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60" windowHeight="7125" tabRatio="841"/>
  </bookViews>
  <sheets>
    <sheet name="団体概要入力＆各シート説明" sheetId="104" r:id="rId1"/>
    <sheet name="①実績入力" sheetId="93" r:id="rId2"/>
    <sheet name="(補）線形補間" sheetId="127" r:id="rId3"/>
    <sheet name="②条件設定" sheetId="122" r:id="rId4"/>
    <sheet name="③条件反映後" sheetId="123" r:id="rId5"/>
    <sheet name="④グラフ作成用" sheetId="125" r:id="rId6"/>
    <sheet name="図リンク用" sheetId="130" r:id="rId7"/>
    <sheet name="⑤グラフ" sheetId="126" r:id="rId8"/>
    <sheet name="H29決算（歳出総額）" sheetId="129" state="hidden" r:id="rId9"/>
    <sheet name="H29決算（人件費）" sheetId="128" state="hidden" r:id="rId10"/>
  </sheets>
  <definedNames>
    <definedName name="_xlnm._FilterDatabase" localSheetId="8" hidden="1">'H29決算（歳出総額）'!$A$1:$K$3222</definedName>
    <definedName name="_xlnm._FilterDatabase" localSheetId="9" hidden="1">'H29決算（人件費）'!$A$1:$O$3222</definedName>
    <definedName name="_xlnm.Print_Area" localSheetId="2">'(補）線形補間'!$A$1:$I$48</definedName>
    <definedName name="_xlnm.Print_Area" localSheetId="1">①実績入力!$A$1:$K$59</definedName>
    <definedName name="_xlnm.Print_Area" localSheetId="3">②条件設定!$A$1:$CS$52</definedName>
    <definedName name="_xlnm.Print_Area" localSheetId="4">③条件反映後!$A$1:$IG$47</definedName>
    <definedName name="_xlnm.Print_Area" localSheetId="5">④グラフ作成用!$A$1:$Q$85</definedName>
    <definedName name="_xlnm.Print_Area" localSheetId="6">図リンク用!$A$1:$H$9</definedName>
    <definedName name="_xlnm.Print_Area" localSheetId="0">'団体概要入力＆各シート説明'!$A$1:$I$41</definedName>
    <definedName name="_xlnm.Print_Titles" localSheetId="2">'(補）線形補間'!$A:$A</definedName>
    <definedName name="_xlnm.Print_Titles" localSheetId="1">①実績入力!$A:$A</definedName>
    <definedName name="_xlnm.Print_Titles" localSheetId="4">③条件反映後!$A:$A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27" l="1"/>
  <c r="G47" i="127"/>
  <c r="G46" i="127"/>
  <c r="G45" i="127"/>
  <c r="G44" i="127"/>
  <c r="G43" i="127"/>
  <c r="G42" i="127"/>
  <c r="G41" i="127"/>
  <c r="G40" i="127"/>
  <c r="G39" i="127"/>
  <c r="G38" i="127"/>
  <c r="G37" i="127"/>
  <c r="G36" i="127"/>
  <c r="G35" i="127"/>
  <c r="G34" i="127"/>
  <c r="G33" i="127"/>
  <c r="G32" i="127"/>
  <c r="G31" i="127"/>
  <c r="G30" i="127"/>
  <c r="G29" i="127"/>
  <c r="G28" i="127"/>
  <c r="G27" i="127"/>
  <c r="G26" i="127"/>
  <c r="G25" i="127"/>
  <c r="G24" i="127"/>
  <c r="G23" i="127"/>
  <c r="G22" i="127"/>
  <c r="G21" i="127"/>
  <c r="G20" i="127"/>
  <c r="G19" i="127"/>
  <c r="G18" i="127"/>
  <c r="G17" i="127"/>
  <c r="G16" i="127"/>
  <c r="G15" i="127"/>
  <c r="G14" i="127"/>
  <c r="G13" i="127"/>
  <c r="G12" i="127"/>
  <c r="G11" i="127"/>
  <c r="G10" i="127"/>
  <c r="G9" i="127"/>
  <c r="G8" i="127"/>
  <c r="G6" i="127"/>
  <c r="C6" i="127"/>
  <c r="M4" i="125" l="1"/>
  <c r="J5" i="130" l="1"/>
  <c r="I5" i="130"/>
  <c r="F84" i="125"/>
  <c r="E84" i="125"/>
  <c r="G51" i="122" l="1"/>
  <c r="G50" i="122"/>
  <c r="G49" i="122"/>
  <c r="G48" i="122"/>
  <c r="G47" i="122"/>
  <c r="G46" i="122"/>
  <c r="G45" i="122"/>
  <c r="G44" i="122"/>
  <c r="G43" i="122"/>
  <c r="G42" i="122"/>
  <c r="G41" i="122"/>
  <c r="G40" i="122"/>
  <c r="G39" i="122"/>
  <c r="G38" i="122"/>
  <c r="G37" i="122"/>
  <c r="G36" i="122"/>
  <c r="G35" i="122"/>
  <c r="G34" i="122"/>
  <c r="G33" i="122"/>
  <c r="G32" i="122"/>
  <c r="G31" i="122"/>
  <c r="G30" i="122"/>
  <c r="G29" i="122"/>
  <c r="G28" i="122"/>
  <c r="G27" i="122"/>
  <c r="G26" i="122"/>
  <c r="G25" i="122"/>
  <c r="G24" i="122"/>
  <c r="G23" i="122"/>
  <c r="G22" i="122"/>
  <c r="G21" i="122"/>
  <c r="G20" i="122"/>
  <c r="G19" i="122"/>
  <c r="G18" i="122"/>
  <c r="G17" i="122"/>
  <c r="G16" i="122"/>
  <c r="G15" i="122"/>
  <c r="G14" i="122"/>
  <c r="G13" i="122"/>
  <c r="G12" i="122"/>
  <c r="G11" i="122"/>
  <c r="G10" i="122"/>
  <c r="F6" i="104" l="1"/>
  <c r="C4" i="130" s="1"/>
  <c r="G49" i="128"/>
  <c r="G50" i="128"/>
  <c r="G51" i="128"/>
  <c r="G52" i="128"/>
  <c r="G53" i="128"/>
  <c r="G54" i="128"/>
  <c r="G55" i="128"/>
  <c r="G56" i="128"/>
  <c r="G57" i="128"/>
  <c r="G58" i="128"/>
  <c r="G59" i="128"/>
  <c r="G60" i="128"/>
  <c r="G61" i="128"/>
  <c r="G62" i="128"/>
  <c r="G63" i="128"/>
  <c r="G64" i="128"/>
  <c r="G65" i="128"/>
  <c r="G66" i="128"/>
  <c r="G67" i="128"/>
  <c r="G68" i="128"/>
  <c r="G69" i="128"/>
  <c r="G70" i="128"/>
  <c r="G71" i="128"/>
  <c r="G72" i="128"/>
  <c r="G73" i="128"/>
  <c r="G74" i="128"/>
  <c r="G75" i="128"/>
  <c r="G76" i="128"/>
  <c r="G77" i="128"/>
  <c r="G78" i="128"/>
  <c r="G79" i="128"/>
  <c r="G80" i="128"/>
  <c r="G81" i="128"/>
  <c r="G82" i="128"/>
  <c r="G83" i="128"/>
  <c r="G84" i="128"/>
  <c r="G85" i="128"/>
  <c r="G86" i="128"/>
  <c r="G87" i="128"/>
  <c r="G88" i="128"/>
  <c r="G89" i="128"/>
  <c r="G90" i="128"/>
  <c r="G91" i="128"/>
  <c r="G92" i="128"/>
  <c r="G93" i="128"/>
  <c r="G94" i="128"/>
  <c r="G95" i="128"/>
  <c r="G96" i="128"/>
  <c r="G97" i="128"/>
  <c r="G98" i="128"/>
  <c r="G99" i="128"/>
  <c r="G100" i="128"/>
  <c r="G101" i="128"/>
  <c r="G102" i="128"/>
  <c r="G103" i="128"/>
  <c r="G104" i="128"/>
  <c r="G105" i="128"/>
  <c r="G106" i="128"/>
  <c r="G107" i="128"/>
  <c r="G108" i="128"/>
  <c r="G109" i="128"/>
  <c r="G110" i="128"/>
  <c r="G111" i="128"/>
  <c r="G112" i="128"/>
  <c r="G113" i="128"/>
  <c r="G114" i="128"/>
  <c r="G115" i="128"/>
  <c r="G116" i="128"/>
  <c r="G117" i="128"/>
  <c r="G118" i="128"/>
  <c r="G119" i="128"/>
  <c r="G120" i="128"/>
  <c r="G121" i="128"/>
  <c r="G122" i="128"/>
  <c r="G123" i="128"/>
  <c r="G124" i="128"/>
  <c r="G125" i="128"/>
  <c r="G126" i="128"/>
  <c r="G127" i="128"/>
  <c r="G128" i="128"/>
  <c r="G129" i="128"/>
  <c r="G130" i="128"/>
  <c r="G131" i="128"/>
  <c r="G132" i="128"/>
  <c r="G133" i="128"/>
  <c r="G134" i="128"/>
  <c r="G135" i="128"/>
  <c r="G136" i="128"/>
  <c r="G137" i="128"/>
  <c r="G138" i="128"/>
  <c r="G139" i="128"/>
  <c r="G140" i="128"/>
  <c r="G141" i="128"/>
  <c r="G142" i="128"/>
  <c r="G143" i="128"/>
  <c r="G144" i="128"/>
  <c r="G145" i="128"/>
  <c r="G146" i="128"/>
  <c r="G147" i="128"/>
  <c r="G148" i="128"/>
  <c r="G149" i="128"/>
  <c r="G150" i="128"/>
  <c r="G151" i="128"/>
  <c r="G152" i="128"/>
  <c r="G153" i="128"/>
  <c r="G154" i="128"/>
  <c r="G155" i="128"/>
  <c r="G156" i="128"/>
  <c r="G157" i="128"/>
  <c r="G158" i="128"/>
  <c r="G159" i="128"/>
  <c r="G160" i="128"/>
  <c r="G161" i="128"/>
  <c r="G162" i="128"/>
  <c r="G163" i="128"/>
  <c r="G164" i="128"/>
  <c r="G165" i="128"/>
  <c r="G166" i="128"/>
  <c r="G167" i="128"/>
  <c r="G168" i="128"/>
  <c r="G169" i="128"/>
  <c r="G170" i="128"/>
  <c r="G171" i="128"/>
  <c r="G172" i="128"/>
  <c r="G173" i="128"/>
  <c r="G174" i="128"/>
  <c r="G175" i="128"/>
  <c r="G176" i="128"/>
  <c r="G177" i="128"/>
  <c r="G178" i="128"/>
  <c r="G179" i="128"/>
  <c r="G180" i="128"/>
  <c r="G181" i="128"/>
  <c r="G182" i="128"/>
  <c r="G183" i="128"/>
  <c r="G184" i="128"/>
  <c r="G185" i="128"/>
  <c r="G186" i="128"/>
  <c r="G187" i="128"/>
  <c r="G188" i="128"/>
  <c r="G189" i="128"/>
  <c r="G190" i="128"/>
  <c r="G191" i="128"/>
  <c r="G192" i="128"/>
  <c r="G193" i="128"/>
  <c r="G194" i="128"/>
  <c r="G195" i="128"/>
  <c r="G196" i="128"/>
  <c r="G197" i="128"/>
  <c r="G198" i="128"/>
  <c r="G199" i="128"/>
  <c r="G200" i="128"/>
  <c r="G201" i="128"/>
  <c r="G202" i="128"/>
  <c r="G203" i="128"/>
  <c r="G204" i="128"/>
  <c r="G205" i="128"/>
  <c r="G206" i="128"/>
  <c r="G207" i="128"/>
  <c r="G208" i="128"/>
  <c r="G209" i="128"/>
  <c r="G210" i="128"/>
  <c r="G211" i="128"/>
  <c r="G212" i="128"/>
  <c r="G213" i="128"/>
  <c r="G214" i="128"/>
  <c r="G215" i="128"/>
  <c r="G216" i="128"/>
  <c r="G217" i="128"/>
  <c r="G218" i="128"/>
  <c r="G219" i="128"/>
  <c r="G220" i="128"/>
  <c r="G221" i="128"/>
  <c r="G222" i="128"/>
  <c r="G223" i="128"/>
  <c r="G224" i="128"/>
  <c r="G225" i="128"/>
  <c r="G226" i="128"/>
  <c r="G227" i="128"/>
  <c r="G228" i="128"/>
  <c r="G229" i="128"/>
  <c r="G230" i="128"/>
  <c r="G231" i="128"/>
  <c r="G232" i="128"/>
  <c r="G233" i="128"/>
  <c r="G234" i="128"/>
  <c r="G235" i="128"/>
  <c r="G236" i="128"/>
  <c r="G237" i="128"/>
  <c r="G238" i="128"/>
  <c r="G239" i="128"/>
  <c r="G240" i="128"/>
  <c r="G241" i="128"/>
  <c r="G242" i="128"/>
  <c r="G243" i="128"/>
  <c r="G244" i="128"/>
  <c r="G245" i="128"/>
  <c r="G246" i="128"/>
  <c r="G247" i="128"/>
  <c r="G248" i="128"/>
  <c r="G249" i="128"/>
  <c r="G250" i="128"/>
  <c r="G251" i="128"/>
  <c r="G252" i="128"/>
  <c r="G253" i="128"/>
  <c r="G254" i="128"/>
  <c r="G255" i="128"/>
  <c r="G256" i="128"/>
  <c r="G257" i="128"/>
  <c r="G258" i="128"/>
  <c r="G259" i="128"/>
  <c r="G260" i="128"/>
  <c r="G261" i="128"/>
  <c r="G262" i="128"/>
  <c r="G263" i="128"/>
  <c r="G264" i="128"/>
  <c r="G265" i="128"/>
  <c r="G266" i="128"/>
  <c r="G267" i="128"/>
  <c r="G268" i="128"/>
  <c r="G269" i="128"/>
  <c r="G270" i="128"/>
  <c r="G271" i="128"/>
  <c r="G272" i="128"/>
  <c r="G273" i="128"/>
  <c r="G274" i="128"/>
  <c r="G275" i="128"/>
  <c r="G276" i="128"/>
  <c r="G277" i="128"/>
  <c r="G278" i="128"/>
  <c r="G279" i="128"/>
  <c r="G280" i="128"/>
  <c r="G281" i="128"/>
  <c r="G282" i="128"/>
  <c r="G283" i="128"/>
  <c r="G284" i="128"/>
  <c r="G285" i="128"/>
  <c r="G286" i="128"/>
  <c r="G287" i="128"/>
  <c r="G288" i="128"/>
  <c r="G289" i="128"/>
  <c r="G290" i="128"/>
  <c r="G291" i="128"/>
  <c r="G292" i="128"/>
  <c r="G293" i="128"/>
  <c r="G294" i="128"/>
  <c r="G295" i="128"/>
  <c r="G296" i="128"/>
  <c r="G297" i="128"/>
  <c r="G298" i="128"/>
  <c r="G299" i="128"/>
  <c r="G300" i="128"/>
  <c r="G301" i="128"/>
  <c r="G302" i="128"/>
  <c r="G303" i="128"/>
  <c r="G304" i="128"/>
  <c r="G305" i="128"/>
  <c r="G306" i="128"/>
  <c r="G307" i="128"/>
  <c r="G308" i="128"/>
  <c r="G309" i="128"/>
  <c r="G310" i="128"/>
  <c r="G311" i="128"/>
  <c r="G312" i="128"/>
  <c r="G313" i="128"/>
  <c r="G314" i="128"/>
  <c r="G315" i="128"/>
  <c r="G316" i="128"/>
  <c r="G317" i="128"/>
  <c r="G318" i="128"/>
  <c r="G319" i="128"/>
  <c r="G320" i="128"/>
  <c r="G321" i="128"/>
  <c r="G322" i="128"/>
  <c r="G323" i="128"/>
  <c r="G324" i="128"/>
  <c r="G325" i="128"/>
  <c r="G326" i="128"/>
  <c r="G327" i="128"/>
  <c r="G328" i="128"/>
  <c r="G329" i="128"/>
  <c r="G330" i="128"/>
  <c r="G331" i="128"/>
  <c r="G332" i="128"/>
  <c r="G333" i="128"/>
  <c r="G334" i="128"/>
  <c r="G335" i="128"/>
  <c r="G336" i="128"/>
  <c r="G337" i="128"/>
  <c r="G338" i="128"/>
  <c r="G339" i="128"/>
  <c r="G340" i="128"/>
  <c r="G341" i="128"/>
  <c r="G342" i="128"/>
  <c r="G343" i="128"/>
  <c r="G344" i="128"/>
  <c r="G345" i="128"/>
  <c r="G346" i="128"/>
  <c r="G347" i="128"/>
  <c r="G348" i="128"/>
  <c r="G349" i="128"/>
  <c r="G350" i="128"/>
  <c r="G351" i="128"/>
  <c r="G352" i="128"/>
  <c r="G353" i="128"/>
  <c r="G354" i="128"/>
  <c r="G355" i="128"/>
  <c r="G356" i="128"/>
  <c r="G357" i="128"/>
  <c r="G358" i="128"/>
  <c r="G359" i="128"/>
  <c r="G360" i="128"/>
  <c r="G361" i="128"/>
  <c r="G362" i="128"/>
  <c r="G363" i="128"/>
  <c r="G364" i="128"/>
  <c r="G365" i="128"/>
  <c r="G366" i="128"/>
  <c r="G367" i="128"/>
  <c r="G368" i="128"/>
  <c r="G369" i="128"/>
  <c r="G370" i="128"/>
  <c r="G371" i="128"/>
  <c r="G372" i="128"/>
  <c r="G373" i="128"/>
  <c r="G374" i="128"/>
  <c r="G375" i="128"/>
  <c r="G376" i="128"/>
  <c r="G377" i="128"/>
  <c r="G378" i="128"/>
  <c r="G379" i="128"/>
  <c r="G380" i="128"/>
  <c r="G381" i="128"/>
  <c r="G382" i="128"/>
  <c r="G383" i="128"/>
  <c r="G384" i="128"/>
  <c r="G385" i="128"/>
  <c r="G386" i="128"/>
  <c r="G387" i="128"/>
  <c r="G388" i="128"/>
  <c r="G389" i="128"/>
  <c r="G390" i="128"/>
  <c r="G391" i="128"/>
  <c r="G392" i="128"/>
  <c r="G393" i="128"/>
  <c r="G394" i="128"/>
  <c r="G395" i="128"/>
  <c r="G396" i="128"/>
  <c r="G397" i="128"/>
  <c r="G398" i="128"/>
  <c r="G399" i="128"/>
  <c r="G400" i="128"/>
  <c r="G401" i="128"/>
  <c r="G402" i="128"/>
  <c r="G403" i="128"/>
  <c r="G404" i="128"/>
  <c r="G405" i="128"/>
  <c r="G406" i="128"/>
  <c r="G407" i="128"/>
  <c r="G408" i="128"/>
  <c r="G409" i="128"/>
  <c r="G410" i="128"/>
  <c r="G411" i="128"/>
  <c r="G412" i="128"/>
  <c r="G413" i="128"/>
  <c r="G414" i="128"/>
  <c r="G415" i="128"/>
  <c r="G416" i="128"/>
  <c r="G417" i="128"/>
  <c r="G418" i="128"/>
  <c r="G419" i="128"/>
  <c r="G420" i="128"/>
  <c r="G421" i="128"/>
  <c r="G422" i="128"/>
  <c r="G423" i="128"/>
  <c r="G424" i="128"/>
  <c r="G425" i="128"/>
  <c r="G426" i="128"/>
  <c r="G427" i="128"/>
  <c r="G428" i="128"/>
  <c r="G429" i="128"/>
  <c r="G430" i="128"/>
  <c r="G431" i="128"/>
  <c r="G432" i="128"/>
  <c r="G433" i="128"/>
  <c r="G434" i="128"/>
  <c r="G435" i="128"/>
  <c r="G436" i="128"/>
  <c r="G437" i="128"/>
  <c r="G438" i="128"/>
  <c r="G439" i="128"/>
  <c r="G440" i="128"/>
  <c r="G441" i="128"/>
  <c r="G442" i="128"/>
  <c r="G443" i="128"/>
  <c r="G444" i="128"/>
  <c r="G445" i="128"/>
  <c r="G446" i="128"/>
  <c r="G447" i="128"/>
  <c r="G448" i="128"/>
  <c r="G449" i="128"/>
  <c r="G450" i="128"/>
  <c r="G451" i="128"/>
  <c r="G452" i="128"/>
  <c r="G453" i="128"/>
  <c r="G454" i="128"/>
  <c r="G455" i="128"/>
  <c r="G456" i="128"/>
  <c r="G457" i="128"/>
  <c r="G458" i="128"/>
  <c r="G459" i="128"/>
  <c r="G460" i="128"/>
  <c r="G461" i="128"/>
  <c r="G462" i="128"/>
  <c r="G463" i="128"/>
  <c r="G464" i="128"/>
  <c r="G465" i="128"/>
  <c r="G466" i="128"/>
  <c r="G467" i="128"/>
  <c r="G468" i="128"/>
  <c r="G469" i="128"/>
  <c r="G470" i="128"/>
  <c r="G471" i="128"/>
  <c r="G472" i="128"/>
  <c r="G473" i="128"/>
  <c r="G474" i="128"/>
  <c r="G475" i="128"/>
  <c r="G476" i="128"/>
  <c r="G477" i="128"/>
  <c r="G478" i="128"/>
  <c r="G479" i="128"/>
  <c r="G480" i="128"/>
  <c r="G481" i="128"/>
  <c r="G482" i="128"/>
  <c r="G483" i="128"/>
  <c r="G484" i="128"/>
  <c r="G485" i="128"/>
  <c r="G486" i="128"/>
  <c r="G487" i="128"/>
  <c r="G488" i="128"/>
  <c r="G489" i="128"/>
  <c r="G490" i="128"/>
  <c r="G491" i="128"/>
  <c r="G492" i="128"/>
  <c r="G493" i="128"/>
  <c r="G494" i="128"/>
  <c r="G495" i="128"/>
  <c r="G496" i="128"/>
  <c r="G497" i="128"/>
  <c r="G498" i="128"/>
  <c r="G499" i="128"/>
  <c r="G500" i="128"/>
  <c r="G501" i="128"/>
  <c r="G502" i="128"/>
  <c r="G503" i="128"/>
  <c r="G504" i="128"/>
  <c r="G505" i="128"/>
  <c r="G506" i="128"/>
  <c r="G507" i="128"/>
  <c r="G508" i="128"/>
  <c r="G509" i="128"/>
  <c r="G510" i="128"/>
  <c r="G511" i="128"/>
  <c r="G512" i="128"/>
  <c r="G513" i="128"/>
  <c r="G514" i="128"/>
  <c r="G515" i="128"/>
  <c r="G516" i="128"/>
  <c r="G517" i="128"/>
  <c r="G518" i="128"/>
  <c r="G519" i="128"/>
  <c r="G520" i="128"/>
  <c r="G521" i="128"/>
  <c r="G522" i="128"/>
  <c r="G523" i="128"/>
  <c r="G524" i="128"/>
  <c r="G525" i="128"/>
  <c r="G526" i="128"/>
  <c r="G527" i="128"/>
  <c r="G528" i="128"/>
  <c r="G529" i="128"/>
  <c r="G530" i="128"/>
  <c r="G531" i="128"/>
  <c r="G532" i="128"/>
  <c r="G533" i="128"/>
  <c r="G534" i="128"/>
  <c r="G535" i="128"/>
  <c r="G536" i="128"/>
  <c r="G537" i="128"/>
  <c r="G538" i="128"/>
  <c r="G539" i="128"/>
  <c r="G540" i="128"/>
  <c r="G541" i="128"/>
  <c r="G542" i="128"/>
  <c r="G543" i="128"/>
  <c r="G544" i="128"/>
  <c r="G545" i="128"/>
  <c r="G546" i="128"/>
  <c r="G547" i="128"/>
  <c r="G548" i="128"/>
  <c r="G549" i="128"/>
  <c r="G550" i="128"/>
  <c r="G551" i="128"/>
  <c r="G552" i="128"/>
  <c r="G553" i="128"/>
  <c r="G554" i="128"/>
  <c r="G555" i="128"/>
  <c r="G556" i="128"/>
  <c r="G557" i="128"/>
  <c r="G558" i="128"/>
  <c r="G559" i="128"/>
  <c r="G560" i="128"/>
  <c r="G561" i="128"/>
  <c r="G562" i="128"/>
  <c r="G563" i="128"/>
  <c r="G564" i="128"/>
  <c r="G565" i="128"/>
  <c r="G566" i="128"/>
  <c r="G567" i="128"/>
  <c r="G568" i="128"/>
  <c r="G569" i="128"/>
  <c r="G570" i="128"/>
  <c r="G571" i="128"/>
  <c r="G572" i="128"/>
  <c r="G573" i="128"/>
  <c r="G574" i="128"/>
  <c r="G575" i="128"/>
  <c r="G576" i="128"/>
  <c r="G577" i="128"/>
  <c r="G578" i="128"/>
  <c r="G579" i="128"/>
  <c r="G580" i="128"/>
  <c r="G581" i="128"/>
  <c r="G582" i="128"/>
  <c r="G583" i="128"/>
  <c r="G584" i="128"/>
  <c r="G585" i="128"/>
  <c r="G586" i="128"/>
  <c r="G587" i="128"/>
  <c r="G588" i="128"/>
  <c r="G589" i="128"/>
  <c r="G590" i="128"/>
  <c r="G591" i="128"/>
  <c r="G592" i="128"/>
  <c r="G593" i="128"/>
  <c r="G594" i="128"/>
  <c r="G595" i="128"/>
  <c r="G596" i="128"/>
  <c r="G597" i="128"/>
  <c r="G598" i="128"/>
  <c r="G599" i="128"/>
  <c r="G600" i="128"/>
  <c r="G601" i="128"/>
  <c r="G602" i="128"/>
  <c r="G603" i="128"/>
  <c r="G604" i="128"/>
  <c r="G605" i="128"/>
  <c r="G606" i="128"/>
  <c r="G607" i="128"/>
  <c r="G608" i="128"/>
  <c r="G609" i="128"/>
  <c r="G610" i="128"/>
  <c r="G611" i="128"/>
  <c r="G612" i="128"/>
  <c r="G613" i="128"/>
  <c r="G614" i="128"/>
  <c r="G615" i="128"/>
  <c r="G616" i="128"/>
  <c r="G617" i="128"/>
  <c r="G618" i="128"/>
  <c r="G619" i="128"/>
  <c r="G620" i="128"/>
  <c r="G621" i="128"/>
  <c r="G622" i="128"/>
  <c r="G623" i="128"/>
  <c r="G624" i="128"/>
  <c r="G625" i="128"/>
  <c r="G626" i="128"/>
  <c r="G627" i="128"/>
  <c r="G628" i="128"/>
  <c r="G629" i="128"/>
  <c r="G630" i="128"/>
  <c r="G631" i="128"/>
  <c r="G632" i="128"/>
  <c r="G633" i="128"/>
  <c r="G634" i="128"/>
  <c r="G635" i="128"/>
  <c r="G636" i="128"/>
  <c r="G637" i="128"/>
  <c r="G638" i="128"/>
  <c r="G639" i="128"/>
  <c r="G640" i="128"/>
  <c r="G641" i="128"/>
  <c r="G642" i="128"/>
  <c r="G643" i="128"/>
  <c r="G644" i="128"/>
  <c r="G645" i="128"/>
  <c r="G646" i="128"/>
  <c r="G647" i="128"/>
  <c r="G648" i="128"/>
  <c r="G649" i="128"/>
  <c r="G650" i="128"/>
  <c r="G651" i="128"/>
  <c r="G652" i="128"/>
  <c r="G653" i="128"/>
  <c r="G654" i="128"/>
  <c r="G655" i="128"/>
  <c r="G656" i="128"/>
  <c r="G657" i="128"/>
  <c r="G658" i="128"/>
  <c r="G659" i="128"/>
  <c r="G660" i="128"/>
  <c r="G661" i="128"/>
  <c r="G662" i="128"/>
  <c r="G663" i="128"/>
  <c r="G664" i="128"/>
  <c r="G665" i="128"/>
  <c r="G666" i="128"/>
  <c r="G667" i="128"/>
  <c r="G668" i="128"/>
  <c r="G669" i="128"/>
  <c r="G670" i="128"/>
  <c r="G671" i="128"/>
  <c r="G672" i="128"/>
  <c r="G673" i="128"/>
  <c r="G674" i="128"/>
  <c r="G675" i="128"/>
  <c r="G676" i="128"/>
  <c r="G677" i="128"/>
  <c r="G678" i="128"/>
  <c r="G679" i="128"/>
  <c r="G680" i="128"/>
  <c r="G681" i="128"/>
  <c r="G682" i="128"/>
  <c r="G683" i="128"/>
  <c r="G684" i="128"/>
  <c r="G685" i="128"/>
  <c r="G686" i="128"/>
  <c r="G687" i="128"/>
  <c r="G688" i="128"/>
  <c r="G689" i="128"/>
  <c r="G690" i="128"/>
  <c r="G691" i="128"/>
  <c r="G692" i="128"/>
  <c r="G693" i="128"/>
  <c r="G694" i="128"/>
  <c r="G695" i="128"/>
  <c r="G696" i="128"/>
  <c r="G697" i="128"/>
  <c r="G698" i="128"/>
  <c r="G699" i="128"/>
  <c r="G700" i="128"/>
  <c r="G701" i="128"/>
  <c r="G702" i="128"/>
  <c r="G703" i="128"/>
  <c r="G704" i="128"/>
  <c r="G705" i="128"/>
  <c r="G706" i="128"/>
  <c r="G707" i="128"/>
  <c r="G708" i="128"/>
  <c r="G709" i="128"/>
  <c r="G710" i="128"/>
  <c r="G711" i="128"/>
  <c r="G712" i="128"/>
  <c r="G713" i="128"/>
  <c r="G714" i="128"/>
  <c r="G715" i="128"/>
  <c r="G716" i="128"/>
  <c r="G717" i="128"/>
  <c r="G718" i="128"/>
  <c r="G719" i="128"/>
  <c r="G720" i="128"/>
  <c r="G721" i="128"/>
  <c r="G722" i="128"/>
  <c r="G723" i="128"/>
  <c r="G724" i="128"/>
  <c r="G725" i="128"/>
  <c r="G726" i="128"/>
  <c r="G727" i="128"/>
  <c r="G728" i="128"/>
  <c r="G729" i="128"/>
  <c r="G730" i="128"/>
  <c r="G731" i="128"/>
  <c r="G732" i="128"/>
  <c r="G733" i="128"/>
  <c r="G734" i="128"/>
  <c r="G735" i="128"/>
  <c r="G736" i="128"/>
  <c r="G737" i="128"/>
  <c r="G738" i="128"/>
  <c r="G739" i="128"/>
  <c r="G740" i="128"/>
  <c r="G741" i="128"/>
  <c r="G742" i="128"/>
  <c r="G743" i="128"/>
  <c r="G744" i="128"/>
  <c r="G745" i="128"/>
  <c r="G746" i="128"/>
  <c r="G747" i="128"/>
  <c r="G748" i="128"/>
  <c r="G749" i="128"/>
  <c r="G750" i="128"/>
  <c r="G751" i="128"/>
  <c r="G752" i="128"/>
  <c r="G753" i="128"/>
  <c r="G754" i="128"/>
  <c r="G755" i="128"/>
  <c r="G756" i="128"/>
  <c r="G757" i="128"/>
  <c r="G758" i="128"/>
  <c r="G759" i="128"/>
  <c r="G760" i="128"/>
  <c r="G761" i="128"/>
  <c r="G762" i="128"/>
  <c r="G763" i="128"/>
  <c r="G764" i="128"/>
  <c r="G765" i="128"/>
  <c r="G766" i="128"/>
  <c r="G767" i="128"/>
  <c r="G768" i="128"/>
  <c r="G769" i="128"/>
  <c r="G770" i="128"/>
  <c r="G771" i="128"/>
  <c r="G772" i="128"/>
  <c r="G773" i="128"/>
  <c r="G774" i="128"/>
  <c r="G775" i="128"/>
  <c r="G776" i="128"/>
  <c r="G777" i="128"/>
  <c r="G778" i="128"/>
  <c r="G779" i="128"/>
  <c r="G780" i="128"/>
  <c r="G781" i="128"/>
  <c r="G782" i="128"/>
  <c r="G783" i="128"/>
  <c r="G784" i="128"/>
  <c r="G785" i="128"/>
  <c r="G786" i="128"/>
  <c r="G787" i="128"/>
  <c r="G788" i="128"/>
  <c r="G789" i="128"/>
  <c r="G790" i="128"/>
  <c r="G791" i="128"/>
  <c r="G792" i="128"/>
  <c r="G793" i="128"/>
  <c r="G794" i="128"/>
  <c r="G795" i="128"/>
  <c r="G796" i="128"/>
  <c r="G797" i="128"/>
  <c r="G798" i="128"/>
  <c r="G799" i="128"/>
  <c r="G800" i="128"/>
  <c r="G801" i="128"/>
  <c r="G802" i="128"/>
  <c r="G803" i="128"/>
  <c r="G804" i="128"/>
  <c r="G805" i="128"/>
  <c r="G806" i="128"/>
  <c r="G807" i="128"/>
  <c r="G808" i="128"/>
  <c r="G809" i="128"/>
  <c r="G810" i="128"/>
  <c r="G811" i="128"/>
  <c r="G812" i="128"/>
  <c r="G813" i="128"/>
  <c r="G814" i="128"/>
  <c r="G815" i="128"/>
  <c r="G816" i="128"/>
  <c r="G817" i="128"/>
  <c r="G818" i="128"/>
  <c r="G819" i="128"/>
  <c r="G820" i="128"/>
  <c r="G821" i="128"/>
  <c r="G822" i="128"/>
  <c r="G823" i="128"/>
  <c r="G824" i="128"/>
  <c r="G825" i="128"/>
  <c r="G826" i="128"/>
  <c r="G827" i="128"/>
  <c r="G828" i="128"/>
  <c r="G829" i="128"/>
  <c r="G830" i="128"/>
  <c r="G831" i="128"/>
  <c r="G832" i="128"/>
  <c r="G833" i="128"/>
  <c r="G834" i="128"/>
  <c r="G835" i="128"/>
  <c r="G836" i="128"/>
  <c r="G837" i="128"/>
  <c r="G838" i="128"/>
  <c r="G839" i="128"/>
  <c r="G840" i="128"/>
  <c r="G841" i="128"/>
  <c r="G842" i="128"/>
  <c r="G843" i="128"/>
  <c r="G844" i="128"/>
  <c r="G845" i="128"/>
  <c r="G846" i="128"/>
  <c r="G847" i="128"/>
  <c r="G848" i="128"/>
  <c r="G849" i="128"/>
  <c r="G850" i="128"/>
  <c r="G851" i="128"/>
  <c r="G852" i="128"/>
  <c r="G853" i="128"/>
  <c r="G854" i="128"/>
  <c r="G855" i="128"/>
  <c r="G856" i="128"/>
  <c r="G857" i="128"/>
  <c r="G858" i="128"/>
  <c r="G859" i="128"/>
  <c r="G860" i="128"/>
  <c r="G861" i="128"/>
  <c r="G862" i="128"/>
  <c r="G863" i="128"/>
  <c r="G864" i="128"/>
  <c r="G865" i="128"/>
  <c r="G866" i="128"/>
  <c r="G867" i="128"/>
  <c r="G868" i="128"/>
  <c r="G869" i="128"/>
  <c r="G870" i="128"/>
  <c r="G871" i="128"/>
  <c r="G872" i="128"/>
  <c r="G873" i="128"/>
  <c r="G874" i="128"/>
  <c r="G875" i="128"/>
  <c r="G876" i="128"/>
  <c r="G877" i="128"/>
  <c r="G878" i="128"/>
  <c r="G879" i="128"/>
  <c r="G880" i="128"/>
  <c r="G881" i="128"/>
  <c r="G882" i="128"/>
  <c r="G883" i="128"/>
  <c r="G884" i="128"/>
  <c r="G885" i="128"/>
  <c r="G886" i="128"/>
  <c r="G887" i="128"/>
  <c r="G888" i="128"/>
  <c r="G889" i="128"/>
  <c r="G890" i="128"/>
  <c r="G891" i="128"/>
  <c r="G892" i="128"/>
  <c r="G893" i="128"/>
  <c r="G894" i="128"/>
  <c r="G895" i="128"/>
  <c r="G896" i="128"/>
  <c r="G897" i="128"/>
  <c r="G898" i="128"/>
  <c r="G899" i="128"/>
  <c r="G900" i="128"/>
  <c r="G901" i="128"/>
  <c r="G902" i="128"/>
  <c r="G903" i="128"/>
  <c r="G904" i="128"/>
  <c r="G905" i="128"/>
  <c r="G906" i="128"/>
  <c r="G907" i="128"/>
  <c r="G908" i="128"/>
  <c r="G909" i="128"/>
  <c r="G910" i="128"/>
  <c r="G911" i="128"/>
  <c r="G912" i="128"/>
  <c r="G913" i="128"/>
  <c r="G914" i="128"/>
  <c r="G915" i="128"/>
  <c r="G916" i="128"/>
  <c r="G917" i="128"/>
  <c r="G918" i="128"/>
  <c r="G919" i="128"/>
  <c r="G920" i="128"/>
  <c r="G921" i="128"/>
  <c r="G922" i="128"/>
  <c r="G923" i="128"/>
  <c r="G924" i="128"/>
  <c r="G925" i="128"/>
  <c r="G926" i="128"/>
  <c r="G927" i="128"/>
  <c r="G928" i="128"/>
  <c r="G929" i="128"/>
  <c r="G930" i="128"/>
  <c r="G931" i="128"/>
  <c r="G932" i="128"/>
  <c r="G933" i="128"/>
  <c r="G934" i="128"/>
  <c r="G935" i="128"/>
  <c r="G936" i="128"/>
  <c r="G937" i="128"/>
  <c r="G938" i="128"/>
  <c r="G939" i="128"/>
  <c r="G940" i="128"/>
  <c r="G941" i="128"/>
  <c r="G942" i="128"/>
  <c r="G943" i="128"/>
  <c r="G944" i="128"/>
  <c r="G945" i="128"/>
  <c r="G946" i="128"/>
  <c r="G947" i="128"/>
  <c r="G948" i="128"/>
  <c r="G949" i="128"/>
  <c r="G950" i="128"/>
  <c r="G951" i="128"/>
  <c r="G952" i="128"/>
  <c r="G953" i="128"/>
  <c r="G954" i="128"/>
  <c r="G955" i="128"/>
  <c r="G956" i="128"/>
  <c r="G957" i="128"/>
  <c r="G958" i="128"/>
  <c r="G959" i="128"/>
  <c r="G960" i="128"/>
  <c r="G961" i="128"/>
  <c r="G962" i="128"/>
  <c r="G963" i="128"/>
  <c r="G964" i="128"/>
  <c r="G965" i="128"/>
  <c r="G966" i="128"/>
  <c r="G967" i="128"/>
  <c r="G968" i="128"/>
  <c r="G969" i="128"/>
  <c r="G970" i="128"/>
  <c r="G971" i="128"/>
  <c r="G972" i="128"/>
  <c r="G973" i="128"/>
  <c r="G974" i="128"/>
  <c r="G975" i="128"/>
  <c r="G976" i="128"/>
  <c r="G977" i="128"/>
  <c r="G978" i="128"/>
  <c r="G979" i="128"/>
  <c r="G980" i="128"/>
  <c r="G981" i="128"/>
  <c r="G982" i="128"/>
  <c r="G983" i="128"/>
  <c r="G984" i="128"/>
  <c r="G985" i="128"/>
  <c r="G986" i="128"/>
  <c r="G987" i="128"/>
  <c r="G988" i="128"/>
  <c r="G989" i="128"/>
  <c r="G990" i="128"/>
  <c r="G991" i="128"/>
  <c r="G992" i="128"/>
  <c r="G993" i="128"/>
  <c r="G994" i="128"/>
  <c r="G995" i="128"/>
  <c r="G996" i="128"/>
  <c r="G997" i="128"/>
  <c r="G998" i="128"/>
  <c r="G999" i="128"/>
  <c r="G1000" i="128"/>
  <c r="G1001" i="128"/>
  <c r="G1002" i="128"/>
  <c r="G1003" i="128"/>
  <c r="G1004" i="128"/>
  <c r="G1005" i="128"/>
  <c r="G1006" i="128"/>
  <c r="G1007" i="128"/>
  <c r="G1008" i="128"/>
  <c r="G1009" i="128"/>
  <c r="G1010" i="128"/>
  <c r="G1011" i="128"/>
  <c r="G1012" i="128"/>
  <c r="G1013" i="128"/>
  <c r="G1014" i="128"/>
  <c r="G1015" i="128"/>
  <c r="G1016" i="128"/>
  <c r="G1017" i="128"/>
  <c r="G1018" i="128"/>
  <c r="G1019" i="128"/>
  <c r="G1020" i="128"/>
  <c r="G1021" i="128"/>
  <c r="G1022" i="128"/>
  <c r="G1023" i="128"/>
  <c r="G1024" i="128"/>
  <c r="G1025" i="128"/>
  <c r="G1026" i="128"/>
  <c r="G1027" i="128"/>
  <c r="G1028" i="128"/>
  <c r="G1029" i="128"/>
  <c r="G1030" i="128"/>
  <c r="G1031" i="128"/>
  <c r="G1032" i="128"/>
  <c r="G1033" i="128"/>
  <c r="G1034" i="128"/>
  <c r="G1035" i="128"/>
  <c r="G1036" i="128"/>
  <c r="G1037" i="128"/>
  <c r="G1038" i="128"/>
  <c r="G1039" i="128"/>
  <c r="G1040" i="128"/>
  <c r="G1041" i="128"/>
  <c r="G1042" i="128"/>
  <c r="G1043" i="128"/>
  <c r="G1044" i="128"/>
  <c r="G1045" i="128"/>
  <c r="G1046" i="128"/>
  <c r="G1047" i="128"/>
  <c r="G1048" i="128"/>
  <c r="G1049" i="128"/>
  <c r="G1050" i="128"/>
  <c r="G1051" i="128"/>
  <c r="G1052" i="128"/>
  <c r="G1053" i="128"/>
  <c r="G1054" i="128"/>
  <c r="G1055" i="128"/>
  <c r="G1056" i="128"/>
  <c r="G1057" i="128"/>
  <c r="G1058" i="128"/>
  <c r="G1059" i="128"/>
  <c r="G1060" i="128"/>
  <c r="G1061" i="128"/>
  <c r="G1062" i="128"/>
  <c r="G1063" i="128"/>
  <c r="G1064" i="128"/>
  <c r="G1065" i="128"/>
  <c r="G1066" i="128"/>
  <c r="G1067" i="128"/>
  <c r="G1068" i="128"/>
  <c r="G1069" i="128"/>
  <c r="G1070" i="128"/>
  <c r="G1071" i="128"/>
  <c r="G1072" i="128"/>
  <c r="G1073" i="128"/>
  <c r="G1074" i="128"/>
  <c r="G1075" i="128"/>
  <c r="G1076" i="128"/>
  <c r="G1077" i="128"/>
  <c r="G1078" i="128"/>
  <c r="G1079" i="128"/>
  <c r="G1080" i="128"/>
  <c r="G1081" i="128"/>
  <c r="G1082" i="128"/>
  <c r="G1083" i="128"/>
  <c r="G1084" i="128"/>
  <c r="G1085" i="128"/>
  <c r="G1086" i="128"/>
  <c r="G1087" i="128"/>
  <c r="G1088" i="128"/>
  <c r="G1089" i="128"/>
  <c r="G1090" i="128"/>
  <c r="G1091" i="128"/>
  <c r="G1092" i="128"/>
  <c r="G1093" i="128"/>
  <c r="G1094" i="128"/>
  <c r="G1095" i="128"/>
  <c r="G1096" i="128"/>
  <c r="G1097" i="128"/>
  <c r="G1098" i="128"/>
  <c r="G1099" i="128"/>
  <c r="G1100" i="128"/>
  <c r="G1101" i="128"/>
  <c r="G1102" i="128"/>
  <c r="G1103" i="128"/>
  <c r="G1104" i="128"/>
  <c r="G1105" i="128"/>
  <c r="G1106" i="128"/>
  <c r="G1107" i="128"/>
  <c r="G1108" i="128"/>
  <c r="G1109" i="128"/>
  <c r="G1110" i="128"/>
  <c r="G1111" i="128"/>
  <c r="G1112" i="128"/>
  <c r="G1113" i="128"/>
  <c r="G1114" i="128"/>
  <c r="G1115" i="128"/>
  <c r="G1116" i="128"/>
  <c r="G1117" i="128"/>
  <c r="G1118" i="128"/>
  <c r="G1119" i="128"/>
  <c r="G1120" i="128"/>
  <c r="G1121" i="128"/>
  <c r="G1122" i="128"/>
  <c r="G1123" i="128"/>
  <c r="G1124" i="128"/>
  <c r="G1125" i="128"/>
  <c r="G1126" i="128"/>
  <c r="G1127" i="128"/>
  <c r="G1128" i="128"/>
  <c r="G1129" i="128"/>
  <c r="G1130" i="128"/>
  <c r="G1131" i="128"/>
  <c r="G1132" i="128"/>
  <c r="G1133" i="128"/>
  <c r="G1134" i="128"/>
  <c r="G1135" i="128"/>
  <c r="G1136" i="128"/>
  <c r="G1137" i="128"/>
  <c r="G1138" i="128"/>
  <c r="G1139" i="128"/>
  <c r="G1140" i="128"/>
  <c r="G1141" i="128"/>
  <c r="G1142" i="128"/>
  <c r="G1143" i="128"/>
  <c r="G1144" i="128"/>
  <c r="G1145" i="128"/>
  <c r="G1146" i="128"/>
  <c r="G1147" i="128"/>
  <c r="G1148" i="128"/>
  <c r="G1149" i="128"/>
  <c r="G1150" i="128"/>
  <c r="G1151" i="128"/>
  <c r="G1152" i="128"/>
  <c r="G1153" i="128"/>
  <c r="G1154" i="128"/>
  <c r="G1155" i="128"/>
  <c r="G1156" i="128"/>
  <c r="G1157" i="128"/>
  <c r="G1158" i="128"/>
  <c r="G1159" i="128"/>
  <c r="G1160" i="128"/>
  <c r="G1161" i="128"/>
  <c r="G1162" i="128"/>
  <c r="G1163" i="128"/>
  <c r="G1164" i="128"/>
  <c r="G1165" i="128"/>
  <c r="G1166" i="128"/>
  <c r="G1167" i="128"/>
  <c r="G1168" i="128"/>
  <c r="G1169" i="128"/>
  <c r="G1170" i="128"/>
  <c r="G1171" i="128"/>
  <c r="G1172" i="128"/>
  <c r="G1173" i="128"/>
  <c r="G1174" i="128"/>
  <c r="G1175" i="128"/>
  <c r="G1176" i="128"/>
  <c r="G1177" i="128"/>
  <c r="G1178" i="128"/>
  <c r="G1179" i="128"/>
  <c r="G1180" i="128"/>
  <c r="G1181" i="128"/>
  <c r="G1182" i="128"/>
  <c r="G1183" i="128"/>
  <c r="G1184" i="128"/>
  <c r="G1185" i="128"/>
  <c r="G1186" i="128"/>
  <c r="G1187" i="128"/>
  <c r="G1188" i="128"/>
  <c r="G1189" i="128"/>
  <c r="G1190" i="128"/>
  <c r="G1191" i="128"/>
  <c r="G1192" i="128"/>
  <c r="G1193" i="128"/>
  <c r="G1194" i="128"/>
  <c r="G1195" i="128"/>
  <c r="G1196" i="128"/>
  <c r="G1197" i="128"/>
  <c r="G1198" i="128"/>
  <c r="G1199" i="128"/>
  <c r="G1200" i="128"/>
  <c r="G1201" i="128"/>
  <c r="G1202" i="128"/>
  <c r="G1203" i="128"/>
  <c r="G1204" i="128"/>
  <c r="G1205" i="128"/>
  <c r="G1206" i="128"/>
  <c r="G1207" i="128"/>
  <c r="G1208" i="128"/>
  <c r="G1209" i="128"/>
  <c r="G1210" i="128"/>
  <c r="G1211" i="128"/>
  <c r="G1212" i="128"/>
  <c r="G1213" i="128"/>
  <c r="G1214" i="128"/>
  <c r="G1215" i="128"/>
  <c r="G1216" i="128"/>
  <c r="G1217" i="128"/>
  <c r="G1218" i="128"/>
  <c r="G1219" i="128"/>
  <c r="G1220" i="128"/>
  <c r="G1221" i="128"/>
  <c r="G1222" i="128"/>
  <c r="G1223" i="128"/>
  <c r="G1224" i="128"/>
  <c r="G1225" i="128"/>
  <c r="G1226" i="128"/>
  <c r="G1227" i="128"/>
  <c r="G1228" i="128"/>
  <c r="G1229" i="128"/>
  <c r="G1230" i="128"/>
  <c r="G1231" i="128"/>
  <c r="G1232" i="128"/>
  <c r="G1233" i="128"/>
  <c r="G1234" i="128"/>
  <c r="G1235" i="128"/>
  <c r="G1236" i="128"/>
  <c r="G1237" i="128"/>
  <c r="G1238" i="128"/>
  <c r="G1239" i="128"/>
  <c r="G1240" i="128"/>
  <c r="G1241" i="128"/>
  <c r="G1242" i="128"/>
  <c r="G1243" i="128"/>
  <c r="G1244" i="128"/>
  <c r="G1245" i="128"/>
  <c r="G1246" i="128"/>
  <c r="G1247" i="128"/>
  <c r="G1248" i="128"/>
  <c r="G1249" i="128"/>
  <c r="G1250" i="128"/>
  <c r="G1251" i="128"/>
  <c r="G1252" i="128"/>
  <c r="G1253" i="128"/>
  <c r="G1254" i="128"/>
  <c r="G1255" i="128"/>
  <c r="G1256" i="128"/>
  <c r="G1257" i="128"/>
  <c r="G1258" i="128"/>
  <c r="G1259" i="128"/>
  <c r="G1260" i="128"/>
  <c r="G1261" i="128"/>
  <c r="G1262" i="128"/>
  <c r="G1263" i="128"/>
  <c r="G1264" i="128"/>
  <c r="G1265" i="128"/>
  <c r="G1266" i="128"/>
  <c r="G1267" i="128"/>
  <c r="G1268" i="128"/>
  <c r="G1269" i="128"/>
  <c r="G1270" i="128"/>
  <c r="G1271" i="128"/>
  <c r="G1272" i="128"/>
  <c r="G1273" i="128"/>
  <c r="G1274" i="128"/>
  <c r="G1275" i="128"/>
  <c r="G1276" i="128"/>
  <c r="G1277" i="128"/>
  <c r="G1278" i="128"/>
  <c r="G1279" i="128"/>
  <c r="G1280" i="128"/>
  <c r="G1281" i="128"/>
  <c r="G1282" i="128"/>
  <c r="G1283" i="128"/>
  <c r="G1284" i="128"/>
  <c r="G1285" i="128"/>
  <c r="G1286" i="128"/>
  <c r="G1287" i="128"/>
  <c r="G1288" i="128"/>
  <c r="G1289" i="128"/>
  <c r="G1290" i="128"/>
  <c r="G1291" i="128"/>
  <c r="G1292" i="128"/>
  <c r="G1293" i="128"/>
  <c r="G1294" i="128"/>
  <c r="G1295" i="128"/>
  <c r="G1296" i="128"/>
  <c r="G1297" i="128"/>
  <c r="G1298" i="128"/>
  <c r="G1299" i="128"/>
  <c r="G1300" i="128"/>
  <c r="G1301" i="128"/>
  <c r="G1302" i="128"/>
  <c r="G1303" i="128"/>
  <c r="G1304" i="128"/>
  <c r="G1305" i="128"/>
  <c r="G1306" i="128"/>
  <c r="G1307" i="128"/>
  <c r="G1308" i="128"/>
  <c r="G1309" i="128"/>
  <c r="G1310" i="128"/>
  <c r="G1311" i="128"/>
  <c r="G1312" i="128"/>
  <c r="G1313" i="128"/>
  <c r="G1314" i="128"/>
  <c r="G1315" i="128"/>
  <c r="G1316" i="128"/>
  <c r="G1317" i="128"/>
  <c r="G1318" i="128"/>
  <c r="G1319" i="128"/>
  <c r="G1320" i="128"/>
  <c r="G1321" i="128"/>
  <c r="G1322" i="128"/>
  <c r="G1323" i="128"/>
  <c r="G1324" i="128"/>
  <c r="G1325" i="128"/>
  <c r="G1326" i="128"/>
  <c r="G1327" i="128"/>
  <c r="G1328" i="128"/>
  <c r="G1329" i="128"/>
  <c r="G1330" i="128"/>
  <c r="G1331" i="128"/>
  <c r="G1332" i="128"/>
  <c r="G1333" i="128"/>
  <c r="G1334" i="128"/>
  <c r="G1335" i="128"/>
  <c r="G1336" i="128"/>
  <c r="G1337" i="128"/>
  <c r="G1338" i="128"/>
  <c r="G1339" i="128"/>
  <c r="G1340" i="128"/>
  <c r="G1341" i="128"/>
  <c r="G1342" i="128"/>
  <c r="G1343" i="128"/>
  <c r="G1344" i="128"/>
  <c r="G1345" i="128"/>
  <c r="G1346" i="128"/>
  <c r="G1347" i="128"/>
  <c r="G1348" i="128"/>
  <c r="G1349" i="128"/>
  <c r="G1350" i="128"/>
  <c r="G1351" i="128"/>
  <c r="G1352" i="128"/>
  <c r="G1353" i="128"/>
  <c r="G1354" i="128"/>
  <c r="G1355" i="128"/>
  <c r="G1356" i="128"/>
  <c r="G1357" i="128"/>
  <c r="G1358" i="128"/>
  <c r="G1359" i="128"/>
  <c r="G1360" i="128"/>
  <c r="G1361" i="128"/>
  <c r="G1362" i="128"/>
  <c r="G1363" i="128"/>
  <c r="G1364" i="128"/>
  <c r="G1365" i="128"/>
  <c r="G1366" i="128"/>
  <c r="G1367" i="128"/>
  <c r="G1368" i="128"/>
  <c r="G1369" i="128"/>
  <c r="G1370" i="128"/>
  <c r="G1371" i="128"/>
  <c r="G1372" i="128"/>
  <c r="G1373" i="128"/>
  <c r="G1374" i="128"/>
  <c r="G1375" i="128"/>
  <c r="G1376" i="128"/>
  <c r="G1377" i="128"/>
  <c r="G1378" i="128"/>
  <c r="G1379" i="128"/>
  <c r="G1380" i="128"/>
  <c r="G1381" i="128"/>
  <c r="G1382" i="128"/>
  <c r="G1383" i="128"/>
  <c r="G1384" i="128"/>
  <c r="G1385" i="128"/>
  <c r="G1386" i="128"/>
  <c r="G1387" i="128"/>
  <c r="G1388" i="128"/>
  <c r="G1389" i="128"/>
  <c r="G1390" i="128"/>
  <c r="G1391" i="128"/>
  <c r="G1392" i="128"/>
  <c r="G1393" i="128"/>
  <c r="G1394" i="128"/>
  <c r="G1395" i="128"/>
  <c r="G1396" i="128"/>
  <c r="G1397" i="128"/>
  <c r="G1398" i="128"/>
  <c r="G1399" i="128"/>
  <c r="G1400" i="128"/>
  <c r="G1401" i="128"/>
  <c r="G1402" i="128"/>
  <c r="G1403" i="128"/>
  <c r="G1404" i="128"/>
  <c r="G1405" i="128"/>
  <c r="G1406" i="128"/>
  <c r="G1407" i="128"/>
  <c r="G1408" i="128"/>
  <c r="G1409" i="128"/>
  <c r="G1410" i="128"/>
  <c r="G1411" i="128"/>
  <c r="G1412" i="128"/>
  <c r="G1413" i="128"/>
  <c r="G1414" i="128"/>
  <c r="G1415" i="128"/>
  <c r="G1416" i="128"/>
  <c r="G1417" i="128"/>
  <c r="G1418" i="128"/>
  <c r="G1419" i="128"/>
  <c r="G1420" i="128"/>
  <c r="G1421" i="128"/>
  <c r="G1422" i="128"/>
  <c r="G1423" i="128"/>
  <c r="G1424" i="128"/>
  <c r="G1425" i="128"/>
  <c r="G1426" i="128"/>
  <c r="G1427" i="128"/>
  <c r="G1428" i="128"/>
  <c r="G1429" i="128"/>
  <c r="G1430" i="128"/>
  <c r="G1431" i="128"/>
  <c r="G1432" i="128"/>
  <c r="G1433" i="128"/>
  <c r="G1434" i="128"/>
  <c r="G1435" i="128"/>
  <c r="G1436" i="128"/>
  <c r="G1437" i="128"/>
  <c r="G1438" i="128"/>
  <c r="G1439" i="128"/>
  <c r="G1440" i="128"/>
  <c r="G1441" i="128"/>
  <c r="G1442" i="128"/>
  <c r="G1443" i="128"/>
  <c r="G1444" i="128"/>
  <c r="G1445" i="128"/>
  <c r="G1446" i="128"/>
  <c r="G1447" i="128"/>
  <c r="G1448" i="128"/>
  <c r="G1449" i="128"/>
  <c r="G1450" i="128"/>
  <c r="G1451" i="128"/>
  <c r="G1452" i="128"/>
  <c r="G1453" i="128"/>
  <c r="G1454" i="128"/>
  <c r="G1455" i="128"/>
  <c r="G1456" i="128"/>
  <c r="G1457" i="128"/>
  <c r="G1458" i="128"/>
  <c r="G1459" i="128"/>
  <c r="G1460" i="128"/>
  <c r="G1461" i="128"/>
  <c r="G1462" i="128"/>
  <c r="G1463" i="128"/>
  <c r="G1464" i="128"/>
  <c r="G1465" i="128"/>
  <c r="G1466" i="128"/>
  <c r="G1467" i="128"/>
  <c r="G1468" i="128"/>
  <c r="G1469" i="128"/>
  <c r="G1470" i="128"/>
  <c r="G1471" i="128"/>
  <c r="G1472" i="128"/>
  <c r="G1473" i="128"/>
  <c r="G1474" i="128"/>
  <c r="G1475" i="128"/>
  <c r="G1476" i="128"/>
  <c r="G1477" i="128"/>
  <c r="G1478" i="128"/>
  <c r="G1479" i="128"/>
  <c r="G1480" i="128"/>
  <c r="G1481" i="128"/>
  <c r="G1482" i="128"/>
  <c r="G1483" i="128"/>
  <c r="G1484" i="128"/>
  <c r="G1485" i="128"/>
  <c r="G1486" i="128"/>
  <c r="G1487" i="128"/>
  <c r="G1488" i="128"/>
  <c r="G1489" i="128"/>
  <c r="G1490" i="128"/>
  <c r="G1491" i="128"/>
  <c r="G1492" i="128"/>
  <c r="G1493" i="128"/>
  <c r="G1494" i="128"/>
  <c r="G1495" i="128"/>
  <c r="G1496" i="128"/>
  <c r="G1497" i="128"/>
  <c r="G1498" i="128"/>
  <c r="G1499" i="128"/>
  <c r="G1500" i="128"/>
  <c r="G1501" i="128"/>
  <c r="G1502" i="128"/>
  <c r="G1503" i="128"/>
  <c r="G1504" i="128"/>
  <c r="G1505" i="128"/>
  <c r="G1506" i="128"/>
  <c r="G1507" i="128"/>
  <c r="G1508" i="128"/>
  <c r="G1509" i="128"/>
  <c r="G1510" i="128"/>
  <c r="G1511" i="128"/>
  <c r="G1512" i="128"/>
  <c r="G1513" i="128"/>
  <c r="G1514" i="128"/>
  <c r="G1515" i="128"/>
  <c r="G1516" i="128"/>
  <c r="G1517" i="128"/>
  <c r="G1518" i="128"/>
  <c r="G1519" i="128"/>
  <c r="G1520" i="128"/>
  <c r="G1521" i="128"/>
  <c r="G1522" i="128"/>
  <c r="G1523" i="128"/>
  <c r="G1524" i="128"/>
  <c r="G1525" i="128"/>
  <c r="G1526" i="128"/>
  <c r="G1527" i="128"/>
  <c r="G1528" i="128"/>
  <c r="G1529" i="128"/>
  <c r="G1530" i="128"/>
  <c r="G1531" i="128"/>
  <c r="G1532" i="128"/>
  <c r="G1533" i="128"/>
  <c r="G1534" i="128"/>
  <c r="G1535" i="128"/>
  <c r="G1536" i="128"/>
  <c r="G1537" i="128"/>
  <c r="G1538" i="128"/>
  <c r="G1539" i="128"/>
  <c r="G1540" i="128"/>
  <c r="G1541" i="128"/>
  <c r="G1542" i="128"/>
  <c r="G1543" i="128"/>
  <c r="G1544" i="128"/>
  <c r="G1545" i="128"/>
  <c r="G1546" i="128"/>
  <c r="G1547" i="128"/>
  <c r="G1548" i="128"/>
  <c r="G1549" i="128"/>
  <c r="G1550" i="128"/>
  <c r="G1551" i="128"/>
  <c r="G1552" i="128"/>
  <c r="G1553" i="128"/>
  <c r="G1554" i="128"/>
  <c r="G1555" i="128"/>
  <c r="G1556" i="128"/>
  <c r="G1557" i="128"/>
  <c r="G1558" i="128"/>
  <c r="G1559" i="128"/>
  <c r="G1560" i="128"/>
  <c r="G1561" i="128"/>
  <c r="G1562" i="128"/>
  <c r="G1563" i="128"/>
  <c r="G1564" i="128"/>
  <c r="G1565" i="128"/>
  <c r="G1566" i="128"/>
  <c r="G1567" i="128"/>
  <c r="G1568" i="128"/>
  <c r="G1569" i="128"/>
  <c r="G1570" i="128"/>
  <c r="G1571" i="128"/>
  <c r="G1572" i="128"/>
  <c r="G1573" i="128"/>
  <c r="G1574" i="128"/>
  <c r="G1575" i="128"/>
  <c r="G1576" i="128"/>
  <c r="G1577" i="128"/>
  <c r="G1578" i="128"/>
  <c r="G1579" i="128"/>
  <c r="G1580" i="128"/>
  <c r="G1581" i="128"/>
  <c r="G1582" i="128"/>
  <c r="G1583" i="128"/>
  <c r="G1584" i="128"/>
  <c r="G1585" i="128"/>
  <c r="G1586" i="128"/>
  <c r="G1587" i="128"/>
  <c r="G1588" i="128"/>
  <c r="G1589" i="128"/>
  <c r="G1590" i="128"/>
  <c r="G1591" i="128"/>
  <c r="G1592" i="128"/>
  <c r="G1593" i="128"/>
  <c r="G1594" i="128"/>
  <c r="G1595" i="128"/>
  <c r="G1596" i="128"/>
  <c r="G1597" i="128"/>
  <c r="G1598" i="128"/>
  <c r="G1599" i="128"/>
  <c r="G1600" i="128"/>
  <c r="G1601" i="128"/>
  <c r="G1602" i="128"/>
  <c r="G1603" i="128"/>
  <c r="G1604" i="128"/>
  <c r="G1605" i="128"/>
  <c r="G1606" i="128"/>
  <c r="G1607" i="128"/>
  <c r="G1608" i="128"/>
  <c r="G1609" i="128"/>
  <c r="G1610" i="128"/>
  <c r="G1611" i="128"/>
  <c r="G1612" i="128"/>
  <c r="G1613" i="128"/>
  <c r="G1614" i="128"/>
  <c r="G1615" i="128"/>
  <c r="G1616" i="128"/>
  <c r="G1617" i="128"/>
  <c r="G1618" i="128"/>
  <c r="G1619" i="128"/>
  <c r="G1620" i="128"/>
  <c r="G1621" i="128"/>
  <c r="G1622" i="128"/>
  <c r="G1623" i="128"/>
  <c r="G1624" i="128"/>
  <c r="G1625" i="128"/>
  <c r="G1626" i="128"/>
  <c r="G1627" i="128"/>
  <c r="G1628" i="128"/>
  <c r="G1629" i="128"/>
  <c r="G1630" i="128"/>
  <c r="G1631" i="128"/>
  <c r="G1632" i="128"/>
  <c r="G1633" i="128"/>
  <c r="G1634" i="128"/>
  <c r="G1635" i="128"/>
  <c r="G1636" i="128"/>
  <c r="G1637" i="128"/>
  <c r="G1638" i="128"/>
  <c r="G1639" i="128"/>
  <c r="G1640" i="128"/>
  <c r="G1641" i="128"/>
  <c r="G1642" i="128"/>
  <c r="G1643" i="128"/>
  <c r="G1644" i="128"/>
  <c r="G1645" i="128"/>
  <c r="G1646" i="128"/>
  <c r="G1647" i="128"/>
  <c r="G1648" i="128"/>
  <c r="G1649" i="128"/>
  <c r="G1650" i="128"/>
  <c r="G1651" i="128"/>
  <c r="G1652" i="128"/>
  <c r="G1653" i="128"/>
  <c r="G1654" i="128"/>
  <c r="G1655" i="128"/>
  <c r="G1656" i="128"/>
  <c r="G1657" i="128"/>
  <c r="G1658" i="128"/>
  <c r="G1659" i="128"/>
  <c r="G1660" i="128"/>
  <c r="G1661" i="128"/>
  <c r="G1662" i="128"/>
  <c r="G1663" i="128"/>
  <c r="G1664" i="128"/>
  <c r="G1665" i="128"/>
  <c r="G1666" i="128"/>
  <c r="G1667" i="128"/>
  <c r="G1668" i="128"/>
  <c r="G1669" i="128"/>
  <c r="G1670" i="128"/>
  <c r="G1671" i="128"/>
  <c r="G1672" i="128"/>
  <c r="G1673" i="128"/>
  <c r="G1674" i="128"/>
  <c r="G1675" i="128"/>
  <c r="G1676" i="128"/>
  <c r="G1677" i="128"/>
  <c r="G1678" i="128"/>
  <c r="G1679" i="128"/>
  <c r="G1680" i="128"/>
  <c r="G1681" i="128"/>
  <c r="G1682" i="128"/>
  <c r="G1683" i="128"/>
  <c r="G1684" i="128"/>
  <c r="G1685" i="128"/>
  <c r="G1686" i="128"/>
  <c r="G1687" i="128"/>
  <c r="G1688" i="128"/>
  <c r="G1689" i="128"/>
  <c r="G1690" i="128"/>
  <c r="G1691" i="128"/>
  <c r="G1692" i="128"/>
  <c r="G1693" i="128"/>
  <c r="G1694" i="128"/>
  <c r="G1695" i="128"/>
  <c r="G1696" i="128"/>
  <c r="G1697" i="128"/>
  <c r="G1698" i="128"/>
  <c r="G1699" i="128"/>
  <c r="G1700" i="128"/>
  <c r="G1701" i="128"/>
  <c r="G1702" i="128"/>
  <c r="G1703" i="128"/>
  <c r="G1704" i="128"/>
  <c r="G1705" i="128"/>
  <c r="G1706" i="128"/>
  <c r="G1707" i="128"/>
  <c r="G1708" i="128"/>
  <c r="G1709" i="128"/>
  <c r="G1710" i="128"/>
  <c r="G1711" i="128"/>
  <c r="G1712" i="128"/>
  <c r="G1713" i="128"/>
  <c r="G1714" i="128"/>
  <c r="G1715" i="128"/>
  <c r="G1716" i="128"/>
  <c r="G1717" i="128"/>
  <c r="G1718" i="128"/>
  <c r="G1719" i="128"/>
  <c r="G1720" i="128"/>
  <c r="G1721" i="128"/>
  <c r="G1722" i="128"/>
  <c r="G1723" i="128"/>
  <c r="G1724" i="128"/>
  <c r="G1725" i="128"/>
  <c r="G1726" i="128"/>
  <c r="G1727" i="128"/>
  <c r="G1728" i="128"/>
  <c r="G1729" i="128"/>
  <c r="G1730" i="128"/>
  <c r="G1731" i="128"/>
  <c r="G1732" i="128"/>
  <c r="G1733" i="128"/>
  <c r="G1734" i="128"/>
  <c r="G1735" i="128"/>
  <c r="G1736" i="128"/>
  <c r="G1737" i="128"/>
  <c r="G1738" i="128"/>
  <c r="G1739" i="128"/>
  <c r="G1740" i="128"/>
  <c r="G1741" i="128"/>
  <c r="G1742" i="128"/>
  <c r="G1743" i="128"/>
  <c r="G1744" i="128"/>
  <c r="G1745" i="128"/>
  <c r="G1746" i="128"/>
  <c r="G1747" i="128"/>
  <c r="G1748" i="128"/>
  <c r="G1749" i="128"/>
  <c r="G1750" i="128"/>
  <c r="G1751" i="128"/>
  <c r="G1752" i="128"/>
  <c r="G1753" i="128"/>
  <c r="G1754" i="128"/>
  <c r="G1755" i="128"/>
  <c r="G1756" i="128"/>
  <c r="G1757" i="128"/>
  <c r="G1758" i="128"/>
  <c r="G1759" i="128"/>
  <c r="G1760" i="128"/>
  <c r="G1761" i="128"/>
  <c r="G1762" i="128"/>
  <c r="G1763" i="128"/>
  <c r="G1764" i="128"/>
  <c r="G1765" i="128"/>
  <c r="G1766" i="128"/>
  <c r="G1767" i="128"/>
  <c r="G1768" i="128"/>
  <c r="G1769" i="128"/>
  <c r="G1770" i="128"/>
  <c r="G1771" i="128"/>
  <c r="G1772" i="128"/>
  <c r="G1773" i="128"/>
  <c r="G1774" i="128"/>
  <c r="G1775" i="128"/>
  <c r="G1776" i="128"/>
  <c r="G1777" i="128"/>
  <c r="G1778" i="128"/>
  <c r="G1779" i="128"/>
  <c r="G1780" i="128"/>
  <c r="G1781" i="128"/>
  <c r="G1782" i="128"/>
  <c r="G1783" i="128"/>
  <c r="G1784" i="128"/>
  <c r="G1785" i="128"/>
  <c r="G1786" i="128"/>
  <c r="G1787" i="128"/>
  <c r="G1788" i="128"/>
  <c r="G1789" i="128"/>
  <c r="G1790" i="128"/>
  <c r="G1791" i="128"/>
  <c r="G1792" i="128"/>
  <c r="G1793" i="128"/>
  <c r="G1794" i="128"/>
  <c r="G1795" i="128"/>
  <c r="G1796" i="128"/>
  <c r="G1797" i="128"/>
  <c r="G1798" i="128"/>
  <c r="G1799" i="128"/>
  <c r="G1800" i="128"/>
  <c r="G1801" i="128"/>
  <c r="G1802" i="128"/>
  <c r="G1803" i="128"/>
  <c r="G1804" i="128"/>
  <c r="G1805" i="128"/>
  <c r="G1806" i="128"/>
  <c r="G1807" i="128"/>
  <c r="G1808" i="128"/>
  <c r="G1809" i="128"/>
  <c r="G1810" i="128"/>
  <c r="G1811" i="128"/>
  <c r="G1812" i="128"/>
  <c r="G1813" i="128"/>
  <c r="G1814" i="128"/>
  <c r="G1815" i="128"/>
  <c r="G1816" i="128"/>
  <c r="G1817" i="128"/>
  <c r="G1818" i="128"/>
  <c r="G1819" i="128"/>
  <c r="G1820" i="128"/>
  <c r="G1821" i="128"/>
  <c r="G1822" i="128"/>
  <c r="G1823" i="128"/>
  <c r="G1824" i="128"/>
  <c r="G1825" i="128"/>
  <c r="G1826" i="128"/>
  <c r="G1827" i="128"/>
  <c r="G1828" i="128"/>
  <c r="G1829" i="128"/>
  <c r="G1830" i="128"/>
  <c r="G1831" i="128"/>
  <c r="G1832" i="128"/>
  <c r="G1833" i="128"/>
  <c r="G1834" i="128"/>
  <c r="G1835" i="128"/>
  <c r="G1836" i="128"/>
  <c r="G1837" i="128"/>
  <c r="G1838" i="128"/>
  <c r="G1839" i="128"/>
  <c r="G1840" i="128"/>
  <c r="G1841" i="128"/>
  <c r="G1842" i="128"/>
  <c r="G1843" i="128"/>
  <c r="G1844" i="128"/>
  <c r="G1845" i="128"/>
  <c r="G1846" i="128"/>
  <c r="G1847" i="128"/>
  <c r="G1848" i="128"/>
  <c r="G1849" i="128"/>
  <c r="G1850" i="128"/>
  <c r="G1851" i="128"/>
  <c r="G1852" i="128"/>
  <c r="G1853" i="128"/>
  <c r="G1854" i="128"/>
  <c r="G1855" i="128"/>
  <c r="G1856" i="128"/>
  <c r="G1857" i="128"/>
  <c r="G1858" i="128"/>
  <c r="G1859" i="128"/>
  <c r="G1860" i="128"/>
  <c r="G1861" i="128"/>
  <c r="G1862" i="128"/>
  <c r="G1863" i="128"/>
  <c r="G1864" i="128"/>
  <c r="G1865" i="128"/>
  <c r="G1866" i="128"/>
  <c r="G1867" i="128"/>
  <c r="G1868" i="128"/>
  <c r="G1869" i="128"/>
  <c r="G1870" i="128"/>
  <c r="G1871" i="128"/>
  <c r="G1872" i="128"/>
  <c r="G1873" i="128"/>
  <c r="G1874" i="128"/>
  <c r="G1875" i="128"/>
  <c r="G1876" i="128"/>
  <c r="G1877" i="128"/>
  <c r="G1878" i="128"/>
  <c r="G1879" i="128"/>
  <c r="G1880" i="128"/>
  <c r="G1881" i="128"/>
  <c r="G1882" i="128"/>
  <c r="G1883" i="128"/>
  <c r="G1884" i="128"/>
  <c r="G1885" i="128"/>
  <c r="G1886" i="128"/>
  <c r="G1887" i="128"/>
  <c r="G1888" i="128"/>
  <c r="G1889" i="128"/>
  <c r="G1890" i="128"/>
  <c r="G1891" i="128"/>
  <c r="G1892" i="128"/>
  <c r="G1893" i="128"/>
  <c r="G1894" i="128"/>
  <c r="G1895" i="128"/>
  <c r="G1896" i="128"/>
  <c r="G1897" i="128"/>
  <c r="G1898" i="128"/>
  <c r="G1899" i="128"/>
  <c r="G1900" i="128"/>
  <c r="G1901" i="128"/>
  <c r="G1902" i="128"/>
  <c r="G1903" i="128"/>
  <c r="G1904" i="128"/>
  <c r="G1905" i="128"/>
  <c r="G1906" i="128"/>
  <c r="G1907" i="128"/>
  <c r="G1908" i="128"/>
  <c r="G1909" i="128"/>
  <c r="G1910" i="128"/>
  <c r="G1911" i="128"/>
  <c r="G1912" i="128"/>
  <c r="G1913" i="128"/>
  <c r="G1914" i="128"/>
  <c r="G1915" i="128"/>
  <c r="G1916" i="128"/>
  <c r="G1917" i="128"/>
  <c r="G1918" i="128"/>
  <c r="G1919" i="128"/>
  <c r="G1920" i="128"/>
  <c r="G1921" i="128"/>
  <c r="G1922" i="128"/>
  <c r="G1923" i="128"/>
  <c r="G1924" i="128"/>
  <c r="G1925" i="128"/>
  <c r="G1926" i="128"/>
  <c r="G1927" i="128"/>
  <c r="G1928" i="128"/>
  <c r="G1929" i="128"/>
  <c r="G1930" i="128"/>
  <c r="G1931" i="128"/>
  <c r="G1932" i="128"/>
  <c r="G1933" i="128"/>
  <c r="G1934" i="128"/>
  <c r="G1935" i="128"/>
  <c r="G1936" i="128"/>
  <c r="G1937" i="128"/>
  <c r="G1938" i="128"/>
  <c r="G1939" i="128"/>
  <c r="G1940" i="128"/>
  <c r="G1941" i="128"/>
  <c r="G1942" i="128"/>
  <c r="G1943" i="128"/>
  <c r="G1944" i="128"/>
  <c r="G1945" i="128"/>
  <c r="G1946" i="128"/>
  <c r="G1947" i="128"/>
  <c r="G1948" i="128"/>
  <c r="G1949" i="128"/>
  <c r="G1950" i="128"/>
  <c r="G1951" i="128"/>
  <c r="G1952" i="128"/>
  <c r="G1953" i="128"/>
  <c r="G1954" i="128"/>
  <c r="G1955" i="128"/>
  <c r="G1956" i="128"/>
  <c r="G1957" i="128"/>
  <c r="G1958" i="128"/>
  <c r="G1959" i="128"/>
  <c r="G1960" i="128"/>
  <c r="G1961" i="128"/>
  <c r="G1962" i="128"/>
  <c r="G1963" i="128"/>
  <c r="G1964" i="128"/>
  <c r="G1965" i="128"/>
  <c r="G1966" i="128"/>
  <c r="G1967" i="128"/>
  <c r="G1968" i="128"/>
  <c r="G1969" i="128"/>
  <c r="G1970" i="128"/>
  <c r="G1971" i="128"/>
  <c r="G1972" i="128"/>
  <c r="G1973" i="128"/>
  <c r="G1974" i="128"/>
  <c r="G1975" i="128"/>
  <c r="G1976" i="128"/>
  <c r="G1977" i="128"/>
  <c r="G1978" i="128"/>
  <c r="G1979" i="128"/>
  <c r="G1980" i="128"/>
  <c r="G1981" i="128"/>
  <c r="G1982" i="128"/>
  <c r="G1983" i="128"/>
  <c r="G1984" i="128"/>
  <c r="G1985" i="128"/>
  <c r="G1986" i="128"/>
  <c r="G1987" i="128"/>
  <c r="G1988" i="128"/>
  <c r="G1989" i="128"/>
  <c r="G1990" i="128"/>
  <c r="G1991" i="128"/>
  <c r="G1992" i="128"/>
  <c r="G1993" i="128"/>
  <c r="G1994" i="128"/>
  <c r="G1995" i="128"/>
  <c r="G1996" i="128"/>
  <c r="G1997" i="128"/>
  <c r="G1998" i="128"/>
  <c r="G1999" i="128"/>
  <c r="G2000" i="128"/>
  <c r="G2001" i="128"/>
  <c r="G2002" i="128"/>
  <c r="G2003" i="128"/>
  <c r="G2004" i="128"/>
  <c r="G2005" i="128"/>
  <c r="G2006" i="128"/>
  <c r="G2007" i="128"/>
  <c r="G2008" i="128"/>
  <c r="G2009" i="128"/>
  <c r="G2010" i="128"/>
  <c r="G2011" i="128"/>
  <c r="G2012" i="128"/>
  <c r="G2013" i="128"/>
  <c r="G2014" i="128"/>
  <c r="G2015" i="128"/>
  <c r="G2016" i="128"/>
  <c r="G2017" i="128"/>
  <c r="G2018" i="128"/>
  <c r="G2019" i="128"/>
  <c r="G2020" i="128"/>
  <c r="G2021" i="128"/>
  <c r="G2022" i="128"/>
  <c r="G2023" i="128"/>
  <c r="G2024" i="128"/>
  <c r="G2025" i="128"/>
  <c r="G2026" i="128"/>
  <c r="G2027" i="128"/>
  <c r="G2028" i="128"/>
  <c r="G2029" i="128"/>
  <c r="G2030" i="128"/>
  <c r="G2031" i="128"/>
  <c r="G2032" i="128"/>
  <c r="G2033" i="128"/>
  <c r="G2034" i="128"/>
  <c r="G2035" i="128"/>
  <c r="G2036" i="128"/>
  <c r="G2037" i="128"/>
  <c r="G2038" i="128"/>
  <c r="G2039" i="128"/>
  <c r="G2040" i="128"/>
  <c r="G2041" i="128"/>
  <c r="G2042" i="128"/>
  <c r="G2043" i="128"/>
  <c r="G2044" i="128"/>
  <c r="G2045" i="128"/>
  <c r="G2046" i="128"/>
  <c r="G2047" i="128"/>
  <c r="G2048" i="128"/>
  <c r="G2049" i="128"/>
  <c r="G2050" i="128"/>
  <c r="G2051" i="128"/>
  <c r="G2052" i="128"/>
  <c r="G2053" i="128"/>
  <c r="G2054" i="128"/>
  <c r="G2055" i="128"/>
  <c r="G2056" i="128"/>
  <c r="G2057" i="128"/>
  <c r="G2058" i="128"/>
  <c r="G2059" i="128"/>
  <c r="G2060" i="128"/>
  <c r="G2061" i="128"/>
  <c r="G2062" i="128"/>
  <c r="G2063" i="128"/>
  <c r="G2064" i="128"/>
  <c r="G2065" i="128"/>
  <c r="G2066" i="128"/>
  <c r="G2067" i="128"/>
  <c r="G2068" i="128"/>
  <c r="G2069" i="128"/>
  <c r="G2070" i="128"/>
  <c r="G2071" i="128"/>
  <c r="G2072" i="128"/>
  <c r="G2073" i="128"/>
  <c r="G2074" i="128"/>
  <c r="G2075" i="128"/>
  <c r="G2076" i="128"/>
  <c r="G2077" i="128"/>
  <c r="G2078" i="128"/>
  <c r="G2079" i="128"/>
  <c r="G2080" i="128"/>
  <c r="G2081" i="128"/>
  <c r="G2082" i="128"/>
  <c r="G2083" i="128"/>
  <c r="G2084" i="128"/>
  <c r="G2085" i="128"/>
  <c r="G2086" i="128"/>
  <c r="G2087" i="128"/>
  <c r="G2088" i="128"/>
  <c r="G2089" i="128"/>
  <c r="G2090" i="128"/>
  <c r="G2091" i="128"/>
  <c r="G2092" i="128"/>
  <c r="G2093" i="128"/>
  <c r="G2094" i="128"/>
  <c r="G2095" i="128"/>
  <c r="G2096" i="128"/>
  <c r="G2097" i="128"/>
  <c r="G2098" i="128"/>
  <c r="G2099" i="128"/>
  <c r="G2100" i="128"/>
  <c r="G2101" i="128"/>
  <c r="G2102" i="128"/>
  <c r="G2103" i="128"/>
  <c r="G2104" i="128"/>
  <c r="G2105" i="128"/>
  <c r="G2106" i="128"/>
  <c r="G2107" i="128"/>
  <c r="G2108" i="128"/>
  <c r="G2109" i="128"/>
  <c r="G2110" i="128"/>
  <c r="G2111" i="128"/>
  <c r="G2112" i="128"/>
  <c r="G2113" i="128"/>
  <c r="G2114" i="128"/>
  <c r="G2115" i="128"/>
  <c r="G2116" i="128"/>
  <c r="G2117" i="128"/>
  <c r="G2118" i="128"/>
  <c r="G2119" i="128"/>
  <c r="G2120" i="128"/>
  <c r="G2121" i="128"/>
  <c r="G2122" i="128"/>
  <c r="G2123" i="128"/>
  <c r="G2124" i="128"/>
  <c r="G2125" i="128"/>
  <c r="G2126" i="128"/>
  <c r="G2127" i="128"/>
  <c r="G2128" i="128"/>
  <c r="G2129" i="128"/>
  <c r="G2130" i="128"/>
  <c r="G2131" i="128"/>
  <c r="G2132" i="128"/>
  <c r="G2133" i="128"/>
  <c r="G2134" i="128"/>
  <c r="G2135" i="128"/>
  <c r="G2136" i="128"/>
  <c r="G2137" i="128"/>
  <c r="G2138" i="128"/>
  <c r="G2139" i="128"/>
  <c r="G2140" i="128"/>
  <c r="G2141" i="128"/>
  <c r="G2142" i="128"/>
  <c r="G2143" i="128"/>
  <c r="G2144" i="128"/>
  <c r="G2145" i="128"/>
  <c r="G2146" i="128"/>
  <c r="G2147" i="128"/>
  <c r="G2148" i="128"/>
  <c r="G2149" i="128"/>
  <c r="G2150" i="128"/>
  <c r="G2151" i="128"/>
  <c r="G2152" i="128"/>
  <c r="G2153" i="128"/>
  <c r="G2154" i="128"/>
  <c r="G2155" i="128"/>
  <c r="G2156" i="128"/>
  <c r="G2157" i="128"/>
  <c r="G2158" i="128"/>
  <c r="G2159" i="128"/>
  <c r="G2160" i="128"/>
  <c r="G2161" i="128"/>
  <c r="G2162" i="128"/>
  <c r="G2163" i="128"/>
  <c r="G2164" i="128"/>
  <c r="G2165" i="128"/>
  <c r="G2166" i="128"/>
  <c r="G2167" i="128"/>
  <c r="G2168" i="128"/>
  <c r="G2169" i="128"/>
  <c r="G2170" i="128"/>
  <c r="G2171" i="128"/>
  <c r="G2172" i="128"/>
  <c r="G2173" i="128"/>
  <c r="G2174" i="128"/>
  <c r="G2175" i="128"/>
  <c r="G2176" i="128"/>
  <c r="G2177" i="128"/>
  <c r="G2178" i="128"/>
  <c r="G2179" i="128"/>
  <c r="G2180" i="128"/>
  <c r="G2181" i="128"/>
  <c r="G2182" i="128"/>
  <c r="G2183" i="128"/>
  <c r="G2184" i="128"/>
  <c r="G2185" i="128"/>
  <c r="G2186" i="128"/>
  <c r="G2187" i="128"/>
  <c r="G2188" i="128"/>
  <c r="G2189" i="128"/>
  <c r="G2190" i="128"/>
  <c r="G2191" i="128"/>
  <c r="G2192" i="128"/>
  <c r="G2193" i="128"/>
  <c r="G2194" i="128"/>
  <c r="G2195" i="128"/>
  <c r="G2196" i="128"/>
  <c r="G2197" i="128"/>
  <c r="G2198" i="128"/>
  <c r="G2199" i="128"/>
  <c r="G2200" i="128"/>
  <c r="G2201" i="128"/>
  <c r="G2202" i="128"/>
  <c r="G2203" i="128"/>
  <c r="G2204" i="128"/>
  <c r="G2205" i="128"/>
  <c r="G2206" i="128"/>
  <c r="G2207" i="128"/>
  <c r="G2208" i="128"/>
  <c r="G2209" i="128"/>
  <c r="G2210" i="128"/>
  <c r="G2211" i="128"/>
  <c r="G2212" i="128"/>
  <c r="G2213" i="128"/>
  <c r="G2214" i="128"/>
  <c r="G2215" i="128"/>
  <c r="G2216" i="128"/>
  <c r="G2217" i="128"/>
  <c r="G2218" i="128"/>
  <c r="G2219" i="128"/>
  <c r="G2220" i="128"/>
  <c r="G2221" i="128"/>
  <c r="G2222" i="128"/>
  <c r="G2223" i="128"/>
  <c r="G2224" i="128"/>
  <c r="G2225" i="128"/>
  <c r="G2226" i="128"/>
  <c r="G2227" i="128"/>
  <c r="G2228" i="128"/>
  <c r="G2229" i="128"/>
  <c r="G2230" i="128"/>
  <c r="G2231" i="128"/>
  <c r="G2232" i="128"/>
  <c r="G2233" i="128"/>
  <c r="G2234" i="128"/>
  <c r="G2235" i="128"/>
  <c r="G2236" i="128"/>
  <c r="G2237" i="128"/>
  <c r="G2238" i="128"/>
  <c r="G2239" i="128"/>
  <c r="G2240" i="128"/>
  <c r="G2241" i="128"/>
  <c r="G2242" i="128"/>
  <c r="G2243" i="128"/>
  <c r="G2244" i="128"/>
  <c r="G2245" i="128"/>
  <c r="G2246" i="128"/>
  <c r="G2247" i="128"/>
  <c r="G2248" i="128"/>
  <c r="G2249" i="128"/>
  <c r="G2250" i="128"/>
  <c r="G2251" i="128"/>
  <c r="G2252" i="128"/>
  <c r="G2253" i="128"/>
  <c r="G2254" i="128"/>
  <c r="G2255" i="128"/>
  <c r="G2256" i="128"/>
  <c r="G2257" i="128"/>
  <c r="G2258" i="128"/>
  <c r="G2259" i="128"/>
  <c r="G2260" i="128"/>
  <c r="G2261" i="128"/>
  <c r="G2262" i="128"/>
  <c r="G2263" i="128"/>
  <c r="G2264" i="128"/>
  <c r="G2265" i="128"/>
  <c r="G2266" i="128"/>
  <c r="G2267" i="128"/>
  <c r="G2268" i="128"/>
  <c r="G2269" i="128"/>
  <c r="G2270" i="128"/>
  <c r="G2271" i="128"/>
  <c r="G2272" i="128"/>
  <c r="G2273" i="128"/>
  <c r="G2274" i="128"/>
  <c r="G2275" i="128"/>
  <c r="G2276" i="128"/>
  <c r="G2277" i="128"/>
  <c r="G2278" i="128"/>
  <c r="G2279" i="128"/>
  <c r="G2280" i="128"/>
  <c r="G2281" i="128"/>
  <c r="G2282" i="128"/>
  <c r="G2283" i="128"/>
  <c r="G2284" i="128"/>
  <c r="G2285" i="128"/>
  <c r="G2286" i="128"/>
  <c r="G2287" i="128"/>
  <c r="G2288" i="128"/>
  <c r="G2289" i="128"/>
  <c r="G2290" i="128"/>
  <c r="G2291" i="128"/>
  <c r="G2292" i="128"/>
  <c r="G2293" i="128"/>
  <c r="G2294" i="128"/>
  <c r="G2295" i="128"/>
  <c r="G2296" i="128"/>
  <c r="G2297" i="128"/>
  <c r="G2298" i="128"/>
  <c r="G2299" i="128"/>
  <c r="G2300" i="128"/>
  <c r="G2301" i="128"/>
  <c r="G2302" i="128"/>
  <c r="G2303" i="128"/>
  <c r="G2304" i="128"/>
  <c r="G2305" i="128"/>
  <c r="G2306" i="128"/>
  <c r="G2307" i="128"/>
  <c r="G2308" i="128"/>
  <c r="G2309" i="128"/>
  <c r="G2310" i="128"/>
  <c r="G2311" i="128"/>
  <c r="G2312" i="128"/>
  <c r="G2313" i="128"/>
  <c r="G2314" i="128"/>
  <c r="G2315" i="128"/>
  <c r="G2316" i="128"/>
  <c r="G2317" i="128"/>
  <c r="G2318" i="128"/>
  <c r="G2319" i="128"/>
  <c r="G2320" i="128"/>
  <c r="G2321" i="128"/>
  <c r="G2322" i="128"/>
  <c r="G2323" i="128"/>
  <c r="G2324" i="128"/>
  <c r="G2325" i="128"/>
  <c r="G2326" i="128"/>
  <c r="G2327" i="128"/>
  <c r="G2328" i="128"/>
  <c r="G2329" i="128"/>
  <c r="G2330" i="128"/>
  <c r="G2331" i="128"/>
  <c r="G2332" i="128"/>
  <c r="G2333" i="128"/>
  <c r="G2334" i="128"/>
  <c r="G2335" i="128"/>
  <c r="G2336" i="128"/>
  <c r="G2337" i="128"/>
  <c r="G2338" i="128"/>
  <c r="G2339" i="128"/>
  <c r="G2340" i="128"/>
  <c r="G2341" i="128"/>
  <c r="G2342" i="128"/>
  <c r="G2343" i="128"/>
  <c r="G2344" i="128"/>
  <c r="G2345" i="128"/>
  <c r="G2346" i="128"/>
  <c r="G2347" i="128"/>
  <c r="G2348" i="128"/>
  <c r="G2349" i="128"/>
  <c r="G2350" i="128"/>
  <c r="G2351" i="128"/>
  <c r="G2352" i="128"/>
  <c r="G2353" i="128"/>
  <c r="G2354" i="128"/>
  <c r="G2355" i="128"/>
  <c r="G2356" i="128"/>
  <c r="G2357" i="128"/>
  <c r="G2358" i="128"/>
  <c r="G2359" i="128"/>
  <c r="G2360" i="128"/>
  <c r="G2361" i="128"/>
  <c r="G2362" i="128"/>
  <c r="G2363" i="128"/>
  <c r="G2364" i="128"/>
  <c r="G2365" i="128"/>
  <c r="G2366" i="128"/>
  <c r="G2367" i="128"/>
  <c r="G2368" i="128"/>
  <c r="G2369" i="128"/>
  <c r="G2370" i="128"/>
  <c r="G2371" i="128"/>
  <c r="G2372" i="128"/>
  <c r="G2373" i="128"/>
  <c r="G2374" i="128"/>
  <c r="G2375" i="128"/>
  <c r="G2376" i="128"/>
  <c r="G2377" i="128"/>
  <c r="G2378" i="128"/>
  <c r="G2379" i="128"/>
  <c r="G2380" i="128"/>
  <c r="G2381" i="128"/>
  <c r="G2382" i="128"/>
  <c r="G2383" i="128"/>
  <c r="G2384" i="128"/>
  <c r="G2385" i="128"/>
  <c r="G2386" i="128"/>
  <c r="G2387" i="128"/>
  <c r="G2388" i="128"/>
  <c r="G2389" i="128"/>
  <c r="G2390" i="128"/>
  <c r="G2391" i="128"/>
  <c r="G2392" i="128"/>
  <c r="G2393" i="128"/>
  <c r="G2394" i="128"/>
  <c r="G2395" i="128"/>
  <c r="G2396" i="128"/>
  <c r="G2397" i="128"/>
  <c r="G2398" i="128"/>
  <c r="G2399" i="128"/>
  <c r="G2400" i="128"/>
  <c r="G2401" i="128"/>
  <c r="G2402" i="128"/>
  <c r="G2403" i="128"/>
  <c r="G2404" i="128"/>
  <c r="G2405" i="128"/>
  <c r="G2406" i="128"/>
  <c r="G2407" i="128"/>
  <c r="G2408" i="128"/>
  <c r="G2409" i="128"/>
  <c r="G2410" i="128"/>
  <c r="G2411" i="128"/>
  <c r="G2412" i="128"/>
  <c r="G2413" i="128"/>
  <c r="G2414" i="128"/>
  <c r="G2415" i="128"/>
  <c r="G2416" i="128"/>
  <c r="G2417" i="128"/>
  <c r="G2418" i="128"/>
  <c r="G2419" i="128"/>
  <c r="G2420" i="128"/>
  <c r="G2421" i="128"/>
  <c r="G2422" i="128"/>
  <c r="G2423" i="128"/>
  <c r="G2424" i="128"/>
  <c r="G2425" i="128"/>
  <c r="G2426" i="128"/>
  <c r="G2427" i="128"/>
  <c r="G2428" i="128"/>
  <c r="G2429" i="128"/>
  <c r="G2430" i="128"/>
  <c r="G2431" i="128"/>
  <c r="G2432" i="128"/>
  <c r="G2433" i="128"/>
  <c r="G2434" i="128"/>
  <c r="G2435" i="128"/>
  <c r="G2436" i="128"/>
  <c r="G2437" i="128"/>
  <c r="G2438" i="128"/>
  <c r="G2439" i="128"/>
  <c r="G2440" i="128"/>
  <c r="G2441" i="128"/>
  <c r="G2442" i="128"/>
  <c r="G2443" i="128"/>
  <c r="G2444" i="128"/>
  <c r="G2445" i="128"/>
  <c r="G2446" i="128"/>
  <c r="G2447" i="128"/>
  <c r="G2448" i="128"/>
  <c r="G2449" i="128"/>
  <c r="G2450" i="128"/>
  <c r="G2451" i="128"/>
  <c r="G2452" i="128"/>
  <c r="G2453" i="128"/>
  <c r="G2454" i="128"/>
  <c r="G2455" i="128"/>
  <c r="G2456" i="128"/>
  <c r="G2457" i="128"/>
  <c r="G2458" i="128"/>
  <c r="G2459" i="128"/>
  <c r="G2460" i="128"/>
  <c r="G2461" i="128"/>
  <c r="G2462" i="128"/>
  <c r="G2463" i="128"/>
  <c r="G2464" i="128"/>
  <c r="G2465" i="128"/>
  <c r="G2466" i="128"/>
  <c r="G2467" i="128"/>
  <c r="G2468" i="128"/>
  <c r="G2469" i="128"/>
  <c r="G2470" i="128"/>
  <c r="G2471" i="128"/>
  <c r="G2472" i="128"/>
  <c r="G2473" i="128"/>
  <c r="G2474" i="128"/>
  <c r="G2475" i="128"/>
  <c r="G2476" i="128"/>
  <c r="G2477" i="128"/>
  <c r="G2478" i="128"/>
  <c r="G2479" i="128"/>
  <c r="G2480" i="128"/>
  <c r="G2481" i="128"/>
  <c r="G2482" i="128"/>
  <c r="G2483" i="128"/>
  <c r="G2484" i="128"/>
  <c r="G2485" i="128"/>
  <c r="G2486" i="128"/>
  <c r="G2487" i="128"/>
  <c r="G2488" i="128"/>
  <c r="G2489" i="128"/>
  <c r="G2490" i="128"/>
  <c r="G2491" i="128"/>
  <c r="G2492" i="128"/>
  <c r="G2493" i="128"/>
  <c r="G2494" i="128"/>
  <c r="G2495" i="128"/>
  <c r="G2496" i="128"/>
  <c r="G2497" i="128"/>
  <c r="G2498" i="128"/>
  <c r="G2499" i="128"/>
  <c r="G2500" i="128"/>
  <c r="G2501" i="128"/>
  <c r="G2502" i="128"/>
  <c r="G2503" i="128"/>
  <c r="G2504" i="128"/>
  <c r="G2505" i="128"/>
  <c r="G2506" i="128"/>
  <c r="G2507" i="128"/>
  <c r="G2508" i="128"/>
  <c r="G2509" i="128"/>
  <c r="G2510" i="128"/>
  <c r="G2511" i="128"/>
  <c r="G2512" i="128"/>
  <c r="G2513" i="128"/>
  <c r="G2514" i="128"/>
  <c r="G2515" i="128"/>
  <c r="G2516" i="128"/>
  <c r="G2517" i="128"/>
  <c r="G2518" i="128"/>
  <c r="G2519" i="128"/>
  <c r="G2520" i="128"/>
  <c r="G2521" i="128"/>
  <c r="G2522" i="128"/>
  <c r="G2523" i="128"/>
  <c r="G2524" i="128"/>
  <c r="G2525" i="128"/>
  <c r="G2526" i="128"/>
  <c r="G2527" i="128"/>
  <c r="G2528" i="128"/>
  <c r="G2529" i="128"/>
  <c r="G2530" i="128"/>
  <c r="G2531" i="128"/>
  <c r="G2532" i="128"/>
  <c r="G2533" i="128"/>
  <c r="G2534" i="128"/>
  <c r="G2535" i="128"/>
  <c r="G2536" i="128"/>
  <c r="G2537" i="128"/>
  <c r="G2538" i="128"/>
  <c r="G2539" i="128"/>
  <c r="G2540" i="128"/>
  <c r="G2541" i="128"/>
  <c r="G2542" i="128"/>
  <c r="G2543" i="128"/>
  <c r="G2544" i="128"/>
  <c r="G2545" i="128"/>
  <c r="G2546" i="128"/>
  <c r="G2547" i="128"/>
  <c r="G2548" i="128"/>
  <c r="G2549" i="128"/>
  <c r="G2550" i="128"/>
  <c r="G2551" i="128"/>
  <c r="G2552" i="128"/>
  <c r="G2553" i="128"/>
  <c r="G2554" i="128"/>
  <c r="G2555" i="128"/>
  <c r="G2556" i="128"/>
  <c r="G2557" i="128"/>
  <c r="G2558" i="128"/>
  <c r="G2559" i="128"/>
  <c r="G2560" i="128"/>
  <c r="G2561" i="128"/>
  <c r="G2562" i="128"/>
  <c r="G2563" i="128"/>
  <c r="G2564" i="128"/>
  <c r="G2565" i="128"/>
  <c r="G2566" i="128"/>
  <c r="G2567" i="128"/>
  <c r="G2568" i="128"/>
  <c r="G2569" i="128"/>
  <c r="G2570" i="128"/>
  <c r="G2571" i="128"/>
  <c r="G2572" i="128"/>
  <c r="G2573" i="128"/>
  <c r="G2574" i="128"/>
  <c r="G2575" i="128"/>
  <c r="G2576" i="128"/>
  <c r="G2577" i="128"/>
  <c r="G2578" i="128"/>
  <c r="G2579" i="128"/>
  <c r="G2580" i="128"/>
  <c r="G2581" i="128"/>
  <c r="G2582" i="128"/>
  <c r="G2583" i="128"/>
  <c r="G2584" i="128"/>
  <c r="G2585" i="128"/>
  <c r="G2586" i="128"/>
  <c r="G2587" i="128"/>
  <c r="G2588" i="128"/>
  <c r="G2589" i="128"/>
  <c r="G2590" i="128"/>
  <c r="G2591" i="128"/>
  <c r="G2592" i="128"/>
  <c r="G2593" i="128"/>
  <c r="G2594" i="128"/>
  <c r="G2595" i="128"/>
  <c r="G2596" i="128"/>
  <c r="G2597" i="128"/>
  <c r="G2598" i="128"/>
  <c r="G2599" i="128"/>
  <c r="G2600" i="128"/>
  <c r="G2601" i="128"/>
  <c r="G2602" i="128"/>
  <c r="G2603" i="128"/>
  <c r="G2604" i="128"/>
  <c r="G2605" i="128"/>
  <c r="G2606" i="128"/>
  <c r="G2607" i="128"/>
  <c r="G2608" i="128"/>
  <c r="G2609" i="128"/>
  <c r="G2610" i="128"/>
  <c r="G2611" i="128"/>
  <c r="G2612" i="128"/>
  <c r="G2613" i="128"/>
  <c r="G2614" i="128"/>
  <c r="G2615" i="128"/>
  <c r="G2616" i="128"/>
  <c r="G2617" i="128"/>
  <c r="G2618" i="128"/>
  <c r="G2619" i="128"/>
  <c r="G2620" i="128"/>
  <c r="G2621" i="128"/>
  <c r="G2622" i="128"/>
  <c r="G2623" i="128"/>
  <c r="G2624" i="128"/>
  <c r="G2625" i="128"/>
  <c r="G2626" i="128"/>
  <c r="G2627" i="128"/>
  <c r="G2628" i="128"/>
  <c r="G2629" i="128"/>
  <c r="G2630" i="128"/>
  <c r="G2631" i="128"/>
  <c r="G2632" i="128"/>
  <c r="G2633" i="128"/>
  <c r="G2634" i="128"/>
  <c r="G2635" i="128"/>
  <c r="G2636" i="128"/>
  <c r="G2637" i="128"/>
  <c r="G2638" i="128"/>
  <c r="G2639" i="128"/>
  <c r="G2640" i="128"/>
  <c r="G2641" i="128"/>
  <c r="G2642" i="128"/>
  <c r="G2643" i="128"/>
  <c r="G2644" i="128"/>
  <c r="G2645" i="128"/>
  <c r="G2646" i="128"/>
  <c r="G2647" i="128"/>
  <c r="G2648" i="128"/>
  <c r="G2649" i="128"/>
  <c r="G2650" i="128"/>
  <c r="G2651" i="128"/>
  <c r="G2652" i="128"/>
  <c r="G2653" i="128"/>
  <c r="G2654" i="128"/>
  <c r="G2655" i="128"/>
  <c r="G2656" i="128"/>
  <c r="G2657" i="128"/>
  <c r="G2658" i="128"/>
  <c r="G2659" i="128"/>
  <c r="G2660" i="128"/>
  <c r="G2661" i="128"/>
  <c r="G2662" i="128"/>
  <c r="G2663" i="128"/>
  <c r="G2664" i="128"/>
  <c r="G2665" i="128"/>
  <c r="G2666" i="128"/>
  <c r="G2667" i="128"/>
  <c r="G2668" i="128"/>
  <c r="G2669" i="128"/>
  <c r="G2670" i="128"/>
  <c r="G2671" i="128"/>
  <c r="G2672" i="128"/>
  <c r="G2673" i="128"/>
  <c r="G2674" i="128"/>
  <c r="G2675" i="128"/>
  <c r="G2676" i="128"/>
  <c r="G2677" i="128"/>
  <c r="G2678" i="128"/>
  <c r="G2679" i="128"/>
  <c r="G2680" i="128"/>
  <c r="G2681" i="128"/>
  <c r="G2682" i="128"/>
  <c r="G2683" i="128"/>
  <c r="G2684" i="128"/>
  <c r="G2685" i="128"/>
  <c r="G2686" i="128"/>
  <c r="G2687" i="128"/>
  <c r="G2688" i="128"/>
  <c r="G2689" i="128"/>
  <c r="G2690" i="128"/>
  <c r="G2691" i="128"/>
  <c r="G2692" i="128"/>
  <c r="G2693" i="128"/>
  <c r="G2694" i="128"/>
  <c r="G2695" i="128"/>
  <c r="G2696" i="128"/>
  <c r="G2697" i="128"/>
  <c r="G2698" i="128"/>
  <c r="G2699" i="128"/>
  <c r="G2700" i="128"/>
  <c r="G2701" i="128"/>
  <c r="G2702" i="128"/>
  <c r="G2703" i="128"/>
  <c r="G2704" i="128"/>
  <c r="G2705" i="128"/>
  <c r="G2706" i="128"/>
  <c r="G2707" i="128"/>
  <c r="G2708" i="128"/>
  <c r="G2709" i="128"/>
  <c r="G2710" i="128"/>
  <c r="G2711" i="128"/>
  <c r="G2712" i="128"/>
  <c r="G2713" i="128"/>
  <c r="G2714" i="128"/>
  <c r="G2715" i="128"/>
  <c r="G2716" i="128"/>
  <c r="G2717" i="128"/>
  <c r="G2718" i="128"/>
  <c r="G2719" i="128"/>
  <c r="G2720" i="128"/>
  <c r="G2721" i="128"/>
  <c r="G2722" i="128"/>
  <c r="G2723" i="128"/>
  <c r="G2724" i="128"/>
  <c r="G2725" i="128"/>
  <c r="G2726" i="128"/>
  <c r="G2727" i="128"/>
  <c r="G2728" i="128"/>
  <c r="G2729" i="128"/>
  <c r="G2730" i="128"/>
  <c r="G2731" i="128"/>
  <c r="G2732" i="128"/>
  <c r="G2733" i="128"/>
  <c r="G2734" i="128"/>
  <c r="G2735" i="128"/>
  <c r="G2736" i="128"/>
  <c r="G2737" i="128"/>
  <c r="G2738" i="128"/>
  <c r="G2739" i="128"/>
  <c r="G2740" i="128"/>
  <c r="G2741" i="128"/>
  <c r="G2742" i="128"/>
  <c r="G2743" i="128"/>
  <c r="G2744" i="128"/>
  <c r="G2745" i="128"/>
  <c r="G2746" i="128"/>
  <c r="G2747" i="128"/>
  <c r="G2748" i="128"/>
  <c r="G2749" i="128"/>
  <c r="G2750" i="128"/>
  <c r="G2751" i="128"/>
  <c r="G2752" i="128"/>
  <c r="G2753" i="128"/>
  <c r="G2754" i="128"/>
  <c r="G2755" i="128"/>
  <c r="G2756" i="128"/>
  <c r="G2757" i="128"/>
  <c r="G2758" i="128"/>
  <c r="G2759" i="128"/>
  <c r="G2760" i="128"/>
  <c r="G2761" i="128"/>
  <c r="G2762" i="128"/>
  <c r="G2763" i="128"/>
  <c r="G2764" i="128"/>
  <c r="G2765" i="128"/>
  <c r="G2766" i="128"/>
  <c r="G2767" i="128"/>
  <c r="G2768" i="128"/>
  <c r="G2769" i="128"/>
  <c r="G2770" i="128"/>
  <c r="G2771" i="128"/>
  <c r="G2772" i="128"/>
  <c r="G2773" i="128"/>
  <c r="G2774" i="128"/>
  <c r="G2775" i="128"/>
  <c r="G2776" i="128"/>
  <c r="G2777" i="128"/>
  <c r="G2778" i="128"/>
  <c r="G2779" i="128"/>
  <c r="G2780" i="128"/>
  <c r="G2781" i="128"/>
  <c r="G2782" i="128"/>
  <c r="G2783" i="128"/>
  <c r="G2784" i="128"/>
  <c r="G2785" i="128"/>
  <c r="G2786" i="128"/>
  <c r="G2787" i="128"/>
  <c r="G2788" i="128"/>
  <c r="G2789" i="128"/>
  <c r="G2790" i="128"/>
  <c r="G2791" i="128"/>
  <c r="G2792" i="128"/>
  <c r="G2793" i="128"/>
  <c r="G2794" i="128"/>
  <c r="G2795" i="128"/>
  <c r="G2796" i="128"/>
  <c r="G2797" i="128"/>
  <c r="G2798" i="128"/>
  <c r="G2799" i="128"/>
  <c r="G2800" i="128"/>
  <c r="G2801" i="128"/>
  <c r="G2802" i="128"/>
  <c r="G2803" i="128"/>
  <c r="G2804" i="128"/>
  <c r="G2805" i="128"/>
  <c r="G2806" i="128"/>
  <c r="G2807" i="128"/>
  <c r="G2808" i="128"/>
  <c r="G2809" i="128"/>
  <c r="G2810" i="128"/>
  <c r="G2811" i="128"/>
  <c r="G2812" i="128"/>
  <c r="G2813" i="128"/>
  <c r="G2814" i="128"/>
  <c r="G2815" i="128"/>
  <c r="G2816" i="128"/>
  <c r="G2817" i="128"/>
  <c r="G2818" i="128"/>
  <c r="G2819" i="128"/>
  <c r="G2820" i="128"/>
  <c r="G2821" i="128"/>
  <c r="G2822" i="128"/>
  <c r="G2823" i="128"/>
  <c r="G2824" i="128"/>
  <c r="G2825" i="128"/>
  <c r="G2826" i="128"/>
  <c r="G2827" i="128"/>
  <c r="G2828" i="128"/>
  <c r="G2829" i="128"/>
  <c r="G2830" i="128"/>
  <c r="G2831" i="128"/>
  <c r="G2832" i="128"/>
  <c r="G2833" i="128"/>
  <c r="G2834" i="128"/>
  <c r="G2835" i="128"/>
  <c r="G2836" i="128"/>
  <c r="G2837" i="128"/>
  <c r="G2838" i="128"/>
  <c r="G2839" i="128"/>
  <c r="G2840" i="128"/>
  <c r="G2841" i="128"/>
  <c r="G2842" i="128"/>
  <c r="G2843" i="128"/>
  <c r="G2844" i="128"/>
  <c r="G2845" i="128"/>
  <c r="G2846" i="128"/>
  <c r="G2847" i="128"/>
  <c r="G2848" i="128"/>
  <c r="G2849" i="128"/>
  <c r="G2850" i="128"/>
  <c r="G2851" i="128"/>
  <c r="G2852" i="128"/>
  <c r="G2853" i="128"/>
  <c r="G2854" i="128"/>
  <c r="G2855" i="128"/>
  <c r="G2856" i="128"/>
  <c r="G2857" i="128"/>
  <c r="G2858" i="128"/>
  <c r="G2859" i="128"/>
  <c r="G2860" i="128"/>
  <c r="G2861" i="128"/>
  <c r="G2862" i="128"/>
  <c r="G2863" i="128"/>
  <c r="G2864" i="128"/>
  <c r="G2865" i="128"/>
  <c r="G2866" i="128"/>
  <c r="G2867" i="128"/>
  <c r="G2868" i="128"/>
  <c r="G2869" i="128"/>
  <c r="G2870" i="128"/>
  <c r="G2871" i="128"/>
  <c r="G2872" i="128"/>
  <c r="G2873" i="128"/>
  <c r="G2874" i="128"/>
  <c r="G2875" i="128"/>
  <c r="G2876" i="128"/>
  <c r="G2877" i="128"/>
  <c r="G2878" i="128"/>
  <c r="G2879" i="128"/>
  <c r="G2880" i="128"/>
  <c r="G2881" i="128"/>
  <c r="G2882" i="128"/>
  <c r="G2883" i="128"/>
  <c r="G2884" i="128"/>
  <c r="G2885" i="128"/>
  <c r="G2886" i="128"/>
  <c r="G2887" i="128"/>
  <c r="G2888" i="128"/>
  <c r="G2889" i="128"/>
  <c r="G2890" i="128"/>
  <c r="G2891" i="128"/>
  <c r="G2892" i="128"/>
  <c r="G2893" i="128"/>
  <c r="G2894" i="128"/>
  <c r="G2895" i="128"/>
  <c r="G2896" i="128"/>
  <c r="G2897" i="128"/>
  <c r="G2898" i="128"/>
  <c r="G2899" i="128"/>
  <c r="G2900" i="128"/>
  <c r="G2901" i="128"/>
  <c r="G2902" i="128"/>
  <c r="G2903" i="128"/>
  <c r="G2904" i="128"/>
  <c r="G2905" i="128"/>
  <c r="G2906" i="128"/>
  <c r="G2907" i="128"/>
  <c r="G2908" i="128"/>
  <c r="G2909" i="128"/>
  <c r="G2910" i="128"/>
  <c r="G2911" i="128"/>
  <c r="G2912" i="128"/>
  <c r="G2913" i="128"/>
  <c r="G2914" i="128"/>
  <c r="G2915" i="128"/>
  <c r="G2916" i="128"/>
  <c r="G2917" i="128"/>
  <c r="G2918" i="128"/>
  <c r="G2919" i="128"/>
  <c r="G2920" i="128"/>
  <c r="G2921" i="128"/>
  <c r="G2922" i="128"/>
  <c r="G2923" i="128"/>
  <c r="G2924" i="128"/>
  <c r="G2925" i="128"/>
  <c r="G2926" i="128"/>
  <c r="G2927" i="128"/>
  <c r="G2928" i="128"/>
  <c r="G2929" i="128"/>
  <c r="G2930" i="128"/>
  <c r="G2931" i="128"/>
  <c r="G2932" i="128"/>
  <c r="G2933" i="128"/>
  <c r="G2934" i="128"/>
  <c r="G2935" i="128"/>
  <c r="G2936" i="128"/>
  <c r="G2937" i="128"/>
  <c r="G2938" i="128"/>
  <c r="G2939" i="128"/>
  <c r="G2940" i="128"/>
  <c r="G2941" i="128"/>
  <c r="G2942" i="128"/>
  <c r="G2943" i="128"/>
  <c r="G2944" i="128"/>
  <c r="G2945" i="128"/>
  <c r="G2946" i="128"/>
  <c r="G2947" i="128"/>
  <c r="G2948" i="128"/>
  <c r="G2949" i="128"/>
  <c r="G2950" i="128"/>
  <c r="G2951" i="128"/>
  <c r="G2952" i="128"/>
  <c r="G2953" i="128"/>
  <c r="G2954" i="128"/>
  <c r="G2955" i="128"/>
  <c r="G2956" i="128"/>
  <c r="G2957" i="128"/>
  <c r="G2958" i="128"/>
  <c r="G2959" i="128"/>
  <c r="G2960" i="128"/>
  <c r="G2961" i="128"/>
  <c r="G2962" i="128"/>
  <c r="G2963" i="128"/>
  <c r="G2964" i="128"/>
  <c r="G2965" i="128"/>
  <c r="G2966" i="128"/>
  <c r="G2967" i="128"/>
  <c r="G2968" i="128"/>
  <c r="G2969" i="128"/>
  <c r="G2970" i="128"/>
  <c r="G2971" i="128"/>
  <c r="G2972" i="128"/>
  <c r="G2973" i="128"/>
  <c r="G2974" i="128"/>
  <c r="G2975" i="128"/>
  <c r="G2976" i="128"/>
  <c r="G2977" i="128"/>
  <c r="G2978" i="128"/>
  <c r="G2979" i="128"/>
  <c r="G2980" i="128"/>
  <c r="G2981" i="128"/>
  <c r="G2982" i="128"/>
  <c r="G2983" i="128"/>
  <c r="G2984" i="128"/>
  <c r="G2985" i="128"/>
  <c r="G2986" i="128"/>
  <c r="G2987" i="128"/>
  <c r="G2988" i="128"/>
  <c r="G2989" i="128"/>
  <c r="G2990" i="128"/>
  <c r="G2991" i="128"/>
  <c r="G2992" i="128"/>
  <c r="G2993" i="128"/>
  <c r="G2994" i="128"/>
  <c r="G2995" i="128"/>
  <c r="G2996" i="128"/>
  <c r="G2997" i="128"/>
  <c r="G2998" i="128"/>
  <c r="G2999" i="128"/>
  <c r="G3000" i="128"/>
  <c r="G3001" i="128"/>
  <c r="G3002" i="128"/>
  <c r="G3003" i="128"/>
  <c r="G3004" i="128"/>
  <c r="G3005" i="128"/>
  <c r="G3006" i="128"/>
  <c r="G3007" i="128"/>
  <c r="G3008" i="128"/>
  <c r="G3009" i="128"/>
  <c r="G3010" i="128"/>
  <c r="G3011" i="128"/>
  <c r="G3012" i="128"/>
  <c r="G3013" i="128"/>
  <c r="G3014" i="128"/>
  <c r="G3015" i="128"/>
  <c r="G3016" i="128"/>
  <c r="G3017" i="128"/>
  <c r="G3018" i="128"/>
  <c r="G3019" i="128"/>
  <c r="G3020" i="128"/>
  <c r="G3021" i="128"/>
  <c r="G3022" i="128"/>
  <c r="G3023" i="128"/>
  <c r="G3024" i="128"/>
  <c r="G3025" i="128"/>
  <c r="G3026" i="128"/>
  <c r="G3027" i="128"/>
  <c r="G3028" i="128"/>
  <c r="G3029" i="128"/>
  <c r="G3030" i="128"/>
  <c r="G3031" i="128"/>
  <c r="G3032" i="128"/>
  <c r="G3033" i="128"/>
  <c r="G3034" i="128"/>
  <c r="G3035" i="128"/>
  <c r="G3036" i="128"/>
  <c r="G3037" i="128"/>
  <c r="G3038" i="128"/>
  <c r="G3039" i="128"/>
  <c r="G3040" i="128"/>
  <c r="G3041" i="128"/>
  <c r="G3042" i="128"/>
  <c r="G3043" i="128"/>
  <c r="G3044" i="128"/>
  <c r="G3045" i="128"/>
  <c r="G3046" i="128"/>
  <c r="G3047" i="128"/>
  <c r="G3048" i="128"/>
  <c r="G3049" i="128"/>
  <c r="G3050" i="128"/>
  <c r="G3051" i="128"/>
  <c r="G3052" i="128"/>
  <c r="G3053" i="128"/>
  <c r="G3054" i="128"/>
  <c r="G3055" i="128"/>
  <c r="G3056" i="128"/>
  <c r="G3057" i="128"/>
  <c r="G3058" i="128"/>
  <c r="G3059" i="128"/>
  <c r="G3060" i="128"/>
  <c r="G3061" i="128"/>
  <c r="G3062" i="128"/>
  <c r="G3063" i="128"/>
  <c r="G3064" i="128"/>
  <c r="G3065" i="128"/>
  <c r="G3066" i="128"/>
  <c r="G3067" i="128"/>
  <c r="G3068" i="128"/>
  <c r="G3069" i="128"/>
  <c r="G3070" i="128"/>
  <c r="G3071" i="128"/>
  <c r="G3072" i="128"/>
  <c r="G3073" i="128"/>
  <c r="G3074" i="128"/>
  <c r="G3075" i="128"/>
  <c r="G3076" i="128"/>
  <c r="G3077" i="128"/>
  <c r="G3078" i="128"/>
  <c r="G3079" i="128"/>
  <c r="G3080" i="128"/>
  <c r="G3081" i="128"/>
  <c r="G3082" i="128"/>
  <c r="G3083" i="128"/>
  <c r="G3084" i="128"/>
  <c r="G3085" i="128"/>
  <c r="G3086" i="128"/>
  <c r="G3087" i="128"/>
  <c r="G3088" i="128"/>
  <c r="G3089" i="128"/>
  <c r="G3090" i="128"/>
  <c r="G3091" i="128"/>
  <c r="G3092" i="128"/>
  <c r="G3093" i="128"/>
  <c r="G3094" i="128"/>
  <c r="G3095" i="128"/>
  <c r="G3096" i="128"/>
  <c r="G3097" i="128"/>
  <c r="G3098" i="128"/>
  <c r="G3099" i="128"/>
  <c r="G3100" i="128"/>
  <c r="G3101" i="128"/>
  <c r="G3102" i="128"/>
  <c r="G3103" i="128"/>
  <c r="G3104" i="128"/>
  <c r="G3105" i="128"/>
  <c r="G3106" i="128"/>
  <c r="G3107" i="128"/>
  <c r="G3108" i="128"/>
  <c r="G3109" i="128"/>
  <c r="G3110" i="128"/>
  <c r="G3111" i="128"/>
  <c r="G3112" i="128"/>
  <c r="G3113" i="128"/>
  <c r="G3114" i="128"/>
  <c r="G3115" i="128"/>
  <c r="G3116" i="128"/>
  <c r="G3117" i="128"/>
  <c r="G3118" i="128"/>
  <c r="G3119" i="128"/>
  <c r="G3120" i="128"/>
  <c r="G3121" i="128"/>
  <c r="G3122" i="128"/>
  <c r="G3123" i="128"/>
  <c r="G3124" i="128"/>
  <c r="G3125" i="128"/>
  <c r="G3126" i="128"/>
  <c r="G3127" i="128"/>
  <c r="G3128" i="128"/>
  <c r="G3129" i="128"/>
  <c r="G3130" i="128"/>
  <c r="G3131" i="128"/>
  <c r="G3132" i="128"/>
  <c r="G3133" i="128"/>
  <c r="G3134" i="128"/>
  <c r="G3135" i="128"/>
  <c r="G3136" i="128"/>
  <c r="G3137" i="128"/>
  <c r="G3138" i="128"/>
  <c r="G3139" i="128"/>
  <c r="G3140" i="128"/>
  <c r="G3141" i="128"/>
  <c r="G3142" i="128"/>
  <c r="G3143" i="128"/>
  <c r="G3144" i="128"/>
  <c r="G3145" i="128"/>
  <c r="G3146" i="128"/>
  <c r="G3147" i="128"/>
  <c r="G3148" i="128"/>
  <c r="G3149" i="128"/>
  <c r="G3150" i="128"/>
  <c r="G3151" i="128"/>
  <c r="G3152" i="128"/>
  <c r="G3153" i="128"/>
  <c r="G3154" i="128"/>
  <c r="G3155" i="128"/>
  <c r="G3156" i="128"/>
  <c r="G3157" i="128"/>
  <c r="G3158" i="128"/>
  <c r="G3159" i="128"/>
  <c r="G3160" i="128"/>
  <c r="G3161" i="128"/>
  <c r="G3162" i="128"/>
  <c r="G3163" i="128"/>
  <c r="G3164" i="128"/>
  <c r="G3165" i="128"/>
  <c r="G3166" i="128"/>
  <c r="G3167" i="128"/>
  <c r="G3168" i="128"/>
  <c r="G3169" i="128"/>
  <c r="G3170" i="128"/>
  <c r="G3171" i="128"/>
  <c r="G3172" i="128"/>
  <c r="G3173" i="128"/>
  <c r="G3174" i="128"/>
  <c r="G3175" i="128"/>
  <c r="G3176" i="128"/>
  <c r="G3177" i="128"/>
  <c r="G3178" i="128"/>
  <c r="G3179" i="128"/>
  <c r="G3180" i="128"/>
  <c r="G3181" i="128"/>
  <c r="G3182" i="128"/>
  <c r="G3183" i="128"/>
  <c r="G3184" i="128"/>
  <c r="G3185" i="128"/>
  <c r="G3186" i="128"/>
  <c r="G3187" i="128"/>
  <c r="G3188" i="128"/>
  <c r="G3189" i="128"/>
  <c r="G3190" i="128"/>
  <c r="G3191" i="128"/>
  <c r="G3192" i="128"/>
  <c r="G3193" i="128"/>
  <c r="G3194" i="128"/>
  <c r="G3195" i="128"/>
  <c r="G3196" i="128"/>
  <c r="G3197" i="128"/>
  <c r="G3198" i="128"/>
  <c r="G3199" i="128"/>
  <c r="G3200" i="128"/>
  <c r="G3201" i="128"/>
  <c r="G3202" i="128"/>
  <c r="G3203" i="128"/>
  <c r="G3204" i="128"/>
  <c r="G3205" i="128"/>
  <c r="G3206" i="128"/>
  <c r="G3207" i="128"/>
  <c r="G3208" i="128"/>
  <c r="G3209" i="128"/>
  <c r="G3210" i="128"/>
  <c r="G3211" i="128"/>
  <c r="G3212" i="128"/>
  <c r="G3213" i="128"/>
  <c r="G3214" i="128"/>
  <c r="G3215" i="128"/>
  <c r="G3216" i="128"/>
  <c r="G3217" i="128"/>
  <c r="G3218" i="128"/>
  <c r="G3219" i="128"/>
  <c r="G3220" i="128"/>
  <c r="G3221" i="128"/>
  <c r="G3222" i="128"/>
  <c r="G49" i="129"/>
  <c r="G50" i="129"/>
  <c r="G51" i="129"/>
  <c r="G52" i="129"/>
  <c r="G53" i="129"/>
  <c r="G54" i="129"/>
  <c r="G55" i="129"/>
  <c r="G56" i="129"/>
  <c r="G57" i="129"/>
  <c r="G58" i="129"/>
  <c r="G59" i="129"/>
  <c r="G60" i="129"/>
  <c r="G61" i="129"/>
  <c r="G62" i="129"/>
  <c r="G63" i="129"/>
  <c r="G64" i="129"/>
  <c r="G65" i="129"/>
  <c r="G66" i="129"/>
  <c r="G67" i="129"/>
  <c r="G68" i="129"/>
  <c r="G69" i="129"/>
  <c r="G70" i="129"/>
  <c r="G71" i="129"/>
  <c r="G72" i="129"/>
  <c r="G73" i="129"/>
  <c r="G74" i="129"/>
  <c r="G75" i="129"/>
  <c r="G76" i="129"/>
  <c r="G77" i="129"/>
  <c r="G78" i="129"/>
  <c r="G79" i="129"/>
  <c r="G80" i="129"/>
  <c r="G81" i="129"/>
  <c r="G82" i="129"/>
  <c r="G83" i="129"/>
  <c r="G84" i="129"/>
  <c r="G85" i="129"/>
  <c r="G86" i="129"/>
  <c r="G87" i="129"/>
  <c r="G88" i="129"/>
  <c r="G89" i="129"/>
  <c r="G90" i="129"/>
  <c r="G91" i="129"/>
  <c r="G92" i="129"/>
  <c r="G93" i="129"/>
  <c r="G94" i="129"/>
  <c r="G95" i="129"/>
  <c r="G96" i="129"/>
  <c r="G97" i="129"/>
  <c r="G98" i="129"/>
  <c r="G99" i="129"/>
  <c r="G100" i="129"/>
  <c r="G101" i="129"/>
  <c r="G102" i="129"/>
  <c r="G103" i="129"/>
  <c r="G104" i="129"/>
  <c r="G105" i="129"/>
  <c r="G106" i="129"/>
  <c r="G107" i="129"/>
  <c r="G108" i="129"/>
  <c r="G109" i="129"/>
  <c r="G110" i="129"/>
  <c r="G111" i="129"/>
  <c r="G112" i="129"/>
  <c r="G113" i="129"/>
  <c r="G114" i="129"/>
  <c r="G115" i="129"/>
  <c r="G116" i="129"/>
  <c r="G117" i="129"/>
  <c r="G118" i="129"/>
  <c r="G119" i="129"/>
  <c r="G120" i="129"/>
  <c r="G121" i="129"/>
  <c r="G122" i="129"/>
  <c r="G123" i="129"/>
  <c r="G124" i="129"/>
  <c r="G125" i="129"/>
  <c r="G126" i="129"/>
  <c r="G127" i="129"/>
  <c r="G128" i="129"/>
  <c r="G129" i="129"/>
  <c r="G130" i="129"/>
  <c r="G131" i="129"/>
  <c r="G132" i="129"/>
  <c r="G133" i="129"/>
  <c r="G134" i="129"/>
  <c r="G135" i="129"/>
  <c r="G136" i="129"/>
  <c r="G137" i="129"/>
  <c r="G138" i="129"/>
  <c r="G139" i="129"/>
  <c r="G140" i="129"/>
  <c r="G141" i="129"/>
  <c r="G142" i="129"/>
  <c r="G143" i="129"/>
  <c r="G144" i="129"/>
  <c r="G145" i="129"/>
  <c r="G146" i="129"/>
  <c r="G147" i="129"/>
  <c r="G148" i="129"/>
  <c r="G149" i="129"/>
  <c r="G150" i="129"/>
  <c r="G151" i="129"/>
  <c r="G152" i="129"/>
  <c r="G153" i="129"/>
  <c r="G154" i="129"/>
  <c r="G155" i="129"/>
  <c r="G156" i="129"/>
  <c r="G157" i="129"/>
  <c r="G158" i="129"/>
  <c r="G159" i="129"/>
  <c r="G160" i="129"/>
  <c r="G161" i="129"/>
  <c r="G162" i="129"/>
  <c r="G163" i="129"/>
  <c r="G164" i="129"/>
  <c r="G165" i="129"/>
  <c r="G166" i="129"/>
  <c r="G167" i="129"/>
  <c r="G168" i="129"/>
  <c r="G169" i="129"/>
  <c r="G170" i="129"/>
  <c r="G171" i="129"/>
  <c r="G172" i="129"/>
  <c r="G173" i="129"/>
  <c r="G174" i="129"/>
  <c r="G175" i="129"/>
  <c r="G176" i="129"/>
  <c r="G177" i="129"/>
  <c r="G178" i="129"/>
  <c r="G179" i="129"/>
  <c r="G180" i="129"/>
  <c r="G181" i="129"/>
  <c r="G182" i="129"/>
  <c r="G183" i="129"/>
  <c r="G184" i="129"/>
  <c r="G185" i="129"/>
  <c r="G186" i="129"/>
  <c r="G187" i="129"/>
  <c r="G188" i="129"/>
  <c r="G189" i="129"/>
  <c r="G190" i="129"/>
  <c r="G191" i="129"/>
  <c r="G192" i="129"/>
  <c r="G193" i="129"/>
  <c r="G194" i="129"/>
  <c r="G195" i="129"/>
  <c r="G196" i="129"/>
  <c r="G197" i="129"/>
  <c r="G198" i="129"/>
  <c r="G199" i="129"/>
  <c r="G200" i="129"/>
  <c r="G201" i="129"/>
  <c r="G202" i="129"/>
  <c r="G203" i="129"/>
  <c r="G204" i="129"/>
  <c r="G205" i="129"/>
  <c r="G206" i="129"/>
  <c r="G207" i="129"/>
  <c r="G208" i="129"/>
  <c r="G209" i="129"/>
  <c r="G210" i="129"/>
  <c r="G211" i="129"/>
  <c r="G212" i="129"/>
  <c r="G213" i="129"/>
  <c r="G214" i="129"/>
  <c r="G215" i="129"/>
  <c r="G216" i="129"/>
  <c r="G217" i="129"/>
  <c r="G218" i="129"/>
  <c r="G219" i="129"/>
  <c r="G220" i="129"/>
  <c r="G221" i="129"/>
  <c r="G222" i="129"/>
  <c r="G223" i="129"/>
  <c r="G224" i="129"/>
  <c r="G225" i="129"/>
  <c r="G226" i="129"/>
  <c r="G227" i="129"/>
  <c r="G228" i="129"/>
  <c r="G229" i="129"/>
  <c r="G230" i="129"/>
  <c r="G231" i="129"/>
  <c r="G232" i="129"/>
  <c r="G233" i="129"/>
  <c r="G234" i="129"/>
  <c r="G235" i="129"/>
  <c r="G236" i="129"/>
  <c r="G237" i="129"/>
  <c r="G238" i="129"/>
  <c r="G239" i="129"/>
  <c r="G240" i="129"/>
  <c r="G241" i="129"/>
  <c r="G242" i="129"/>
  <c r="G243" i="129"/>
  <c r="G244" i="129"/>
  <c r="G245" i="129"/>
  <c r="G246" i="129"/>
  <c r="G247" i="129"/>
  <c r="G248" i="129"/>
  <c r="G249" i="129"/>
  <c r="G250" i="129"/>
  <c r="G251" i="129"/>
  <c r="G252" i="129"/>
  <c r="G253" i="129"/>
  <c r="G254" i="129"/>
  <c r="G255" i="129"/>
  <c r="G256" i="129"/>
  <c r="G257" i="129"/>
  <c r="G258" i="129"/>
  <c r="G259" i="129"/>
  <c r="G260" i="129"/>
  <c r="G261" i="129"/>
  <c r="G262" i="129"/>
  <c r="G263" i="129"/>
  <c r="G264" i="129"/>
  <c r="G265" i="129"/>
  <c r="G266" i="129"/>
  <c r="G267" i="129"/>
  <c r="G268" i="129"/>
  <c r="G269" i="129"/>
  <c r="G270" i="129"/>
  <c r="G271" i="129"/>
  <c r="G272" i="129"/>
  <c r="G273" i="129"/>
  <c r="G274" i="129"/>
  <c r="G275" i="129"/>
  <c r="G276" i="129"/>
  <c r="G277" i="129"/>
  <c r="G278" i="129"/>
  <c r="G279" i="129"/>
  <c r="G280" i="129"/>
  <c r="G281" i="129"/>
  <c r="G282" i="129"/>
  <c r="G283" i="129"/>
  <c r="G284" i="129"/>
  <c r="G285" i="129"/>
  <c r="G286" i="129"/>
  <c r="G287" i="129"/>
  <c r="G288" i="129"/>
  <c r="G289" i="129"/>
  <c r="G290" i="129"/>
  <c r="G291" i="129"/>
  <c r="G292" i="129"/>
  <c r="G293" i="129"/>
  <c r="G294" i="129"/>
  <c r="G295" i="129"/>
  <c r="G296" i="129"/>
  <c r="G297" i="129"/>
  <c r="G298" i="129"/>
  <c r="G299" i="129"/>
  <c r="G300" i="129"/>
  <c r="G301" i="129"/>
  <c r="G302" i="129"/>
  <c r="G303" i="129"/>
  <c r="G304" i="129"/>
  <c r="G305" i="129"/>
  <c r="G306" i="129"/>
  <c r="G307" i="129"/>
  <c r="G308" i="129"/>
  <c r="G309" i="129"/>
  <c r="G310" i="129"/>
  <c r="G311" i="129"/>
  <c r="G312" i="129"/>
  <c r="G313" i="129"/>
  <c r="G314" i="129"/>
  <c r="G315" i="129"/>
  <c r="G316" i="129"/>
  <c r="G317" i="129"/>
  <c r="G318" i="129"/>
  <c r="G319" i="129"/>
  <c r="G320" i="129"/>
  <c r="G321" i="129"/>
  <c r="G322" i="129"/>
  <c r="G323" i="129"/>
  <c r="G324" i="129"/>
  <c r="G325" i="129"/>
  <c r="G326" i="129"/>
  <c r="G327" i="129"/>
  <c r="G328" i="129"/>
  <c r="G329" i="129"/>
  <c r="G330" i="129"/>
  <c r="G331" i="129"/>
  <c r="G332" i="129"/>
  <c r="G333" i="129"/>
  <c r="G334" i="129"/>
  <c r="G335" i="129"/>
  <c r="G336" i="129"/>
  <c r="G337" i="129"/>
  <c r="G338" i="129"/>
  <c r="G339" i="129"/>
  <c r="G340" i="129"/>
  <c r="G341" i="129"/>
  <c r="G342" i="129"/>
  <c r="G343" i="129"/>
  <c r="G344" i="129"/>
  <c r="G345" i="129"/>
  <c r="G346" i="129"/>
  <c r="G347" i="129"/>
  <c r="G348" i="129"/>
  <c r="G349" i="129"/>
  <c r="G350" i="129"/>
  <c r="G351" i="129"/>
  <c r="G352" i="129"/>
  <c r="G353" i="129"/>
  <c r="G354" i="129"/>
  <c r="G355" i="129"/>
  <c r="G356" i="129"/>
  <c r="G357" i="129"/>
  <c r="G358" i="129"/>
  <c r="G359" i="129"/>
  <c r="G360" i="129"/>
  <c r="G361" i="129"/>
  <c r="G362" i="129"/>
  <c r="G363" i="129"/>
  <c r="G364" i="129"/>
  <c r="G365" i="129"/>
  <c r="G366" i="129"/>
  <c r="G367" i="129"/>
  <c r="G368" i="129"/>
  <c r="G369" i="129"/>
  <c r="G370" i="129"/>
  <c r="G371" i="129"/>
  <c r="G372" i="129"/>
  <c r="G373" i="129"/>
  <c r="G374" i="129"/>
  <c r="G375" i="129"/>
  <c r="G376" i="129"/>
  <c r="G377" i="129"/>
  <c r="G378" i="129"/>
  <c r="G379" i="129"/>
  <c r="G380" i="129"/>
  <c r="G381" i="129"/>
  <c r="G382" i="129"/>
  <c r="G383" i="129"/>
  <c r="G384" i="129"/>
  <c r="G385" i="129"/>
  <c r="G386" i="129"/>
  <c r="G387" i="129"/>
  <c r="G388" i="129"/>
  <c r="G389" i="129"/>
  <c r="G390" i="129"/>
  <c r="G391" i="129"/>
  <c r="G392" i="129"/>
  <c r="G393" i="129"/>
  <c r="G394" i="129"/>
  <c r="G395" i="129"/>
  <c r="G396" i="129"/>
  <c r="G397" i="129"/>
  <c r="G398" i="129"/>
  <c r="G399" i="129"/>
  <c r="G400" i="129"/>
  <c r="G401" i="129"/>
  <c r="G402" i="129"/>
  <c r="G403" i="129"/>
  <c r="G404" i="129"/>
  <c r="G405" i="129"/>
  <c r="G406" i="129"/>
  <c r="G407" i="129"/>
  <c r="G408" i="129"/>
  <c r="G409" i="129"/>
  <c r="G410" i="129"/>
  <c r="G411" i="129"/>
  <c r="G412" i="129"/>
  <c r="G413" i="129"/>
  <c r="G414" i="129"/>
  <c r="G415" i="129"/>
  <c r="G416" i="129"/>
  <c r="G417" i="129"/>
  <c r="G418" i="129"/>
  <c r="G419" i="129"/>
  <c r="G420" i="129"/>
  <c r="G421" i="129"/>
  <c r="G422" i="129"/>
  <c r="G423" i="129"/>
  <c r="G424" i="129"/>
  <c r="G425" i="129"/>
  <c r="G426" i="129"/>
  <c r="G427" i="129"/>
  <c r="G428" i="129"/>
  <c r="G429" i="129"/>
  <c r="G430" i="129"/>
  <c r="G431" i="129"/>
  <c r="G432" i="129"/>
  <c r="G433" i="129"/>
  <c r="G434" i="129"/>
  <c r="G435" i="129"/>
  <c r="G436" i="129"/>
  <c r="G437" i="129"/>
  <c r="G438" i="129"/>
  <c r="G439" i="129"/>
  <c r="G440" i="129"/>
  <c r="G441" i="129"/>
  <c r="G442" i="129"/>
  <c r="G443" i="129"/>
  <c r="G444" i="129"/>
  <c r="G445" i="129"/>
  <c r="G446" i="129"/>
  <c r="G447" i="129"/>
  <c r="G448" i="129"/>
  <c r="G449" i="129"/>
  <c r="G450" i="129"/>
  <c r="G451" i="129"/>
  <c r="G452" i="129"/>
  <c r="G453" i="129"/>
  <c r="G454" i="129"/>
  <c r="G455" i="129"/>
  <c r="G456" i="129"/>
  <c r="G457" i="129"/>
  <c r="G458" i="129"/>
  <c r="G459" i="129"/>
  <c r="G460" i="129"/>
  <c r="G461" i="129"/>
  <c r="G462" i="129"/>
  <c r="G463" i="129"/>
  <c r="G464" i="129"/>
  <c r="G465" i="129"/>
  <c r="G466" i="129"/>
  <c r="G467" i="129"/>
  <c r="G468" i="129"/>
  <c r="G469" i="129"/>
  <c r="G470" i="129"/>
  <c r="G471" i="129"/>
  <c r="G472" i="129"/>
  <c r="G473" i="129"/>
  <c r="G474" i="129"/>
  <c r="G475" i="129"/>
  <c r="G476" i="129"/>
  <c r="G477" i="129"/>
  <c r="G478" i="129"/>
  <c r="G479" i="129"/>
  <c r="G480" i="129"/>
  <c r="G481" i="129"/>
  <c r="G482" i="129"/>
  <c r="G483" i="129"/>
  <c r="G484" i="129"/>
  <c r="G485" i="129"/>
  <c r="G486" i="129"/>
  <c r="G487" i="129"/>
  <c r="G488" i="129"/>
  <c r="G489" i="129"/>
  <c r="G490" i="129"/>
  <c r="G491" i="129"/>
  <c r="G492" i="129"/>
  <c r="G493" i="129"/>
  <c r="G494" i="129"/>
  <c r="G495" i="129"/>
  <c r="G496" i="129"/>
  <c r="G497" i="129"/>
  <c r="G498" i="129"/>
  <c r="G499" i="129"/>
  <c r="G500" i="129"/>
  <c r="G501" i="129"/>
  <c r="G502" i="129"/>
  <c r="G503" i="129"/>
  <c r="G504" i="129"/>
  <c r="G505" i="129"/>
  <c r="G506" i="129"/>
  <c r="G507" i="129"/>
  <c r="G508" i="129"/>
  <c r="G509" i="129"/>
  <c r="G510" i="129"/>
  <c r="G511" i="129"/>
  <c r="G512" i="129"/>
  <c r="G513" i="129"/>
  <c r="G514" i="129"/>
  <c r="G515" i="129"/>
  <c r="G516" i="129"/>
  <c r="G517" i="129"/>
  <c r="G518" i="129"/>
  <c r="G519" i="129"/>
  <c r="G520" i="129"/>
  <c r="G521" i="129"/>
  <c r="G522" i="129"/>
  <c r="G523" i="129"/>
  <c r="G524" i="129"/>
  <c r="G525" i="129"/>
  <c r="G526" i="129"/>
  <c r="G527" i="129"/>
  <c r="G528" i="129"/>
  <c r="G529" i="129"/>
  <c r="G530" i="129"/>
  <c r="G531" i="129"/>
  <c r="G532" i="129"/>
  <c r="G533" i="129"/>
  <c r="G534" i="129"/>
  <c r="G535" i="129"/>
  <c r="G536" i="129"/>
  <c r="G537" i="129"/>
  <c r="G538" i="129"/>
  <c r="G539" i="129"/>
  <c r="G540" i="129"/>
  <c r="G541" i="129"/>
  <c r="G542" i="129"/>
  <c r="G543" i="129"/>
  <c r="G544" i="129"/>
  <c r="G545" i="129"/>
  <c r="G546" i="129"/>
  <c r="G547" i="129"/>
  <c r="G548" i="129"/>
  <c r="G549" i="129"/>
  <c r="G550" i="129"/>
  <c r="G551" i="129"/>
  <c r="G552" i="129"/>
  <c r="G553" i="129"/>
  <c r="G554" i="129"/>
  <c r="G555" i="129"/>
  <c r="G556" i="129"/>
  <c r="G557" i="129"/>
  <c r="G558" i="129"/>
  <c r="G559" i="129"/>
  <c r="G560" i="129"/>
  <c r="G561" i="129"/>
  <c r="G562" i="129"/>
  <c r="G563" i="129"/>
  <c r="G564" i="129"/>
  <c r="G565" i="129"/>
  <c r="G566" i="129"/>
  <c r="G567" i="129"/>
  <c r="G568" i="129"/>
  <c r="G569" i="129"/>
  <c r="G570" i="129"/>
  <c r="G571" i="129"/>
  <c r="G572" i="129"/>
  <c r="G573" i="129"/>
  <c r="G574" i="129"/>
  <c r="G575" i="129"/>
  <c r="G576" i="129"/>
  <c r="G577" i="129"/>
  <c r="G578" i="129"/>
  <c r="G579" i="129"/>
  <c r="G580" i="129"/>
  <c r="G581" i="129"/>
  <c r="G582" i="129"/>
  <c r="G583" i="129"/>
  <c r="G584" i="129"/>
  <c r="G585" i="129"/>
  <c r="G586" i="129"/>
  <c r="G587" i="129"/>
  <c r="G588" i="129"/>
  <c r="G589" i="129"/>
  <c r="G590" i="129"/>
  <c r="G591" i="129"/>
  <c r="G592" i="129"/>
  <c r="G593" i="129"/>
  <c r="G594" i="129"/>
  <c r="G595" i="129"/>
  <c r="G596" i="129"/>
  <c r="G597" i="129"/>
  <c r="G598" i="129"/>
  <c r="G599" i="129"/>
  <c r="G600" i="129"/>
  <c r="G601" i="129"/>
  <c r="G602" i="129"/>
  <c r="G603" i="129"/>
  <c r="G604" i="129"/>
  <c r="G605" i="129"/>
  <c r="G606" i="129"/>
  <c r="G607" i="129"/>
  <c r="G608" i="129"/>
  <c r="G609" i="129"/>
  <c r="G610" i="129"/>
  <c r="G611" i="129"/>
  <c r="G612" i="129"/>
  <c r="G613" i="129"/>
  <c r="G614" i="129"/>
  <c r="G615" i="129"/>
  <c r="G616" i="129"/>
  <c r="G617" i="129"/>
  <c r="G618" i="129"/>
  <c r="G619" i="129"/>
  <c r="G620" i="129"/>
  <c r="G621" i="129"/>
  <c r="G622" i="129"/>
  <c r="G623" i="129"/>
  <c r="G624" i="129"/>
  <c r="G625" i="129"/>
  <c r="G626" i="129"/>
  <c r="G627" i="129"/>
  <c r="G628" i="129"/>
  <c r="G629" i="129"/>
  <c r="G630" i="129"/>
  <c r="G631" i="129"/>
  <c r="G632" i="129"/>
  <c r="G633" i="129"/>
  <c r="G634" i="129"/>
  <c r="G635" i="129"/>
  <c r="G636" i="129"/>
  <c r="G637" i="129"/>
  <c r="G638" i="129"/>
  <c r="G639" i="129"/>
  <c r="G640" i="129"/>
  <c r="G641" i="129"/>
  <c r="G642" i="129"/>
  <c r="G643" i="129"/>
  <c r="G644" i="129"/>
  <c r="G645" i="129"/>
  <c r="G646" i="129"/>
  <c r="G647" i="129"/>
  <c r="G648" i="129"/>
  <c r="G649" i="129"/>
  <c r="G650" i="129"/>
  <c r="G651" i="129"/>
  <c r="G652" i="129"/>
  <c r="G653" i="129"/>
  <c r="G654" i="129"/>
  <c r="G655" i="129"/>
  <c r="G656" i="129"/>
  <c r="G657" i="129"/>
  <c r="G658" i="129"/>
  <c r="G659" i="129"/>
  <c r="G660" i="129"/>
  <c r="G661" i="129"/>
  <c r="G662" i="129"/>
  <c r="G663" i="129"/>
  <c r="G664" i="129"/>
  <c r="G665" i="129"/>
  <c r="G666" i="129"/>
  <c r="G667" i="129"/>
  <c r="G668" i="129"/>
  <c r="G669" i="129"/>
  <c r="G670" i="129"/>
  <c r="G671" i="129"/>
  <c r="G672" i="129"/>
  <c r="G673" i="129"/>
  <c r="G674" i="129"/>
  <c r="G675" i="129"/>
  <c r="G676" i="129"/>
  <c r="G677" i="129"/>
  <c r="G678" i="129"/>
  <c r="G679" i="129"/>
  <c r="G680" i="129"/>
  <c r="G681" i="129"/>
  <c r="G682" i="129"/>
  <c r="G683" i="129"/>
  <c r="G684" i="129"/>
  <c r="G685" i="129"/>
  <c r="G686" i="129"/>
  <c r="G687" i="129"/>
  <c r="G688" i="129"/>
  <c r="G689" i="129"/>
  <c r="G690" i="129"/>
  <c r="G691" i="129"/>
  <c r="G692" i="129"/>
  <c r="G693" i="129"/>
  <c r="G694" i="129"/>
  <c r="G695" i="129"/>
  <c r="G696" i="129"/>
  <c r="G697" i="129"/>
  <c r="G698" i="129"/>
  <c r="G699" i="129"/>
  <c r="G700" i="129"/>
  <c r="G701" i="129"/>
  <c r="G702" i="129"/>
  <c r="G703" i="129"/>
  <c r="G704" i="129"/>
  <c r="G705" i="129"/>
  <c r="G706" i="129"/>
  <c r="G707" i="129"/>
  <c r="G708" i="129"/>
  <c r="G709" i="129"/>
  <c r="G710" i="129"/>
  <c r="G711" i="129"/>
  <c r="G712" i="129"/>
  <c r="G713" i="129"/>
  <c r="G714" i="129"/>
  <c r="G715" i="129"/>
  <c r="G716" i="129"/>
  <c r="G717" i="129"/>
  <c r="G718" i="129"/>
  <c r="G719" i="129"/>
  <c r="G720" i="129"/>
  <c r="G721" i="129"/>
  <c r="G722" i="129"/>
  <c r="G723" i="129"/>
  <c r="G724" i="129"/>
  <c r="G725" i="129"/>
  <c r="G726" i="129"/>
  <c r="G727" i="129"/>
  <c r="G728" i="129"/>
  <c r="G729" i="129"/>
  <c r="G730" i="129"/>
  <c r="G731" i="129"/>
  <c r="G732" i="129"/>
  <c r="G733" i="129"/>
  <c r="G734" i="129"/>
  <c r="G735" i="129"/>
  <c r="G736" i="129"/>
  <c r="G737" i="129"/>
  <c r="G738" i="129"/>
  <c r="G739" i="129"/>
  <c r="G740" i="129"/>
  <c r="G741" i="129"/>
  <c r="G742" i="129"/>
  <c r="G743" i="129"/>
  <c r="G744" i="129"/>
  <c r="G745" i="129"/>
  <c r="G746" i="129"/>
  <c r="G747" i="129"/>
  <c r="G748" i="129"/>
  <c r="G749" i="129"/>
  <c r="G750" i="129"/>
  <c r="G751" i="129"/>
  <c r="G752" i="129"/>
  <c r="G753" i="129"/>
  <c r="G754" i="129"/>
  <c r="G755" i="129"/>
  <c r="G756" i="129"/>
  <c r="G757" i="129"/>
  <c r="G758" i="129"/>
  <c r="G759" i="129"/>
  <c r="G760" i="129"/>
  <c r="G761" i="129"/>
  <c r="G762" i="129"/>
  <c r="G763" i="129"/>
  <c r="G764" i="129"/>
  <c r="G765" i="129"/>
  <c r="G766" i="129"/>
  <c r="G767" i="129"/>
  <c r="G768" i="129"/>
  <c r="G769" i="129"/>
  <c r="G770" i="129"/>
  <c r="G771" i="129"/>
  <c r="G772" i="129"/>
  <c r="G773" i="129"/>
  <c r="G774" i="129"/>
  <c r="G775" i="129"/>
  <c r="G776" i="129"/>
  <c r="G777" i="129"/>
  <c r="G778" i="129"/>
  <c r="G779" i="129"/>
  <c r="G780" i="129"/>
  <c r="G781" i="129"/>
  <c r="G782" i="129"/>
  <c r="G783" i="129"/>
  <c r="G784" i="129"/>
  <c r="G785" i="129"/>
  <c r="G786" i="129"/>
  <c r="G787" i="129"/>
  <c r="G788" i="129"/>
  <c r="G789" i="129"/>
  <c r="G790" i="129"/>
  <c r="G791" i="129"/>
  <c r="G792" i="129"/>
  <c r="G793" i="129"/>
  <c r="G794" i="129"/>
  <c r="G795" i="129"/>
  <c r="G796" i="129"/>
  <c r="G797" i="129"/>
  <c r="G798" i="129"/>
  <c r="G799" i="129"/>
  <c r="G800" i="129"/>
  <c r="G801" i="129"/>
  <c r="G802" i="129"/>
  <c r="G803" i="129"/>
  <c r="G804" i="129"/>
  <c r="G805" i="129"/>
  <c r="G806" i="129"/>
  <c r="G807" i="129"/>
  <c r="G808" i="129"/>
  <c r="G809" i="129"/>
  <c r="G810" i="129"/>
  <c r="G811" i="129"/>
  <c r="G812" i="129"/>
  <c r="G813" i="129"/>
  <c r="G814" i="129"/>
  <c r="G815" i="129"/>
  <c r="G816" i="129"/>
  <c r="G817" i="129"/>
  <c r="G818" i="129"/>
  <c r="G819" i="129"/>
  <c r="G820" i="129"/>
  <c r="G821" i="129"/>
  <c r="G822" i="129"/>
  <c r="G823" i="129"/>
  <c r="G824" i="129"/>
  <c r="G825" i="129"/>
  <c r="G826" i="129"/>
  <c r="G827" i="129"/>
  <c r="G828" i="129"/>
  <c r="G829" i="129"/>
  <c r="G830" i="129"/>
  <c r="G831" i="129"/>
  <c r="G832" i="129"/>
  <c r="G833" i="129"/>
  <c r="G834" i="129"/>
  <c r="G835" i="129"/>
  <c r="G836" i="129"/>
  <c r="G837" i="129"/>
  <c r="G838" i="129"/>
  <c r="G839" i="129"/>
  <c r="G840" i="129"/>
  <c r="G841" i="129"/>
  <c r="G842" i="129"/>
  <c r="G843" i="129"/>
  <c r="G844" i="129"/>
  <c r="G845" i="129"/>
  <c r="G846" i="129"/>
  <c r="G847" i="129"/>
  <c r="G848" i="129"/>
  <c r="G849" i="129"/>
  <c r="G850" i="129"/>
  <c r="G851" i="129"/>
  <c r="G852" i="129"/>
  <c r="G853" i="129"/>
  <c r="G854" i="129"/>
  <c r="G855" i="129"/>
  <c r="G856" i="129"/>
  <c r="G857" i="129"/>
  <c r="G858" i="129"/>
  <c r="G859" i="129"/>
  <c r="G860" i="129"/>
  <c r="G861" i="129"/>
  <c r="G862" i="129"/>
  <c r="G863" i="129"/>
  <c r="G864" i="129"/>
  <c r="G865" i="129"/>
  <c r="G866" i="129"/>
  <c r="G867" i="129"/>
  <c r="G868" i="129"/>
  <c r="G869" i="129"/>
  <c r="G870" i="129"/>
  <c r="G871" i="129"/>
  <c r="G872" i="129"/>
  <c r="G873" i="129"/>
  <c r="G874" i="129"/>
  <c r="G875" i="129"/>
  <c r="G876" i="129"/>
  <c r="G877" i="129"/>
  <c r="G878" i="129"/>
  <c r="G879" i="129"/>
  <c r="G880" i="129"/>
  <c r="G881" i="129"/>
  <c r="G882" i="129"/>
  <c r="G883" i="129"/>
  <c r="G884" i="129"/>
  <c r="G885" i="129"/>
  <c r="G886" i="129"/>
  <c r="G887" i="129"/>
  <c r="G888" i="129"/>
  <c r="G889" i="129"/>
  <c r="G890" i="129"/>
  <c r="G891" i="129"/>
  <c r="G892" i="129"/>
  <c r="G893" i="129"/>
  <c r="G894" i="129"/>
  <c r="G895" i="129"/>
  <c r="G896" i="129"/>
  <c r="G897" i="129"/>
  <c r="G898" i="129"/>
  <c r="G899" i="129"/>
  <c r="G900" i="129"/>
  <c r="G901" i="129"/>
  <c r="G902" i="129"/>
  <c r="G903" i="129"/>
  <c r="G904" i="129"/>
  <c r="G905" i="129"/>
  <c r="G906" i="129"/>
  <c r="G907" i="129"/>
  <c r="G908" i="129"/>
  <c r="G909" i="129"/>
  <c r="G910" i="129"/>
  <c r="G911" i="129"/>
  <c r="G912" i="129"/>
  <c r="G913" i="129"/>
  <c r="G914" i="129"/>
  <c r="G915" i="129"/>
  <c r="G916" i="129"/>
  <c r="G917" i="129"/>
  <c r="G918" i="129"/>
  <c r="G919" i="129"/>
  <c r="G920" i="129"/>
  <c r="G921" i="129"/>
  <c r="G922" i="129"/>
  <c r="G923" i="129"/>
  <c r="G924" i="129"/>
  <c r="G925" i="129"/>
  <c r="G926" i="129"/>
  <c r="G927" i="129"/>
  <c r="G928" i="129"/>
  <c r="G929" i="129"/>
  <c r="G930" i="129"/>
  <c r="G931" i="129"/>
  <c r="G932" i="129"/>
  <c r="G933" i="129"/>
  <c r="G934" i="129"/>
  <c r="G935" i="129"/>
  <c r="G936" i="129"/>
  <c r="G937" i="129"/>
  <c r="G938" i="129"/>
  <c r="G939" i="129"/>
  <c r="G940" i="129"/>
  <c r="G941" i="129"/>
  <c r="G942" i="129"/>
  <c r="G943" i="129"/>
  <c r="G944" i="129"/>
  <c r="G945" i="129"/>
  <c r="G946" i="129"/>
  <c r="G947" i="129"/>
  <c r="G948" i="129"/>
  <c r="G949" i="129"/>
  <c r="G950" i="129"/>
  <c r="G951" i="129"/>
  <c r="G952" i="129"/>
  <c r="G953" i="129"/>
  <c r="G954" i="129"/>
  <c r="G955" i="129"/>
  <c r="G956" i="129"/>
  <c r="G957" i="129"/>
  <c r="G958" i="129"/>
  <c r="G959" i="129"/>
  <c r="G960" i="129"/>
  <c r="G961" i="129"/>
  <c r="G962" i="129"/>
  <c r="G963" i="129"/>
  <c r="G964" i="129"/>
  <c r="G965" i="129"/>
  <c r="G966" i="129"/>
  <c r="G967" i="129"/>
  <c r="G968" i="129"/>
  <c r="G969" i="129"/>
  <c r="G970" i="129"/>
  <c r="G971" i="129"/>
  <c r="G972" i="129"/>
  <c r="G973" i="129"/>
  <c r="G974" i="129"/>
  <c r="G975" i="129"/>
  <c r="G976" i="129"/>
  <c r="G977" i="129"/>
  <c r="G978" i="129"/>
  <c r="G979" i="129"/>
  <c r="G980" i="129"/>
  <c r="G981" i="129"/>
  <c r="G982" i="129"/>
  <c r="G983" i="129"/>
  <c r="G984" i="129"/>
  <c r="G985" i="129"/>
  <c r="G986" i="129"/>
  <c r="G987" i="129"/>
  <c r="G988" i="129"/>
  <c r="G989" i="129"/>
  <c r="G990" i="129"/>
  <c r="G991" i="129"/>
  <c r="G992" i="129"/>
  <c r="G993" i="129"/>
  <c r="G994" i="129"/>
  <c r="G995" i="129"/>
  <c r="G996" i="129"/>
  <c r="G997" i="129"/>
  <c r="G998" i="129"/>
  <c r="G999" i="129"/>
  <c r="G1000" i="129"/>
  <c r="G1001" i="129"/>
  <c r="G1002" i="129"/>
  <c r="G1003" i="129"/>
  <c r="G1004" i="129"/>
  <c r="G1005" i="129"/>
  <c r="G1006" i="129"/>
  <c r="G1007" i="129"/>
  <c r="G1008" i="129"/>
  <c r="G1009" i="129"/>
  <c r="G1010" i="129"/>
  <c r="G1011" i="129"/>
  <c r="G1012" i="129"/>
  <c r="G1013" i="129"/>
  <c r="G1014" i="129"/>
  <c r="G1015" i="129"/>
  <c r="G1016" i="129"/>
  <c r="G1017" i="129"/>
  <c r="G1018" i="129"/>
  <c r="G1019" i="129"/>
  <c r="G1020" i="129"/>
  <c r="G1021" i="129"/>
  <c r="G1022" i="129"/>
  <c r="G1023" i="129"/>
  <c r="G1024" i="129"/>
  <c r="G1025" i="129"/>
  <c r="G1026" i="129"/>
  <c r="G1027" i="129"/>
  <c r="G1028" i="129"/>
  <c r="G1029" i="129"/>
  <c r="G1030" i="129"/>
  <c r="G1031" i="129"/>
  <c r="G1032" i="129"/>
  <c r="G1033" i="129"/>
  <c r="G1034" i="129"/>
  <c r="G1035" i="129"/>
  <c r="G1036" i="129"/>
  <c r="G1037" i="129"/>
  <c r="G1038" i="129"/>
  <c r="G1039" i="129"/>
  <c r="G1040" i="129"/>
  <c r="G1041" i="129"/>
  <c r="G1042" i="129"/>
  <c r="G1043" i="129"/>
  <c r="G1044" i="129"/>
  <c r="G1045" i="129"/>
  <c r="G1046" i="129"/>
  <c r="G1047" i="129"/>
  <c r="G1048" i="129"/>
  <c r="G1049" i="129"/>
  <c r="G1050" i="129"/>
  <c r="G1051" i="129"/>
  <c r="G1052" i="129"/>
  <c r="G1053" i="129"/>
  <c r="G1054" i="129"/>
  <c r="G1055" i="129"/>
  <c r="G1056" i="129"/>
  <c r="G1057" i="129"/>
  <c r="G1058" i="129"/>
  <c r="G1059" i="129"/>
  <c r="G1060" i="129"/>
  <c r="G1061" i="129"/>
  <c r="G1062" i="129"/>
  <c r="G1063" i="129"/>
  <c r="G1064" i="129"/>
  <c r="G1065" i="129"/>
  <c r="G1066" i="129"/>
  <c r="G1067" i="129"/>
  <c r="G1068" i="129"/>
  <c r="G1069" i="129"/>
  <c r="G1070" i="129"/>
  <c r="G1071" i="129"/>
  <c r="G1072" i="129"/>
  <c r="G1073" i="129"/>
  <c r="G1074" i="129"/>
  <c r="G1075" i="129"/>
  <c r="G1076" i="129"/>
  <c r="G1077" i="129"/>
  <c r="G1078" i="129"/>
  <c r="G1079" i="129"/>
  <c r="G1080" i="129"/>
  <c r="G1081" i="129"/>
  <c r="G1082" i="129"/>
  <c r="G1083" i="129"/>
  <c r="G1084" i="129"/>
  <c r="G1085" i="129"/>
  <c r="G1086" i="129"/>
  <c r="G1087" i="129"/>
  <c r="G1088" i="129"/>
  <c r="G1089" i="129"/>
  <c r="G1090" i="129"/>
  <c r="G1091" i="129"/>
  <c r="G1092" i="129"/>
  <c r="G1093" i="129"/>
  <c r="G1094" i="129"/>
  <c r="G1095" i="129"/>
  <c r="G1096" i="129"/>
  <c r="G1097" i="129"/>
  <c r="G1098" i="129"/>
  <c r="G1099" i="129"/>
  <c r="G1100" i="129"/>
  <c r="G1101" i="129"/>
  <c r="G1102" i="129"/>
  <c r="G1103" i="129"/>
  <c r="G1104" i="129"/>
  <c r="G1105" i="129"/>
  <c r="G1106" i="129"/>
  <c r="G1107" i="129"/>
  <c r="G1108" i="129"/>
  <c r="G1109" i="129"/>
  <c r="G1110" i="129"/>
  <c r="G1111" i="129"/>
  <c r="G1112" i="129"/>
  <c r="G1113" i="129"/>
  <c r="G1114" i="129"/>
  <c r="G1115" i="129"/>
  <c r="G1116" i="129"/>
  <c r="G1117" i="129"/>
  <c r="G1118" i="129"/>
  <c r="G1119" i="129"/>
  <c r="G1120" i="129"/>
  <c r="G1121" i="129"/>
  <c r="G1122" i="129"/>
  <c r="G1123" i="129"/>
  <c r="G1124" i="129"/>
  <c r="G1125" i="129"/>
  <c r="G1126" i="129"/>
  <c r="G1127" i="129"/>
  <c r="G1128" i="129"/>
  <c r="G1129" i="129"/>
  <c r="G1130" i="129"/>
  <c r="G1131" i="129"/>
  <c r="G1132" i="129"/>
  <c r="G1133" i="129"/>
  <c r="G1134" i="129"/>
  <c r="G1135" i="129"/>
  <c r="G1136" i="129"/>
  <c r="G1137" i="129"/>
  <c r="G1138" i="129"/>
  <c r="G1139" i="129"/>
  <c r="G1140" i="129"/>
  <c r="G1141" i="129"/>
  <c r="G1142" i="129"/>
  <c r="G1143" i="129"/>
  <c r="G1144" i="129"/>
  <c r="G1145" i="129"/>
  <c r="G1146" i="129"/>
  <c r="G1147" i="129"/>
  <c r="G1148" i="129"/>
  <c r="G1149" i="129"/>
  <c r="G1150" i="129"/>
  <c r="G1151" i="129"/>
  <c r="G1152" i="129"/>
  <c r="G1153" i="129"/>
  <c r="G1154" i="129"/>
  <c r="G1155" i="129"/>
  <c r="G1156" i="129"/>
  <c r="G1157" i="129"/>
  <c r="G1158" i="129"/>
  <c r="G1159" i="129"/>
  <c r="G1160" i="129"/>
  <c r="G1161" i="129"/>
  <c r="G1162" i="129"/>
  <c r="G1163" i="129"/>
  <c r="G1164" i="129"/>
  <c r="G1165" i="129"/>
  <c r="G1166" i="129"/>
  <c r="G1167" i="129"/>
  <c r="G1168" i="129"/>
  <c r="G1169" i="129"/>
  <c r="G1170" i="129"/>
  <c r="G1171" i="129"/>
  <c r="G1172" i="129"/>
  <c r="G1173" i="129"/>
  <c r="G1174" i="129"/>
  <c r="G1175" i="129"/>
  <c r="G1176" i="129"/>
  <c r="G1177" i="129"/>
  <c r="G1178" i="129"/>
  <c r="G1179" i="129"/>
  <c r="G1180" i="129"/>
  <c r="G1181" i="129"/>
  <c r="G1182" i="129"/>
  <c r="G1183" i="129"/>
  <c r="G1184" i="129"/>
  <c r="G1185" i="129"/>
  <c r="G1186" i="129"/>
  <c r="G1187" i="129"/>
  <c r="G1188" i="129"/>
  <c r="G1189" i="129"/>
  <c r="G1190" i="129"/>
  <c r="G1191" i="129"/>
  <c r="G1192" i="129"/>
  <c r="G1193" i="129"/>
  <c r="G1194" i="129"/>
  <c r="G1195" i="129"/>
  <c r="G1196" i="129"/>
  <c r="G1197" i="129"/>
  <c r="G1198" i="129"/>
  <c r="G1199" i="129"/>
  <c r="G1200" i="129"/>
  <c r="G1201" i="129"/>
  <c r="G1202" i="129"/>
  <c r="G1203" i="129"/>
  <c r="G1204" i="129"/>
  <c r="G1205" i="129"/>
  <c r="G1206" i="129"/>
  <c r="G1207" i="129"/>
  <c r="G1208" i="129"/>
  <c r="G1209" i="129"/>
  <c r="G1210" i="129"/>
  <c r="G1211" i="129"/>
  <c r="G1212" i="129"/>
  <c r="G1213" i="129"/>
  <c r="G1214" i="129"/>
  <c r="G1215" i="129"/>
  <c r="G1216" i="129"/>
  <c r="G1217" i="129"/>
  <c r="G1218" i="129"/>
  <c r="G1219" i="129"/>
  <c r="G1220" i="129"/>
  <c r="G1221" i="129"/>
  <c r="G1222" i="129"/>
  <c r="G1223" i="129"/>
  <c r="G1224" i="129"/>
  <c r="G1225" i="129"/>
  <c r="G1226" i="129"/>
  <c r="G1227" i="129"/>
  <c r="G1228" i="129"/>
  <c r="G1229" i="129"/>
  <c r="G1230" i="129"/>
  <c r="G1231" i="129"/>
  <c r="G1232" i="129"/>
  <c r="G1233" i="129"/>
  <c r="G1234" i="129"/>
  <c r="G1235" i="129"/>
  <c r="G1236" i="129"/>
  <c r="G1237" i="129"/>
  <c r="G1238" i="129"/>
  <c r="G1239" i="129"/>
  <c r="G1240" i="129"/>
  <c r="G1241" i="129"/>
  <c r="G1242" i="129"/>
  <c r="G1243" i="129"/>
  <c r="G1244" i="129"/>
  <c r="G1245" i="129"/>
  <c r="G1246" i="129"/>
  <c r="G1247" i="129"/>
  <c r="G1248" i="129"/>
  <c r="G1249" i="129"/>
  <c r="G1250" i="129"/>
  <c r="G1251" i="129"/>
  <c r="G1252" i="129"/>
  <c r="G1253" i="129"/>
  <c r="G1254" i="129"/>
  <c r="G1255" i="129"/>
  <c r="G1256" i="129"/>
  <c r="G1257" i="129"/>
  <c r="G1258" i="129"/>
  <c r="G1259" i="129"/>
  <c r="G1260" i="129"/>
  <c r="G1261" i="129"/>
  <c r="G1262" i="129"/>
  <c r="G1263" i="129"/>
  <c r="G1264" i="129"/>
  <c r="G1265" i="129"/>
  <c r="G1266" i="129"/>
  <c r="G1267" i="129"/>
  <c r="G1268" i="129"/>
  <c r="G1269" i="129"/>
  <c r="G1270" i="129"/>
  <c r="G1271" i="129"/>
  <c r="G1272" i="129"/>
  <c r="G1273" i="129"/>
  <c r="G1274" i="129"/>
  <c r="G1275" i="129"/>
  <c r="G1276" i="129"/>
  <c r="G1277" i="129"/>
  <c r="G1278" i="129"/>
  <c r="G1279" i="129"/>
  <c r="G1280" i="129"/>
  <c r="G1281" i="129"/>
  <c r="G1282" i="129"/>
  <c r="G1283" i="129"/>
  <c r="G1284" i="129"/>
  <c r="G1285" i="129"/>
  <c r="G1286" i="129"/>
  <c r="G1287" i="129"/>
  <c r="G1288" i="129"/>
  <c r="G1289" i="129"/>
  <c r="G1290" i="129"/>
  <c r="G1291" i="129"/>
  <c r="G1292" i="129"/>
  <c r="G1293" i="129"/>
  <c r="G1294" i="129"/>
  <c r="G1295" i="129"/>
  <c r="G1296" i="129"/>
  <c r="G1297" i="129"/>
  <c r="G1298" i="129"/>
  <c r="G1299" i="129"/>
  <c r="G1300" i="129"/>
  <c r="G1301" i="129"/>
  <c r="G1302" i="129"/>
  <c r="G1303" i="129"/>
  <c r="G1304" i="129"/>
  <c r="G1305" i="129"/>
  <c r="G1306" i="129"/>
  <c r="G1307" i="129"/>
  <c r="G1308" i="129"/>
  <c r="G1309" i="129"/>
  <c r="G1310" i="129"/>
  <c r="G1311" i="129"/>
  <c r="G1312" i="129"/>
  <c r="G1313" i="129"/>
  <c r="G1314" i="129"/>
  <c r="G1315" i="129"/>
  <c r="G1316" i="129"/>
  <c r="G1317" i="129"/>
  <c r="G1318" i="129"/>
  <c r="G1319" i="129"/>
  <c r="G1320" i="129"/>
  <c r="G1321" i="129"/>
  <c r="G1322" i="129"/>
  <c r="G1323" i="129"/>
  <c r="G1324" i="129"/>
  <c r="G1325" i="129"/>
  <c r="G1326" i="129"/>
  <c r="G1327" i="129"/>
  <c r="G1328" i="129"/>
  <c r="G1329" i="129"/>
  <c r="G1330" i="129"/>
  <c r="G1331" i="129"/>
  <c r="G1332" i="129"/>
  <c r="G1333" i="129"/>
  <c r="G1334" i="129"/>
  <c r="G1335" i="129"/>
  <c r="G1336" i="129"/>
  <c r="G1337" i="129"/>
  <c r="G1338" i="129"/>
  <c r="G1339" i="129"/>
  <c r="G1340" i="129"/>
  <c r="G1341" i="129"/>
  <c r="G1342" i="129"/>
  <c r="G1343" i="129"/>
  <c r="G1344" i="129"/>
  <c r="G1345" i="129"/>
  <c r="G1346" i="129"/>
  <c r="G1347" i="129"/>
  <c r="G1348" i="129"/>
  <c r="G1349" i="129"/>
  <c r="G1350" i="129"/>
  <c r="G1351" i="129"/>
  <c r="G1352" i="129"/>
  <c r="G1353" i="129"/>
  <c r="G1354" i="129"/>
  <c r="G1355" i="129"/>
  <c r="G1356" i="129"/>
  <c r="G1357" i="129"/>
  <c r="G1358" i="129"/>
  <c r="G1359" i="129"/>
  <c r="G1360" i="129"/>
  <c r="G1361" i="129"/>
  <c r="G1362" i="129"/>
  <c r="G1363" i="129"/>
  <c r="G1364" i="129"/>
  <c r="G1365" i="129"/>
  <c r="G1366" i="129"/>
  <c r="G1367" i="129"/>
  <c r="G1368" i="129"/>
  <c r="G1369" i="129"/>
  <c r="G1370" i="129"/>
  <c r="G1371" i="129"/>
  <c r="G1372" i="129"/>
  <c r="G1373" i="129"/>
  <c r="G1374" i="129"/>
  <c r="G1375" i="129"/>
  <c r="G1376" i="129"/>
  <c r="G1377" i="129"/>
  <c r="G1378" i="129"/>
  <c r="G1379" i="129"/>
  <c r="G1380" i="129"/>
  <c r="G1381" i="129"/>
  <c r="G1382" i="129"/>
  <c r="G1383" i="129"/>
  <c r="G1384" i="129"/>
  <c r="G1385" i="129"/>
  <c r="G1386" i="129"/>
  <c r="G1387" i="129"/>
  <c r="G1388" i="129"/>
  <c r="G1389" i="129"/>
  <c r="G1390" i="129"/>
  <c r="G1391" i="129"/>
  <c r="G1392" i="129"/>
  <c r="G1393" i="129"/>
  <c r="G1394" i="129"/>
  <c r="G1395" i="129"/>
  <c r="G1396" i="129"/>
  <c r="G1397" i="129"/>
  <c r="G1398" i="129"/>
  <c r="G1399" i="129"/>
  <c r="G1400" i="129"/>
  <c r="G1401" i="129"/>
  <c r="G1402" i="129"/>
  <c r="G1403" i="129"/>
  <c r="G1404" i="129"/>
  <c r="G1405" i="129"/>
  <c r="G1406" i="129"/>
  <c r="G1407" i="129"/>
  <c r="G1408" i="129"/>
  <c r="G1409" i="129"/>
  <c r="G1410" i="129"/>
  <c r="G1411" i="129"/>
  <c r="G1412" i="129"/>
  <c r="G1413" i="129"/>
  <c r="G1414" i="129"/>
  <c r="G1415" i="129"/>
  <c r="G1416" i="129"/>
  <c r="G1417" i="129"/>
  <c r="G1418" i="129"/>
  <c r="G1419" i="129"/>
  <c r="G1420" i="129"/>
  <c r="G1421" i="129"/>
  <c r="G1422" i="129"/>
  <c r="G1423" i="129"/>
  <c r="G1424" i="129"/>
  <c r="G1425" i="129"/>
  <c r="G1426" i="129"/>
  <c r="G1427" i="129"/>
  <c r="G1428" i="129"/>
  <c r="G1429" i="129"/>
  <c r="G1430" i="129"/>
  <c r="G1431" i="129"/>
  <c r="G1432" i="129"/>
  <c r="G1433" i="129"/>
  <c r="G1434" i="129"/>
  <c r="G1435" i="129"/>
  <c r="G1436" i="129"/>
  <c r="G1437" i="129"/>
  <c r="G1438" i="129"/>
  <c r="G1439" i="129"/>
  <c r="G1440" i="129"/>
  <c r="G1441" i="129"/>
  <c r="G1442" i="129"/>
  <c r="G1443" i="129"/>
  <c r="G1444" i="129"/>
  <c r="G1445" i="129"/>
  <c r="G1446" i="129"/>
  <c r="G1447" i="129"/>
  <c r="G1448" i="129"/>
  <c r="G1449" i="129"/>
  <c r="G1450" i="129"/>
  <c r="G1451" i="129"/>
  <c r="G1452" i="129"/>
  <c r="G1453" i="129"/>
  <c r="G1454" i="129"/>
  <c r="G1455" i="129"/>
  <c r="G1456" i="129"/>
  <c r="G1457" i="129"/>
  <c r="G1458" i="129"/>
  <c r="G1459" i="129"/>
  <c r="G1460" i="129"/>
  <c r="G1461" i="129"/>
  <c r="G1462" i="129"/>
  <c r="G1463" i="129"/>
  <c r="G1464" i="129"/>
  <c r="G1465" i="129"/>
  <c r="G1466" i="129"/>
  <c r="G1467" i="129"/>
  <c r="G1468" i="129"/>
  <c r="G1469" i="129"/>
  <c r="G1470" i="129"/>
  <c r="G1471" i="129"/>
  <c r="G1472" i="129"/>
  <c r="G1473" i="129"/>
  <c r="G1474" i="129"/>
  <c r="G1475" i="129"/>
  <c r="G1476" i="129"/>
  <c r="G1477" i="129"/>
  <c r="G1478" i="129"/>
  <c r="G1479" i="129"/>
  <c r="G1480" i="129"/>
  <c r="G1481" i="129"/>
  <c r="G1482" i="129"/>
  <c r="G1483" i="129"/>
  <c r="G1484" i="129"/>
  <c r="G1485" i="129"/>
  <c r="G1486" i="129"/>
  <c r="G1487" i="129"/>
  <c r="G1488" i="129"/>
  <c r="G1489" i="129"/>
  <c r="G1490" i="129"/>
  <c r="G1491" i="129"/>
  <c r="G1492" i="129"/>
  <c r="G1493" i="129"/>
  <c r="G1494" i="129"/>
  <c r="G1495" i="129"/>
  <c r="G1496" i="129"/>
  <c r="G1497" i="129"/>
  <c r="G1498" i="129"/>
  <c r="G1499" i="129"/>
  <c r="G1500" i="129"/>
  <c r="G1501" i="129"/>
  <c r="G1502" i="129"/>
  <c r="G1503" i="129"/>
  <c r="G1504" i="129"/>
  <c r="G1505" i="129"/>
  <c r="G1506" i="129"/>
  <c r="G1507" i="129"/>
  <c r="G1508" i="129"/>
  <c r="G1509" i="129"/>
  <c r="G1510" i="129"/>
  <c r="G1511" i="129"/>
  <c r="G1512" i="129"/>
  <c r="G1513" i="129"/>
  <c r="G1514" i="129"/>
  <c r="G1515" i="129"/>
  <c r="G1516" i="129"/>
  <c r="G1517" i="129"/>
  <c r="G1518" i="129"/>
  <c r="G1519" i="129"/>
  <c r="G1520" i="129"/>
  <c r="G1521" i="129"/>
  <c r="G1522" i="129"/>
  <c r="G1523" i="129"/>
  <c r="G1524" i="129"/>
  <c r="G1525" i="129"/>
  <c r="G1526" i="129"/>
  <c r="G1527" i="129"/>
  <c r="G1528" i="129"/>
  <c r="G1529" i="129"/>
  <c r="G1530" i="129"/>
  <c r="G1531" i="129"/>
  <c r="G1532" i="129"/>
  <c r="G1533" i="129"/>
  <c r="G1534" i="129"/>
  <c r="G1535" i="129"/>
  <c r="G1536" i="129"/>
  <c r="G1537" i="129"/>
  <c r="G1538" i="129"/>
  <c r="G1539" i="129"/>
  <c r="G1540" i="129"/>
  <c r="G1541" i="129"/>
  <c r="G1542" i="129"/>
  <c r="G1543" i="129"/>
  <c r="G1544" i="129"/>
  <c r="G1545" i="129"/>
  <c r="G1546" i="129"/>
  <c r="G1547" i="129"/>
  <c r="G1548" i="129"/>
  <c r="G1549" i="129"/>
  <c r="G1550" i="129"/>
  <c r="G1551" i="129"/>
  <c r="G1552" i="129"/>
  <c r="G1553" i="129"/>
  <c r="G1554" i="129"/>
  <c r="G1555" i="129"/>
  <c r="G1556" i="129"/>
  <c r="G1557" i="129"/>
  <c r="G1558" i="129"/>
  <c r="G1559" i="129"/>
  <c r="G1560" i="129"/>
  <c r="G1561" i="129"/>
  <c r="G1562" i="129"/>
  <c r="G1563" i="129"/>
  <c r="G1564" i="129"/>
  <c r="G1565" i="129"/>
  <c r="G1566" i="129"/>
  <c r="G1567" i="129"/>
  <c r="G1568" i="129"/>
  <c r="G1569" i="129"/>
  <c r="G1570" i="129"/>
  <c r="G1571" i="129"/>
  <c r="G1572" i="129"/>
  <c r="G1573" i="129"/>
  <c r="G1574" i="129"/>
  <c r="G1575" i="129"/>
  <c r="G1576" i="129"/>
  <c r="G1577" i="129"/>
  <c r="G1578" i="129"/>
  <c r="G1579" i="129"/>
  <c r="G1580" i="129"/>
  <c r="G1581" i="129"/>
  <c r="G1582" i="129"/>
  <c r="G1583" i="129"/>
  <c r="G1584" i="129"/>
  <c r="G1585" i="129"/>
  <c r="G1586" i="129"/>
  <c r="G1587" i="129"/>
  <c r="G1588" i="129"/>
  <c r="G1589" i="129"/>
  <c r="G1590" i="129"/>
  <c r="G1591" i="129"/>
  <c r="G1592" i="129"/>
  <c r="G1593" i="129"/>
  <c r="G1594" i="129"/>
  <c r="G1595" i="129"/>
  <c r="G1596" i="129"/>
  <c r="G1597" i="129"/>
  <c r="G1598" i="129"/>
  <c r="G1599" i="129"/>
  <c r="G1600" i="129"/>
  <c r="G1601" i="129"/>
  <c r="G1602" i="129"/>
  <c r="G1603" i="129"/>
  <c r="G1604" i="129"/>
  <c r="G1605" i="129"/>
  <c r="G1606" i="129"/>
  <c r="G1607" i="129"/>
  <c r="G1608" i="129"/>
  <c r="G1609" i="129"/>
  <c r="G1610" i="129"/>
  <c r="G1611" i="129"/>
  <c r="G1612" i="129"/>
  <c r="G1613" i="129"/>
  <c r="G1614" i="129"/>
  <c r="G1615" i="129"/>
  <c r="G1616" i="129"/>
  <c r="G1617" i="129"/>
  <c r="G1618" i="129"/>
  <c r="G1619" i="129"/>
  <c r="G1620" i="129"/>
  <c r="G1621" i="129"/>
  <c r="G1622" i="129"/>
  <c r="G1623" i="129"/>
  <c r="G1624" i="129"/>
  <c r="G1625" i="129"/>
  <c r="G1626" i="129"/>
  <c r="G1627" i="129"/>
  <c r="G1628" i="129"/>
  <c r="G1629" i="129"/>
  <c r="G1630" i="129"/>
  <c r="G1631" i="129"/>
  <c r="G1632" i="129"/>
  <c r="G1633" i="129"/>
  <c r="G1634" i="129"/>
  <c r="G1635" i="129"/>
  <c r="G1636" i="129"/>
  <c r="G1637" i="129"/>
  <c r="G1638" i="129"/>
  <c r="G1639" i="129"/>
  <c r="G1640" i="129"/>
  <c r="G1641" i="129"/>
  <c r="G1642" i="129"/>
  <c r="G1643" i="129"/>
  <c r="G1644" i="129"/>
  <c r="G1645" i="129"/>
  <c r="G1646" i="129"/>
  <c r="G1647" i="129"/>
  <c r="G1648" i="129"/>
  <c r="G1649" i="129"/>
  <c r="G1650" i="129"/>
  <c r="G1651" i="129"/>
  <c r="G1652" i="129"/>
  <c r="G1653" i="129"/>
  <c r="G1654" i="129"/>
  <c r="G1655" i="129"/>
  <c r="G1656" i="129"/>
  <c r="G1657" i="129"/>
  <c r="G1658" i="129"/>
  <c r="G1659" i="129"/>
  <c r="G1660" i="129"/>
  <c r="G1661" i="129"/>
  <c r="G1662" i="129"/>
  <c r="G1663" i="129"/>
  <c r="G1664" i="129"/>
  <c r="G1665" i="129"/>
  <c r="G1666" i="129"/>
  <c r="G1667" i="129"/>
  <c r="G1668" i="129"/>
  <c r="G1669" i="129"/>
  <c r="G1670" i="129"/>
  <c r="G1671" i="129"/>
  <c r="G1672" i="129"/>
  <c r="G1673" i="129"/>
  <c r="G1674" i="129"/>
  <c r="G1675" i="129"/>
  <c r="G1676" i="129"/>
  <c r="G1677" i="129"/>
  <c r="G1678" i="129"/>
  <c r="G1679" i="129"/>
  <c r="G1680" i="129"/>
  <c r="G1681" i="129"/>
  <c r="G1682" i="129"/>
  <c r="G1683" i="129"/>
  <c r="G1684" i="129"/>
  <c r="G1685" i="129"/>
  <c r="G1686" i="129"/>
  <c r="G1687" i="129"/>
  <c r="G1688" i="129"/>
  <c r="G1689" i="129"/>
  <c r="G1690" i="129"/>
  <c r="G1691" i="129"/>
  <c r="G1692" i="129"/>
  <c r="G1693" i="129"/>
  <c r="G1694" i="129"/>
  <c r="G1695" i="129"/>
  <c r="G1696" i="129"/>
  <c r="G1697" i="129"/>
  <c r="G1698" i="129"/>
  <c r="G1699" i="129"/>
  <c r="G1700" i="129"/>
  <c r="G1701" i="129"/>
  <c r="G1702" i="129"/>
  <c r="G1703" i="129"/>
  <c r="G1704" i="129"/>
  <c r="G1705" i="129"/>
  <c r="G1706" i="129"/>
  <c r="G1707" i="129"/>
  <c r="G1708" i="129"/>
  <c r="G1709" i="129"/>
  <c r="G1710" i="129"/>
  <c r="G1711" i="129"/>
  <c r="G1712" i="129"/>
  <c r="G1713" i="129"/>
  <c r="G1714" i="129"/>
  <c r="G1715" i="129"/>
  <c r="G1716" i="129"/>
  <c r="G1717" i="129"/>
  <c r="G1718" i="129"/>
  <c r="G1719" i="129"/>
  <c r="G1720" i="129"/>
  <c r="G1721" i="129"/>
  <c r="G1722" i="129"/>
  <c r="G1723" i="129"/>
  <c r="G1724" i="129"/>
  <c r="G1725" i="129"/>
  <c r="G1726" i="129"/>
  <c r="G1727" i="129"/>
  <c r="G1728" i="129"/>
  <c r="G1729" i="129"/>
  <c r="G1730" i="129"/>
  <c r="G1731" i="129"/>
  <c r="G1732" i="129"/>
  <c r="G1733" i="129"/>
  <c r="G1734" i="129"/>
  <c r="G1735" i="129"/>
  <c r="G1736" i="129"/>
  <c r="G1737" i="129"/>
  <c r="G1738" i="129"/>
  <c r="G1739" i="129"/>
  <c r="G1740" i="129"/>
  <c r="G1741" i="129"/>
  <c r="G1742" i="129"/>
  <c r="G1743" i="129"/>
  <c r="G1744" i="129"/>
  <c r="G1745" i="129"/>
  <c r="G1746" i="129"/>
  <c r="G1747" i="129"/>
  <c r="G1748" i="129"/>
  <c r="G1749" i="129"/>
  <c r="G1750" i="129"/>
  <c r="G1751" i="129"/>
  <c r="G1752" i="129"/>
  <c r="G1753" i="129"/>
  <c r="G1754" i="129"/>
  <c r="G1755" i="129"/>
  <c r="G1756" i="129"/>
  <c r="G1757" i="129"/>
  <c r="G1758" i="129"/>
  <c r="G1759" i="129"/>
  <c r="G1760" i="129"/>
  <c r="G1761" i="129"/>
  <c r="G1762" i="129"/>
  <c r="G1763" i="129"/>
  <c r="G1764" i="129"/>
  <c r="G1765" i="129"/>
  <c r="G1766" i="129"/>
  <c r="G1767" i="129"/>
  <c r="G1768" i="129"/>
  <c r="G1769" i="129"/>
  <c r="G1770" i="129"/>
  <c r="G1771" i="129"/>
  <c r="G1772" i="129"/>
  <c r="G1773" i="129"/>
  <c r="G1774" i="129"/>
  <c r="G1775" i="129"/>
  <c r="G1776" i="129"/>
  <c r="G1777" i="129"/>
  <c r="G1778" i="129"/>
  <c r="G1779" i="129"/>
  <c r="G1780" i="129"/>
  <c r="G1781" i="129"/>
  <c r="G1782" i="129"/>
  <c r="G1783" i="129"/>
  <c r="G1784" i="129"/>
  <c r="G1785" i="129"/>
  <c r="G1786" i="129"/>
  <c r="G1787" i="129"/>
  <c r="G1788" i="129"/>
  <c r="G1789" i="129"/>
  <c r="G1790" i="129"/>
  <c r="G1791" i="129"/>
  <c r="G1792" i="129"/>
  <c r="G1793" i="129"/>
  <c r="G1794" i="129"/>
  <c r="G1795" i="129"/>
  <c r="G1796" i="129"/>
  <c r="G1797" i="129"/>
  <c r="G1798" i="129"/>
  <c r="G1799" i="129"/>
  <c r="G1800" i="129"/>
  <c r="G1801" i="129"/>
  <c r="G1802" i="129"/>
  <c r="G1803" i="129"/>
  <c r="G1804" i="129"/>
  <c r="G1805" i="129"/>
  <c r="G1806" i="129"/>
  <c r="G1807" i="129"/>
  <c r="G1808" i="129"/>
  <c r="G1809" i="129"/>
  <c r="G1810" i="129"/>
  <c r="G1811" i="129"/>
  <c r="G1812" i="129"/>
  <c r="G1813" i="129"/>
  <c r="G1814" i="129"/>
  <c r="G1815" i="129"/>
  <c r="G1816" i="129"/>
  <c r="G1817" i="129"/>
  <c r="G1818" i="129"/>
  <c r="G1819" i="129"/>
  <c r="G1820" i="129"/>
  <c r="G1821" i="129"/>
  <c r="G1822" i="129"/>
  <c r="G1823" i="129"/>
  <c r="G1824" i="129"/>
  <c r="G1825" i="129"/>
  <c r="G1826" i="129"/>
  <c r="G1827" i="129"/>
  <c r="G1828" i="129"/>
  <c r="G1829" i="129"/>
  <c r="G1830" i="129"/>
  <c r="G1831" i="129"/>
  <c r="G1832" i="129"/>
  <c r="G1833" i="129"/>
  <c r="G1834" i="129"/>
  <c r="G1835" i="129"/>
  <c r="G1836" i="129"/>
  <c r="G1837" i="129"/>
  <c r="G1838" i="129"/>
  <c r="G1839" i="129"/>
  <c r="G1840" i="129"/>
  <c r="G1841" i="129"/>
  <c r="G1842" i="129"/>
  <c r="G1843" i="129"/>
  <c r="G1844" i="129"/>
  <c r="G1845" i="129"/>
  <c r="G1846" i="129"/>
  <c r="G1847" i="129"/>
  <c r="G1848" i="129"/>
  <c r="G1849" i="129"/>
  <c r="G1850" i="129"/>
  <c r="G1851" i="129"/>
  <c r="G1852" i="129"/>
  <c r="G1853" i="129"/>
  <c r="G1854" i="129"/>
  <c r="G1855" i="129"/>
  <c r="G1856" i="129"/>
  <c r="G1857" i="129"/>
  <c r="G1858" i="129"/>
  <c r="G1859" i="129"/>
  <c r="G1860" i="129"/>
  <c r="G1861" i="129"/>
  <c r="G1862" i="129"/>
  <c r="G1863" i="129"/>
  <c r="G1864" i="129"/>
  <c r="G1865" i="129"/>
  <c r="G1866" i="129"/>
  <c r="G1867" i="129"/>
  <c r="G1868" i="129"/>
  <c r="G1869" i="129"/>
  <c r="G1870" i="129"/>
  <c r="G1871" i="129"/>
  <c r="G1872" i="129"/>
  <c r="G1873" i="129"/>
  <c r="G1874" i="129"/>
  <c r="G1875" i="129"/>
  <c r="G1876" i="129"/>
  <c r="G1877" i="129"/>
  <c r="G1878" i="129"/>
  <c r="G1879" i="129"/>
  <c r="G1880" i="129"/>
  <c r="G1881" i="129"/>
  <c r="G1882" i="129"/>
  <c r="G1883" i="129"/>
  <c r="G1884" i="129"/>
  <c r="G1885" i="129"/>
  <c r="G1886" i="129"/>
  <c r="G1887" i="129"/>
  <c r="G1888" i="129"/>
  <c r="G1889" i="129"/>
  <c r="G1890" i="129"/>
  <c r="G1891" i="129"/>
  <c r="G1892" i="129"/>
  <c r="G1893" i="129"/>
  <c r="G1894" i="129"/>
  <c r="G1895" i="129"/>
  <c r="G1896" i="129"/>
  <c r="G1897" i="129"/>
  <c r="G1898" i="129"/>
  <c r="G1899" i="129"/>
  <c r="G1900" i="129"/>
  <c r="G1901" i="129"/>
  <c r="G1902" i="129"/>
  <c r="G1903" i="129"/>
  <c r="G1904" i="129"/>
  <c r="G1905" i="129"/>
  <c r="G1906" i="129"/>
  <c r="G1907" i="129"/>
  <c r="G1908" i="129"/>
  <c r="G1909" i="129"/>
  <c r="G1910" i="129"/>
  <c r="G1911" i="129"/>
  <c r="G1912" i="129"/>
  <c r="G1913" i="129"/>
  <c r="G1914" i="129"/>
  <c r="G1915" i="129"/>
  <c r="G1916" i="129"/>
  <c r="G1917" i="129"/>
  <c r="G1918" i="129"/>
  <c r="G1919" i="129"/>
  <c r="G1920" i="129"/>
  <c r="G1921" i="129"/>
  <c r="G1922" i="129"/>
  <c r="G1923" i="129"/>
  <c r="G1924" i="129"/>
  <c r="G1925" i="129"/>
  <c r="G1926" i="129"/>
  <c r="G1927" i="129"/>
  <c r="G1928" i="129"/>
  <c r="G1929" i="129"/>
  <c r="G1930" i="129"/>
  <c r="G1931" i="129"/>
  <c r="G1932" i="129"/>
  <c r="G1933" i="129"/>
  <c r="G1934" i="129"/>
  <c r="G1935" i="129"/>
  <c r="G1936" i="129"/>
  <c r="G1937" i="129"/>
  <c r="G1938" i="129"/>
  <c r="G1939" i="129"/>
  <c r="G1940" i="129"/>
  <c r="G1941" i="129"/>
  <c r="G1942" i="129"/>
  <c r="G1943" i="129"/>
  <c r="G1944" i="129"/>
  <c r="G1945" i="129"/>
  <c r="G1946" i="129"/>
  <c r="G1947" i="129"/>
  <c r="G1948" i="129"/>
  <c r="G1949" i="129"/>
  <c r="G1950" i="129"/>
  <c r="G1951" i="129"/>
  <c r="G1952" i="129"/>
  <c r="G1953" i="129"/>
  <c r="G1954" i="129"/>
  <c r="G1955" i="129"/>
  <c r="G1956" i="129"/>
  <c r="G1957" i="129"/>
  <c r="G1958" i="129"/>
  <c r="G1959" i="129"/>
  <c r="G1960" i="129"/>
  <c r="G1961" i="129"/>
  <c r="G1962" i="129"/>
  <c r="G1963" i="129"/>
  <c r="G1964" i="129"/>
  <c r="G1965" i="129"/>
  <c r="G1966" i="129"/>
  <c r="G1967" i="129"/>
  <c r="G1968" i="129"/>
  <c r="G1969" i="129"/>
  <c r="G1970" i="129"/>
  <c r="G1971" i="129"/>
  <c r="G1972" i="129"/>
  <c r="G1973" i="129"/>
  <c r="G1974" i="129"/>
  <c r="G1975" i="129"/>
  <c r="G1976" i="129"/>
  <c r="G1977" i="129"/>
  <c r="G1978" i="129"/>
  <c r="G1979" i="129"/>
  <c r="G1980" i="129"/>
  <c r="G1981" i="129"/>
  <c r="G1982" i="129"/>
  <c r="G1983" i="129"/>
  <c r="G1984" i="129"/>
  <c r="G1985" i="129"/>
  <c r="G1986" i="129"/>
  <c r="G1987" i="129"/>
  <c r="G1988" i="129"/>
  <c r="G1989" i="129"/>
  <c r="G1990" i="129"/>
  <c r="G1991" i="129"/>
  <c r="G1992" i="129"/>
  <c r="G1993" i="129"/>
  <c r="G1994" i="129"/>
  <c r="G1995" i="129"/>
  <c r="G1996" i="129"/>
  <c r="G1997" i="129"/>
  <c r="G1998" i="129"/>
  <c r="G1999" i="129"/>
  <c r="G2000" i="129"/>
  <c r="G2001" i="129"/>
  <c r="G2002" i="129"/>
  <c r="G2003" i="129"/>
  <c r="G2004" i="129"/>
  <c r="G2005" i="129"/>
  <c r="G2006" i="129"/>
  <c r="G2007" i="129"/>
  <c r="G2008" i="129"/>
  <c r="G2009" i="129"/>
  <c r="G2010" i="129"/>
  <c r="G2011" i="129"/>
  <c r="G2012" i="129"/>
  <c r="G2013" i="129"/>
  <c r="G2014" i="129"/>
  <c r="G2015" i="129"/>
  <c r="G2016" i="129"/>
  <c r="G2017" i="129"/>
  <c r="G2018" i="129"/>
  <c r="G2019" i="129"/>
  <c r="G2020" i="129"/>
  <c r="G2021" i="129"/>
  <c r="G2022" i="129"/>
  <c r="G2023" i="129"/>
  <c r="G2024" i="129"/>
  <c r="G2025" i="129"/>
  <c r="G2026" i="129"/>
  <c r="G2027" i="129"/>
  <c r="G2028" i="129"/>
  <c r="G2029" i="129"/>
  <c r="G2030" i="129"/>
  <c r="G2031" i="129"/>
  <c r="G2032" i="129"/>
  <c r="G2033" i="129"/>
  <c r="G2034" i="129"/>
  <c r="G2035" i="129"/>
  <c r="G2036" i="129"/>
  <c r="G2037" i="129"/>
  <c r="G2038" i="129"/>
  <c r="G2039" i="129"/>
  <c r="G2040" i="129"/>
  <c r="G2041" i="129"/>
  <c r="G2042" i="129"/>
  <c r="G2043" i="129"/>
  <c r="G2044" i="129"/>
  <c r="G2045" i="129"/>
  <c r="G2046" i="129"/>
  <c r="G2047" i="129"/>
  <c r="G2048" i="129"/>
  <c r="G2049" i="129"/>
  <c r="G2050" i="129"/>
  <c r="G2051" i="129"/>
  <c r="G2052" i="129"/>
  <c r="G2053" i="129"/>
  <c r="G2054" i="129"/>
  <c r="G2055" i="129"/>
  <c r="G2056" i="129"/>
  <c r="G2057" i="129"/>
  <c r="G2058" i="129"/>
  <c r="G2059" i="129"/>
  <c r="G2060" i="129"/>
  <c r="G2061" i="129"/>
  <c r="G2062" i="129"/>
  <c r="G2063" i="129"/>
  <c r="G2064" i="129"/>
  <c r="G2065" i="129"/>
  <c r="G2066" i="129"/>
  <c r="G2067" i="129"/>
  <c r="G2068" i="129"/>
  <c r="G2069" i="129"/>
  <c r="G2070" i="129"/>
  <c r="G2071" i="129"/>
  <c r="G2072" i="129"/>
  <c r="G2073" i="129"/>
  <c r="G2074" i="129"/>
  <c r="G2075" i="129"/>
  <c r="G2076" i="129"/>
  <c r="G2077" i="129"/>
  <c r="G2078" i="129"/>
  <c r="G2079" i="129"/>
  <c r="G2080" i="129"/>
  <c r="G2081" i="129"/>
  <c r="G2082" i="129"/>
  <c r="G2083" i="129"/>
  <c r="G2084" i="129"/>
  <c r="G2085" i="129"/>
  <c r="G2086" i="129"/>
  <c r="G2087" i="129"/>
  <c r="G2088" i="129"/>
  <c r="G2089" i="129"/>
  <c r="G2090" i="129"/>
  <c r="G2091" i="129"/>
  <c r="G2092" i="129"/>
  <c r="G2093" i="129"/>
  <c r="G2094" i="129"/>
  <c r="G2095" i="129"/>
  <c r="G2096" i="129"/>
  <c r="G2097" i="129"/>
  <c r="G2098" i="129"/>
  <c r="G2099" i="129"/>
  <c r="G2100" i="129"/>
  <c r="G2101" i="129"/>
  <c r="G2102" i="129"/>
  <c r="G2103" i="129"/>
  <c r="G2104" i="129"/>
  <c r="G2105" i="129"/>
  <c r="G2106" i="129"/>
  <c r="G2107" i="129"/>
  <c r="G2108" i="129"/>
  <c r="G2109" i="129"/>
  <c r="G2110" i="129"/>
  <c r="G2111" i="129"/>
  <c r="G2112" i="129"/>
  <c r="G2113" i="129"/>
  <c r="G2114" i="129"/>
  <c r="G2115" i="129"/>
  <c r="G2116" i="129"/>
  <c r="G2117" i="129"/>
  <c r="G2118" i="129"/>
  <c r="G2119" i="129"/>
  <c r="G2120" i="129"/>
  <c r="G2121" i="129"/>
  <c r="G2122" i="129"/>
  <c r="G2123" i="129"/>
  <c r="G2124" i="129"/>
  <c r="G2125" i="129"/>
  <c r="G2126" i="129"/>
  <c r="G2127" i="129"/>
  <c r="G2128" i="129"/>
  <c r="G2129" i="129"/>
  <c r="G2130" i="129"/>
  <c r="G2131" i="129"/>
  <c r="G2132" i="129"/>
  <c r="G2133" i="129"/>
  <c r="G2134" i="129"/>
  <c r="G2135" i="129"/>
  <c r="G2136" i="129"/>
  <c r="G2137" i="129"/>
  <c r="G2138" i="129"/>
  <c r="G2139" i="129"/>
  <c r="G2140" i="129"/>
  <c r="G2141" i="129"/>
  <c r="G2142" i="129"/>
  <c r="G2143" i="129"/>
  <c r="G2144" i="129"/>
  <c r="G2145" i="129"/>
  <c r="G2146" i="129"/>
  <c r="G2147" i="129"/>
  <c r="G2148" i="129"/>
  <c r="G2149" i="129"/>
  <c r="G2150" i="129"/>
  <c r="G2151" i="129"/>
  <c r="G2152" i="129"/>
  <c r="G2153" i="129"/>
  <c r="G2154" i="129"/>
  <c r="G2155" i="129"/>
  <c r="G2156" i="129"/>
  <c r="G2157" i="129"/>
  <c r="G2158" i="129"/>
  <c r="G2159" i="129"/>
  <c r="G2160" i="129"/>
  <c r="G2161" i="129"/>
  <c r="G2162" i="129"/>
  <c r="G2163" i="129"/>
  <c r="G2164" i="129"/>
  <c r="G2165" i="129"/>
  <c r="G2166" i="129"/>
  <c r="G2167" i="129"/>
  <c r="G2168" i="129"/>
  <c r="G2169" i="129"/>
  <c r="G2170" i="129"/>
  <c r="G2171" i="129"/>
  <c r="G2172" i="129"/>
  <c r="G2173" i="129"/>
  <c r="G2174" i="129"/>
  <c r="G2175" i="129"/>
  <c r="G2176" i="129"/>
  <c r="G2177" i="129"/>
  <c r="G2178" i="129"/>
  <c r="G2179" i="129"/>
  <c r="G2180" i="129"/>
  <c r="G2181" i="129"/>
  <c r="G2182" i="129"/>
  <c r="G2183" i="129"/>
  <c r="G2184" i="129"/>
  <c r="G2185" i="129"/>
  <c r="G2186" i="129"/>
  <c r="G2187" i="129"/>
  <c r="G2188" i="129"/>
  <c r="G2189" i="129"/>
  <c r="G2190" i="129"/>
  <c r="G2191" i="129"/>
  <c r="G2192" i="129"/>
  <c r="G2193" i="129"/>
  <c r="G2194" i="129"/>
  <c r="G2195" i="129"/>
  <c r="G2196" i="129"/>
  <c r="G2197" i="129"/>
  <c r="G2198" i="129"/>
  <c r="G2199" i="129"/>
  <c r="G2200" i="129"/>
  <c r="G2201" i="129"/>
  <c r="G2202" i="129"/>
  <c r="G2203" i="129"/>
  <c r="G2204" i="129"/>
  <c r="G2205" i="129"/>
  <c r="G2206" i="129"/>
  <c r="G2207" i="129"/>
  <c r="G2208" i="129"/>
  <c r="G2209" i="129"/>
  <c r="G2210" i="129"/>
  <c r="G2211" i="129"/>
  <c r="G2212" i="129"/>
  <c r="G2213" i="129"/>
  <c r="G2214" i="129"/>
  <c r="G2215" i="129"/>
  <c r="G2216" i="129"/>
  <c r="G2217" i="129"/>
  <c r="G2218" i="129"/>
  <c r="G2219" i="129"/>
  <c r="G2220" i="129"/>
  <c r="G2221" i="129"/>
  <c r="G2222" i="129"/>
  <c r="G2223" i="129"/>
  <c r="G2224" i="129"/>
  <c r="G2225" i="129"/>
  <c r="G2226" i="129"/>
  <c r="G2227" i="129"/>
  <c r="G2228" i="129"/>
  <c r="G2229" i="129"/>
  <c r="G2230" i="129"/>
  <c r="G2231" i="129"/>
  <c r="G2232" i="129"/>
  <c r="G2233" i="129"/>
  <c r="G2234" i="129"/>
  <c r="G2235" i="129"/>
  <c r="G2236" i="129"/>
  <c r="G2237" i="129"/>
  <c r="G2238" i="129"/>
  <c r="G2239" i="129"/>
  <c r="G2240" i="129"/>
  <c r="G2241" i="129"/>
  <c r="G2242" i="129"/>
  <c r="G2243" i="129"/>
  <c r="G2244" i="129"/>
  <c r="G2245" i="129"/>
  <c r="G2246" i="129"/>
  <c r="G2247" i="129"/>
  <c r="G2248" i="129"/>
  <c r="G2249" i="129"/>
  <c r="G2250" i="129"/>
  <c r="G2251" i="129"/>
  <c r="G2252" i="129"/>
  <c r="G2253" i="129"/>
  <c r="G2254" i="129"/>
  <c r="G2255" i="129"/>
  <c r="G2256" i="129"/>
  <c r="G2257" i="129"/>
  <c r="G2258" i="129"/>
  <c r="G2259" i="129"/>
  <c r="G2260" i="129"/>
  <c r="G2261" i="129"/>
  <c r="G2262" i="129"/>
  <c r="G2263" i="129"/>
  <c r="G2264" i="129"/>
  <c r="G2265" i="129"/>
  <c r="G2266" i="129"/>
  <c r="G2267" i="129"/>
  <c r="G2268" i="129"/>
  <c r="G2269" i="129"/>
  <c r="G2270" i="129"/>
  <c r="G2271" i="129"/>
  <c r="G2272" i="129"/>
  <c r="G2273" i="129"/>
  <c r="G2274" i="129"/>
  <c r="G2275" i="129"/>
  <c r="G2276" i="129"/>
  <c r="G2277" i="129"/>
  <c r="G2278" i="129"/>
  <c r="G2279" i="129"/>
  <c r="G2280" i="129"/>
  <c r="G2281" i="129"/>
  <c r="G2282" i="129"/>
  <c r="G2283" i="129"/>
  <c r="G2284" i="129"/>
  <c r="G2285" i="129"/>
  <c r="G2286" i="129"/>
  <c r="G2287" i="129"/>
  <c r="G2288" i="129"/>
  <c r="G2289" i="129"/>
  <c r="G2290" i="129"/>
  <c r="G2291" i="129"/>
  <c r="G2292" i="129"/>
  <c r="G2293" i="129"/>
  <c r="G2294" i="129"/>
  <c r="G2295" i="129"/>
  <c r="G2296" i="129"/>
  <c r="G2297" i="129"/>
  <c r="G2298" i="129"/>
  <c r="G2299" i="129"/>
  <c r="G2300" i="129"/>
  <c r="G2301" i="129"/>
  <c r="G2302" i="129"/>
  <c r="G2303" i="129"/>
  <c r="G2304" i="129"/>
  <c r="G2305" i="129"/>
  <c r="G2306" i="129"/>
  <c r="G2307" i="129"/>
  <c r="G2308" i="129"/>
  <c r="G2309" i="129"/>
  <c r="G2310" i="129"/>
  <c r="G2311" i="129"/>
  <c r="G2312" i="129"/>
  <c r="G2313" i="129"/>
  <c r="G2314" i="129"/>
  <c r="G2315" i="129"/>
  <c r="G2316" i="129"/>
  <c r="G2317" i="129"/>
  <c r="G2318" i="129"/>
  <c r="G2319" i="129"/>
  <c r="G2320" i="129"/>
  <c r="G2321" i="129"/>
  <c r="G2322" i="129"/>
  <c r="G2323" i="129"/>
  <c r="G2324" i="129"/>
  <c r="G2325" i="129"/>
  <c r="G2326" i="129"/>
  <c r="G2327" i="129"/>
  <c r="G2328" i="129"/>
  <c r="G2329" i="129"/>
  <c r="G2330" i="129"/>
  <c r="G2331" i="129"/>
  <c r="G2332" i="129"/>
  <c r="G2333" i="129"/>
  <c r="G2334" i="129"/>
  <c r="G2335" i="129"/>
  <c r="G2336" i="129"/>
  <c r="G2337" i="129"/>
  <c r="G2338" i="129"/>
  <c r="G2339" i="129"/>
  <c r="G2340" i="129"/>
  <c r="G2341" i="129"/>
  <c r="G2342" i="129"/>
  <c r="G2343" i="129"/>
  <c r="G2344" i="129"/>
  <c r="G2345" i="129"/>
  <c r="G2346" i="129"/>
  <c r="G2347" i="129"/>
  <c r="G2348" i="129"/>
  <c r="G2349" i="129"/>
  <c r="G2350" i="129"/>
  <c r="G2351" i="129"/>
  <c r="G2352" i="129"/>
  <c r="G2353" i="129"/>
  <c r="G2354" i="129"/>
  <c r="G2355" i="129"/>
  <c r="G2356" i="129"/>
  <c r="G2357" i="129"/>
  <c r="G2358" i="129"/>
  <c r="G2359" i="129"/>
  <c r="G2360" i="129"/>
  <c r="G2361" i="129"/>
  <c r="G2362" i="129"/>
  <c r="G2363" i="129"/>
  <c r="G2364" i="129"/>
  <c r="G2365" i="129"/>
  <c r="G2366" i="129"/>
  <c r="G2367" i="129"/>
  <c r="G2368" i="129"/>
  <c r="G2369" i="129"/>
  <c r="G2370" i="129"/>
  <c r="G2371" i="129"/>
  <c r="G2372" i="129"/>
  <c r="G2373" i="129"/>
  <c r="G2374" i="129"/>
  <c r="G2375" i="129"/>
  <c r="G2376" i="129"/>
  <c r="G2377" i="129"/>
  <c r="G2378" i="129"/>
  <c r="G2379" i="129"/>
  <c r="G2380" i="129"/>
  <c r="G2381" i="129"/>
  <c r="G2382" i="129"/>
  <c r="G2383" i="129"/>
  <c r="G2384" i="129"/>
  <c r="G2385" i="129"/>
  <c r="G2386" i="129"/>
  <c r="G2387" i="129"/>
  <c r="G2388" i="129"/>
  <c r="G2389" i="129"/>
  <c r="G2390" i="129"/>
  <c r="G2391" i="129"/>
  <c r="G2392" i="129"/>
  <c r="G2393" i="129"/>
  <c r="G2394" i="129"/>
  <c r="G2395" i="129"/>
  <c r="G2396" i="129"/>
  <c r="G2397" i="129"/>
  <c r="G2398" i="129"/>
  <c r="G2399" i="129"/>
  <c r="G2400" i="129"/>
  <c r="G2401" i="129"/>
  <c r="G2402" i="129"/>
  <c r="G2403" i="129"/>
  <c r="G2404" i="129"/>
  <c r="G2405" i="129"/>
  <c r="G2406" i="129"/>
  <c r="G2407" i="129"/>
  <c r="G2408" i="129"/>
  <c r="G2409" i="129"/>
  <c r="G2410" i="129"/>
  <c r="G2411" i="129"/>
  <c r="G2412" i="129"/>
  <c r="G2413" i="129"/>
  <c r="G2414" i="129"/>
  <c r="G2415" i="129"/>
  <c r="G2416" i="129"/>
  <c r="G2417" i="129"/>
  <c r="G2418" i="129"/>
  <c r="G2419" i="129"/>
  <c r="G2420" i="129"/>
  <c r="G2421" i="129"/>
  <c r="G2422" i="129"/>
  <c r="G2423" i="129"/>
  <c r="G2424" i="129"/>
  <c r="G2425" i="129"/>
  <c r="G2426" i="129"/>
  <c r="G2427" i="129"/>
  <c r="G2428" i="129"/>
  <c r="G2429" i="129"/>
  <c r="G2430" i="129"/>
  <c r="G2431" i="129"/>
  <c r="G2432" i="129"/>
  <c r="G2433" i="129"/>
  <c r="G2434" i="129"/>
  <c r="G2435" i="129"/>
  <c r="G2436" i="129"/>
  <c r="G2437" i="129"/>
  <c r="G2438" i="129"/>
  <c r="G2439" i="129"/>
  <c r="G2440" i="129"/>
  <c r="G2441" i="129"/>
  <c r="G2442" i="129"/>
  <c r="G2443" i="129"/>
  <c r="G2444" i="129"/>
  <c r="G2445" i="129"/>
  <c r="G2446" i="129"/>
  <c r="G2447" i="129"/>
  <c r="G2448" i="129"/>
  <c r="G2449" i="129"/>
  <c r="G2450" i="129"/>
  <c r="G2451" i="129"/>
  <c r="G2452" i="129"/>
  <c r="G2453" i="129"/>
  <c r="G2454" i="129"/>
  <c r="G2455" i="129"/>
  <c r="G2456" i="129"/>
  <c r="G2457" i="129"/>
  <c r="G2458" i="129"/>
  <c r="G2459" i="129"/>
  <c r="G2460" i="129"/>
  <c r="G2461" i="129"/>
  <c r="G2462" i="129"/>
  <c r="G2463" i="129"/>
  <c r="G2464" i="129"/>
  <c r="G2465" i="129"/>
  <c r="G2466" i="129"/>
  <c r="G2467" i="129"/>
  <c r="G2468" i="129"/>
  <c r="G2469" i="129"/>
  <c r="G2470" i="129"/>
  <c r="G2471" i="129"/>
  <c r="G2472" i="129"/>
  <c r="G2473" i="129"/>
  <c r="G2474" i="129"/>
  <c r="G2475" i="129"/>
  <c r="G2476" i="129"/>
  <c r="G2477" i="129"/>
  <c r="G2478" i="129"/>
  <c r="G2479" i="129"/>
  <c r="G2480" i="129"/>
  <c r="G2481" i="129"/>
  <c r="G2482" i="129"/>
  <c r="G2483" i="129"/>
  <c r="G2484" i="129"/>
  <c r="G2485" i="129"/>
  <c r="G2486" i="129"/>
  <c r="G2487" i="129"/>
  <c r="G2488" i="129"/>
  <c r="G2489" i="129"/>
  <c r="G2490" i="129"/>
  <c r="G2491" i="129"/>
  <c r="G2492" i="129"/>
  <c r="G2493" i="129"/>
  <c r="G2494" i="129"/>
  <c r="G2495" i="129"/>
  <c r="G2496" i="129"/>
  <c r="G2497" i="129"/>
  <c r="G2498" i="129"/>
  <c r="G2499" i="129"/>
  <c r="G2500" i="129"/>
  <c r="G2501" i="129"/>
  <c r="G2502" i="129"/>
  <c r="G2503" i="129"/>
  <c r="G2504" i="129"/>
  <c r="G2505" i="129"/>
  <c r="G2506" i="129"/>
  <c r="G2507" i="129"/>
  <c r="G2508" i="129"/>
  <c r="G2509" i="129"/>
  <c r="G2510" i="129"/>
  <c r="G2511" i="129"/>
  <c r="G2512" i="129"/>
  <c r="G2513" i="129"/>
  <c r="G2514" i="129"/>
  <c r="G2515" i="129"/>
  <c r="G2516" i="129"/>
  <c r="G2517" i="129"/>
  <c r="G2518" i="129"/>
  <c r="G2519" i="129"/>
  <c r="G2520" i="129"/>
  <c r="G2521" i="129"/>
  <c r="G2522" i="129"/>
  <c r="G2523" i="129"/>
  <c r="G2524" i="129"/>
  <c r="G2525" i="129"/>
  <c r="G2526" i="129"/>
  <c r="G2527" i="129"/>
  <c r="G2528" i="129"/>
  <c r="G2529" i="129"/>
  <c r="G2530" i="129"/>
  <c r="G2531" i="129"/>
  <c r="G2532" i="129"/>
  <c r="G2533" i="129"/>
  <c r="G2534" i="129"/>
  <c r="G2535" i="129"/>
  <c r="G2536" i="129"/>
  <c r="G2537" i="129"/>
  <c r="G2538" i="129"/>
  <c r="G2539" i="129"/>
  <c r="G2540" i="129"/>
  <c r="G2541" i="129"/>
  <c r="G2542" i="129"/>
  <c r="G2543" i="129"/>
  <c r="G2544" i="129"/>
  <c r="G2545" i="129"/>
  <c r="G2546" i="129"/>
  <c r="G2547" i="129"/>
  <c r="G2548" i="129"/>
  <c r="G2549" i="129"/>
  <c r="G2550" i="129"/>
  <c r="G2551" i="129"/>
  <c r="G2552" i="129"/>
  <c r="G2553" i="129"/>
  <c r="G2554" i="129"/>
  <c r="G2555" i="129"/>
  <c r="G2556" i="129"/>
  <c r="G2557" i="129"/>
  <c r="G2558" i="129"/>
  <c r="G2559" i="129"/>
  <c r="G2560" i="129"/>
  <c r="G2561" i="129"/>
  <c r="G2562" i="129"/>
  <c r="G2563" i="129"/>
  <c r="G2564" i="129"/>
  <c r="G2565" i="129"/>
  <c r="G2566" i="129"/>
  <c r="G2567" i="129"/>
  <c r="G2568" i="129"/>
  <c r="G2569" i="129"/>
  <c r="G2570" i="129"/>
  <c r="G2571" i="129"/>
  <c r="G2572" i="129"/>
  <c r="G2573" i="129"/>
  <c r="G2574" i="129"/>
  <c r="G2575" i="129"/>
  <c r="G2576" i="129"/>
  <c r="G2577" i="129"/>
  <c r="G2578" i="129"/>
  <c r="G2579" i="129"/>
  <c r="G2580" i="129"/>
  <c r="G2581" i="129"/>
  <c r="G2582" i="129"/>
  <c r="G2583" i="129"/>
  <c r="G2584" i="129"/>
  <c r="G2585" i="129"/>
  <c r="G2586" i="129"/>
  <c r="G2587" i="129"/>
  <c r="G2588" i="129"/>
  <c r="G2589" i="129"/>
  <c r="G2590" i="129"/>
  <c r="G2591" i="129"/>
  <c r="G2592" i="129"/>
  <c r="G2593" i="129"/>
  <c r="G2594" i="129"/>
  <c r="G2595" i="129"/>
  <c r="G2596" i="129"/>
  <c r="G2597" i="129"/>
  <c r="G2598" i="129"/>
  <c r="G2599" i="129"/>
  <c r="G2600" i="129"/>
  <c r="G2601" i="129"/>
  <c r="G2602" i="129"/>
  <c r="G2603" i="129"/>
  <c r="G2604" i="129"/>
  <c r="G2605" i="129"/>
  <c r="G2606" i="129"/>
  <c r="G2607" i="129"/>
  <c r="G2608" i="129"/>
  <c r="G2609" i="129"/>
  <c r="G2610" i="129"/>
  <c r="G2611" i="129"/>
  <c r="G2612" i="129"/>
  <c r="G2613" i="129"/>
  <c r="G2614" i="129"/>
  <c r="G2615" i="129"/>
  <c r="G2616" i="129"/>
  <c r="G2617" i="129"/>
  <c r="G2618" i="129"/>
  <c r="G2619" i="129"/>
  <c r="G2620" i="129"/>
  <c r="G2621" i="129"/>
  <c r="G2622" i="129"/>
  <c r="G2623" i="129"/>
  <c r="G2624" i="129"/>
  <c r="G2625" i="129"/>
  <c r="G2626" i="129"/>
  <c r="G2627" i="129"/>
  <c r="G2628" i="129"/>
  <c r="G2629" i="129"/>
  <c r="G2630" i="129"/>
  <c r="G2631" i="129"/>
  <c r="G2632" i="129"/>
  <c r="G2633" i="129"/>
  <c r="G2634" i="129"/>
  <c r="G2635" i="129"/>
  <c r="G2636" i="129"/>
  <c r="G2637" i="129"/>
  <c r="G2638" i="129"/>
  <c r="G2639" i="129"/>
  <c r="G2640" i="129"/>
  <c r="G2641" i="129"/>
  <c r="G2642" i="129"/>
  <c r="G2643" i="129"/>
  <c r="G2644" i="129"/>
  <c r="G2645" i="129"/>
  <c r="G2646" i="129"/>
  <c r="G2647" i="129"/>
  <c r="G2648" i="129"/>
  <c r="G2649" i="129"/>
  <c r="G2650" i="129"/>
  <c r="G2651" i="129"/>
  <c r="G2652" i="129"/>
  <c r="G2653" i="129"/>
  <c r="G2654" i="129"/>
  <c r="G2655" i="129"/>
  <c r="G2656" i="129"/>
  <c r="G2657" i="129"/>
  <c r="G2658" i="129"/>
  <c r="G2659" i="129"/>
  <c r="G2660" i="129"/>
  <c r="G2661" i="129"/>
  <c r="G2662" i="129"/>
  <c r="G2663" i="129"/>
  <c r="G2664" i="129"/>
  <c r="G2665" i="129"/>
  <c r="G2666" i="129"/>
  <c r="G2667" i="129"/>
  <c r="G2668" i="129"/>
  <c r="G2669" i="129"/>
  <c r="G2670" i="129"/>
  <c r="G2671" i="129"/>
  <c r="G2672" i="129"/>
  <c r="G2673" i="129"/>
  <c r="G2674" i="129"/>
  <c r="G2675" i="129"/>
  <c r="G2676" i="129"/>
  <c r="G2677" i="129"/>
  <c r="G2678" i="129"/>
  <c r="G2679" i="129"/>
  <c r="G2680" i="129"/>
  <c r="G2681" i="129"/>
  <c r="G2682" i="129"/>
  <c r="G2683" i="129"/>
  <c r="G2684" i="129"/>
  <c r="G2685" i="129"/>
  <c r="G2686" i="129"/>
  <c r="G2687" i="129"/>
  <c r="G2688" i="129"/>
  <c r="G2689" i="129"/>
  <c r="G2690" i="129"/>
  <c r="G2691" i="129"/>
  <c r="G2692" i="129"/>
  <c r="G2693" i="129"/>
  <c r="G2694" i="129"/>
  <c r="G2695" i="129"/>
  <c r="G2696" i="129"/>
  <c r="G2697" i="129"/>
  <c r="G2698" i="129"/>
  <c r="G2699" i="129"/>
  <c r="G2700" i="129"/>
  <c r="G2701" i="129"/>
  <c r="G2702" i="129"/>
  <c r="G2703" i="129"/>
  <c r="G2704" i="129"/>
  <c r="G2705" i="129"/>
  <c r="G2706" i="129"/>
  <c r="G2707" i="129"/>
  <c r="G2708" i="129"/>
  <c r="G2709" i="129"/>
  <c r="G2710" i="129"/>
  <c r="G2711" i="129"/>
  <c r="G2712" i="129"/>
  <c r="G2713" i="129"/>
  <c r="G2714" i="129"/>
  <c r="G2715" i="129"/>
  <c r="G2716" i="129"/>
  <c r="G2717" i="129"/>
  <c r="G2718" i="129"/>
  <c r="G2719" i="129"/>
  <c r="G2720" i="129"/>
  <c r="G2721" i="129"/>
  <c r="G2722" i="129"/>
  <c r="G2723" i="129"/>
  <c r="G2724" i="129"/>
  <c r="G2725" i="129"/>
  <c r="G2726" i="129"/>
  <c r="G2727" i="129"/>
  <c r="G2728" i="129"/>
  <c r="G2729" i="129"/>
  <c r="G2730" i="129"/>
  <c r="G2731" i="129"/>
  <c r="G2732" i="129"/>
  <c r="G2733" i="129"/>
  <c r="G2734" i="129"/>
  <c r="G2735" i="129"/>
  <c r="G2736" i="129"/>
  <c r="G2737" i="129"/>
  <c r="G2738" i="129"/>
  <c r="G2739" i="129"/>
  <c r="G2740" i="129"/>
  <c r="G2741" i="129"/>
  <c r="G2742" i="129"/>
  <c r="G2743" i="129"/>
  <c r="G2744" i="129"/>
  <c r="G2745" i="129"/>
  <c r="G2746" i="129"/>
  <c r="G2747" i="129"/>
  <c r="G2748" i="129"/>
  <c r="G2749" i="129"/>
  <c r="G2750" i="129"/>
  <c r="G2751" i="129"/>
  <c r="G2752" i="129"/>
  <c r="G2753" i="129"/>
  <c r="G2754" i="129"/>
  <c r="G2755" i="129"/>
  <c r="G2756" i="129"/>
  <c r="G2757" i="129"/>
  <c r="G2758" i="129"/>
  <c r="G2759" i="129"/>
  <c r="G2760" i="129"/>
  <c r="G2761" i="129"/>
  <c r="G2762" i="129"/>
  <c r="G2763" i="129"/>
  <c r="G2764" i="129"/>
  <c r="G2765" i="129"/>
  <c r="G2766" i="129"/>
  <c r="G2767" i="129"/>
  <c r="G2768" i="129"/>
  <c r="G2769" i="129"/>
  <c r="G2770" i="129"/>
  <c r="G2771" i="129"/>
  <c r="G2772" i="129"/>
  <c r="G2773" i="129"/>
  <c r="G2774" i="129"/>
  <c r="G2775" i="129"/>
  <c r="G2776" i="129"/>
  <c r="G2777" i="129"/>
  <c r="G2778" i="129"/>
  <c r="G2779" i="129"/>
  <c r="G2780" i="129"/>
  <c r="G2781" i="129"/>
  <c r="G2782" i="129"/>
  <c r="G2783" i="129"/>
  <c r="G2784" i="129"/>
  <c r="G2785" i="129"/>
  <c r="G2786" i="129"/>
  <c r="G2787" i="129"/>
  <c r="G2788" i="129"/>
  <c r="G2789" i="129"/>
  <c r="G2790" i="129"/>
  <c r="G2791" i="129"/>
  <c r="G2792" i="129"/>
  <c r="G2793" i="129"/>
  <c r="G2794" i="129"/>
  <c r="G2795" i="129"/>
  <c r="G2796" i="129"/>
  <c r="G2797" i="129"/>
  <c r="G2798" i="129"/>
  <c r="G2799" i="129"/>
  <c r="G2800" i="129"/>
  <c r="G2801" i="129"/>
  <c r="G2802" i="129"/>
  <c r="G2803" i="129"/>
  <c r="G2804" i="129"/>
  <c r="G2805" i="129"/>
  <c r="G2806" i="129"/>
  <c r="G2807" i="129"/>
  <c r="G2808" i="129"/>
  <c r="G2809" i="129"/>
  <c r="G2810" i="129"/>
  <c r="G2811" i="129"/>
  <c r="G2812" i="129"/>
  <c r="G2813" i="129"/>
  <c r="G2814" i="129"/>
  <c r="G2815" i="129"/>
  <c r="G2816" i="129"/>
  <c r="G2817" i="129"/>
  <c r="G2818" i="129"/>
  <c r="G2819" i="129"/>
  <c r="G2820" i="129"/>
  <c r="G2821" i="129"/>
  <c r="G2822" i="129"/>
  <c r="G2823" i="129"/>
  <c r="G2824" i="129"/>
  <c r="G2825" i="129"/>
  <c r="G2826" i="129"/>
  <c r="G2827" i="129"/>
  <c r="G2828" i="129"/>
  <c r="G2829" i="129"/>
  <c r="G2830" i="129"/>
  <c r="G2831" i="129"/>
  <c r="G2832" i="129"/>
  <c r="G2833" i="129"/>
  <c r="G2834" i="129"/>
  <c r="G2835" i="129"/>
  <c r="G2836" i="129"/>
  <c r="G2837" i="129"/>
  <c r="G2838" i="129"/>
  <c r="G2839" i="129"/>
  <c r="G2840" i="129"/>
  <c r="G2841" i="129"/>
  <c r="G2842" i="129"/>
  <c r="G2843" i="129"/>
  <c r="G2844" i="129"/>
  <c r="G2845" i="129"/>
  <c r="G2846" i="129"/>
  <c r="G2847" i="129"/>
  <c r="G2848" i="129"/>
  <c r="G2849" i="129"/>
  <c r="G2850" i="129"/>
  <c r="G2851" i="129"/>
  <c r="G2852" i="129"/>
  <c r="G2853" i="129"/>
  <c r="G2854" i="129"/>
  <c r="G2855" i="129"/>
  <c r="G2856" i="129"/>
  <c r="G2857" i="129"/>
  <c r="G2858" i="129"/>
  <c r="G2859" i="129"/>
  <c r="G2860" i="129"/>
  <c r="G2861" i="129"/>
  <c r="G2862" i="129"/>
  <c r="G2863" i="129"/>
  <c r="G2864" i="129"/>
  <c r="G2865" i="129"/>
  <c r="G2866" i="129"/>
  <c r="G2867" i="129"/>
  <c r="G2868" i="129"/>
  <c r="G2869" i="129"/>
  <c r="G2870" i="129"/>
  <c r="G2871" i="129"/>
  <c r="G2872" i="129"/>
  <c r="G2873" i="129"/>
  <c r="G2874" i="129"/>
  <c r="G2875" i="129"/>
  <c r="G2876" i="129"/>
  <c r="G2877" i="129"/>
  <c r="G2878" i="129"/>
  <c r="G2879" i="129"/>
  <c r="G2880" i="129"/>
  <c r="G2881" i="129"/>
  <c r="G2882" i="129"/>
  <c r="G2883" i="129"/>
  <c r="G2884" i="129"/>
  <c r="G2885" i="129"/>
  <c r="G2886" i="129"/>
  <c r="G2887" i="129"/>
  <c r="G2888" i="129"/>
  <c r="G2889" i="129"/>
  <c r="G2890" i="129"/>
  <c r="G2891" i="129"/>
  <c r="G2892" i="129"/>
  <c r="G2893" i="129"/>
  <c r="G2894" i="129"/>
  <c r="G2895" i="129"/>
  <c r="G2896" i="129"/>
  <c r="G2897" i="129"/>
  <c r="G2898" i="129"/>
  <c r="G2899" i="129"/>
  <c r="G2900" i="129"/>
  <c r="G2901" i="129"/>
  <c r="G2902" i="129"/>
  <c r="G2903" i="129"/>
  <c r="G2904" i="129"/>
  <c r="G2905" i="129"/>
  <c r="G2906" i="129"/>
  <c r="G2907" i="129"/>
  <c r="G2908" i="129"/>
  <c r="G2909" i="129"/>
  <c r="G2910" i="129"/>
  <c r="G2911" i="129"/>
  <c r="G2912" i="129"/>
  <c r="G2913" i="129"/>
  <c r="G2914" i="129"/>
  <c r="G2915" i="129"/>
  <c r="G2916" i="129"/>
  <c r="G2917" i="129"/>
  <c r="G2918" i="129"/>
  <c r="G2919" i="129"/>
  <c r="G2920" i="129"/>
  <c r="G2921" i="129"/>
  <c r="G2922" i="129"/>
  <c r="G2923" i="129"/>
  <c r="G2924" i="129"/>
  <c r="G2925" i="129"/>
  <c r="G2926" i="129"/>
  <c r="G2927" i="129"/>
  <c r="G2928" i="129"/>
  <c r="G2929" i="129"/>
  <c r="G2930" i="129"/>
  <c r="G2931" i="129"/>
  <c r="G2932" i="129"/>
  <c r="G2933" i="129"/>
  <c r="G2934" i="129"/>
  <c r="G2935" i="129"/>
  <c r="G2936" i="129"/>
  <c r="G2937" i="129"/>
  <c r="G2938" i="129"/>
  <c r="G2939" i="129"/>
  <c r="G2940" i="129"/>
  <c r="G2941" i="129"/>
  <c r="G2942" i="129"/>
  <c r="G2943" i="129"/>
  <c r="G2944" i="129"/>
  <c r="G2945" i="129"/>
  <c r="G2946" i="129"/>
  <c r="G2947" i="129"/>
  <c r="G2948" i="129"/>
  <c r="G2949" i="129"/>
  <c r="G2950" i="129"/>
  <c r="G2951" i="129"/>
  <c r="G2952" i="129"/>
  <c r="G2953" i="129"/>
  <c r="G2954" i="129"/>
  <c r="G2955" i="129"/>
  <c r="G2956" i="129"/>
  <c r="G2957" i="129"/>
  <c r="G2958" i="129"/>
  <c r="G2959" i="129"/>
  <c r="G2960" i="129"/>
  <c r="G2961" i="129"/>
  <c r="G2962" i="129"/>
  <c r="G2963" i="129"/>
  <c r="G2964" i="129"/>
  <c r="G2965" i="129"/>
  <c r="G2966" i="129"/>
  <c r="G2967" i="129"/>
  <c r="G2968" i="129"/>
  <c r="G2969" i="129"/>
  <c r="G2970" i="129"/>
  <c r="G2971" i="129"/>
  <c r="G2972" i="129"/>
  <c r="G2973" i="129"/>
  <c r="G2974" i="129"/>
  <c r="G2975" i="129"/>
  <c r="G2976" i="129"/>
  <c r="G2977" i="129"/>
  <c r="G2978" i="129"/>
  <c r="G2979" i="129"/>
  <c r="G2980" i="129"/>
  <c r="G2981" i="129"/>
  <c r="G2982" i="129"/>
  <c r="G2983" i="129"/>
  <c r="G2984" i="129"/>
  <c r="G2985" i="129"/>
  <c r="G2986" i="129"/>
  <c r="G2987" i="129"/>
  <c r="G2988" i="129"/>
  <c r="G2989" i="129"/>
  <c r="G2990" i="129"/>
  <c r="G2991" i="129"/>
  <c r="G2992" i="129"/>
  <c r="G2993" i="129"/>
  <c r="G2994" i="129"/>
  <c r="G2995" i="129"/>
  <c r="G2996" i="129"/>
  <c r="G2997" i="129"/>
  <c r="G2998" i="129"/>
  <c r="G2999" i="129"/>
  <c r="G3000" i="129"/>
  <c r="G3001" i="129"/>
  <c r="G3002" i="129"/>
  <c r="G3003" i="129"/>
  <c r="G3004" i="129"/>
  <c r="G3005" i="129"/>
  <c r="G3006" i="129"/>
  <c r="G3007" i="129"/>
  <c r="G3008" i="129"/>
  <c r="G3009" i="129"/>
  <c r="G3010" i="129"/>
  <c r="G3011" i="129"/>
  <c r="G3012" i="129"/>
  <c r="G3013" i="129"/>
  <c r="G3014" i="129"/>
  <c r="G3015" i="129"/>
  <c r="G3016" i="129"/>
  <c r="G3017" i="129"/>
  <c r="G3018" i="129"/>
  <c r="G3019" i="129"/>
  <c r="G3020" i="129"/>
  <c r="G3021" i="129"/>
  <c r="G3022" i="129"/>
  <c r="G3023" i="129"/>
  <c r="G3024" i="129"/>
  <c r="G3025" i="129"/>
  <c r="G3026" i="129"/>
  <c r="G3027" i="129"/>
  <c r="G3028" i="129"/>
  <c r="G3029" i="129"/>
  <c r="G3030" i="129"/>
  <c r="G3031" i="129"/>
  <c r="G3032" i="129"/>
  <c r="G3033" i="129"/>
  <c r="G3034" i="129"/>
  <c r="G3035" i="129"/>
  <c r="G3036" i="129"/>
  <c r="G3037" i="129"/>
  <c r="G3038" i="129"/>
  <c r="G3039" i="129"/>
  <c r="G3040" i="129"/>
  <c r="G3041" i="129"/>
  <c r="G3042" i="129"/>
  <c r="G3043" i="129"/>
  <c r="G3044" i="129"/>
  <c r="G3045" i="129"/>
  <c r="G3046" i="129"/>
  <c r="G3047" i="129"/>
  <c r="G3048" i="129"/>
  <c r="G3049" i="129"/>
  <c r="G3050" i="129"/>
  <c r="G3051" i="129"/>
  <c r="G3052" i="129"/>
  <c r="G3053" i="129"/>
  <c r="G3054" i="129"/>
  <c r="G3055" i="129"/>
  <c r="G3056" i="129"/>
  <c r="G3057" i="129"/>
  <c r="G3058" i="129"/>
  <c r="G3059" i="129"/>
  <c r="G3060" i="129"/>
  <c r="G3061" i="129"/>
  <c r="G3062" i="129"/>
  <c r="G3063" i="129"/>
  <c r="G3064" i="129"/>
  <c r="G3065" i="129"/>
  <c r="G3066" i="129"/>
  <c r="G3067" i="129"/>
  <c r="G3068" i="129"/>
  <c r="G3069" i="129"/>
  <c r="G3070" i="129"/>
  <c r="G3071" i="129"/>
  <c r="G3072" i="129"/>
  <c r="G3073" i="129"/>
  <c r="G3074" i="129"/>
  <c r="G3075" i="129"/>
  <c r="G3076" i="129"/>
  <c r="G3077" i="129"/>
  <c r="G3078" i="129"/>
  <c r="G3079" i="129"/>
  <c r="G3080" i="129"/>
  <c r="G3081" i="129"/>
  <c r="G3082" i="129"/>
  <c r="G3083" i="129"/>
  <c r="G3084" i="129"/>
  <c r="G3085" i="129"/>
  <c r="G3086" i="129"/>
  <c r="G3087" i="129"/>
  <c r="G3088" i="129"/>
  <c r="G3089" i="129"/>
  <c r="G3090" i="129"/>
  <c r="G3091" i="129"/>
  <c r="G3092" i="129"/>
  <c r="G3093" i="129"/>
  <c r="G3094" i="129"/>
  <c r="G3095" i="129"/>
  <c r="G3096" i="129"/>
  <c r="G3097" i="129"/>
  <c r="G3098" i="129"/>
  <c r="G3099" i="129"/>
  <c r="G3100" i="129"/>
  <c r="G3101" i="129"/>
  <c r="G3102" i="129"/>
  <c r="G3103" i="129"/>
  <c r="G3104" i="129"/>
  <c r="G3105" i="129"/>
  <c r="G3106" i="129"/>
  <c r="G3107" i="129"/>
  <c r="G3108" i="129"/>
  <c r="G3109" i="129"/>
  <c r="G3110" i="129"/>
  <c r="G3111" i="129"/>
  <c r="G3112" i="129"/>
  <c r="G3113" i="129"/>
  <c r="G3114" i="129"/>
  <c r="G3115" i="129"/>
  <c r="G3116" i="129"/>
  <c r="G3117" i="129"/>
  <c r="G3118" i="129"/>
  <c r="G3119" i="129"/>
  <c r="G3120" i="129"/>
  <c r="G3121" i="129"/>
  <c r="G3122" i="129"/>
  <c r="G3123" i="129"/>
  <c r="G3124" i="129"/>
  <c r="G3125" i="129"/>
  <c r="G3126" i="129"/>
  <c r="G3127" i="129"/>
  <c r="G3128" i="129"/>
  <c r="G3129" i="129"/>
  <c r="G3130" i="129"/>
  <c r="G3131" i="129"/>
  <c r="G3132" i="129"/>
  <c r="G3133" i="129"/>
  <c r="G3134" i="129"/>
  <c r="G3135" i="129"/>
  <c r="G3136" i="129"/>
  <c r="G3137" i="129"/>
  <c r="G3138" i="129"/>
  <c r="G3139" i="129"/>
  <c r="G3140" i="129"/>
  <c r="G3141" i="129"/>
  <c r="G3142" i="129"/>
  <c r="G3143" i="129"/>
  <c r="G3144" i="129"/>
  <c r="G3145" i="129"/>
  <c r="G3146" i="129"/>
  <c r="G3147" i="129"/>
  <c r="G3148" i="129"/>
  <c r="G3149" i="129"/>
  <c r="G3150" i="129"/>
  <c r="G3151" i="129"/>
  <c r="G3152" i="129"/>
  <c r="G3153" i="129"/>
  <c r="G3154" i="129"/>
  <c r="G3155" i="129"/>
  <c r="G3156" i="129"/>
  <c r="G3157" i="129"/>
  <c r="G3158" i="129"/>
  <c r="G3159" i="129"/>
  <c r="G3160" i="129"/>
  <c r="G3161" i="129"/>
  <c r="G3162" i="129"/>
  <c r="G3163" i="129"/>
  <c r="G3164" i="129"/>
  <c r="G3165" i="129"/>
  <c r="G3166" i="129"/>
  <c r="G3167" i="129"/>
  <c r="G3168" i="129"/>
  <c r="G3169" i="129"/>
  <c r="G3170" i="129"/>
  <c r="G3171" i="129"/>
  <c r="G3172" i="129"/>
  <c r="G3173" i="129"/>
  <c r="G3174" i="129"/>
  <c r="G3175" i="129"/>
  <c r="G3176" i="129"/>
  <c r="G3177" i="129"/>
  <c r="G3178" i="129"/>
  <c r="G3179" i="129"/>
  <c r="G3180" i="129"/>
  <c r="G3181" i="129"/>
  <c r="G3182" i="129"/>
  <c r="G3183" i="129"/>
  <c r="G3184" i="129"/>
  <c r="G3185" i="129"/>
  <c r="G3186" i="129"/>
  <c r="G3187" i="129"/>
  <c r="G3188" i="129"/>
  <c r="G3189" i="129"/>
  <c r="G3190" i="129"/>
  <c r="G3191" i="129"/>
  <c r="G3192" i="129"/>
  <c r="G3193" i="129"/>
  <c r="G3194" i="129"/>
  <c r="G3195" i="129"/>
  <c r="G3196" i="129"/>
  <c r="G3197" i="129"/>
  <c r="G3198" i="129"/>
  <c r="G3199" i="129"/>
  <c r="G3200" i="129"/>
  <c r="G3201" i="129"/>
  <c r="G3202" i="129"/>
  <c r="G3203" i="129"/>
  <c r="G3204" i="129"/>
  <c r="G3205" i="129"/>
  <c r="G3206" i="129"/>
  <c r="G3207" i="129"/>
  <c r="G3208" i="129"/>
  <c r="G3209" i="129"/>
  <c r="G3210" i="129"/>
  <c r="G3211" i="129"/>
  <c r="G3212" i="129"/>
  <c r="G3213" i="129"/>
  <c r="G3214" i="129"/>
  <c r="G3215" i="129"/>
  <c r="G3216" i="129"/>
  <c r="G3217" i="129"/>
  <c r="G3218" i="129"/>
  <c r="G3219" i="129"/>
  <c r="G3220" i="129"/>
  <c r="G3221" i="129"/>
  <c r="G3222" i="129"/>
  <c r="G2" i="129"/>
  <c r="G3" i="129"/>
  <c r="G4" i="129"/>
  <c r="G5" i="129"/>
  <c r="G6" i="129"/>
  <c r="G7" i="129"/>
  <c r="G8" i="129"/>
  <c r="G9" i="129"/>
  <c r="G10" i="129"/>
  <c r="G11" i="129"/>
  <c r="G12" i="129"/>
  <c r="G13" i="129"/>
  <c r="G14" i="129"/>
  <c r="G15" i="129"/>
  <c r="G16" i="129"/>
  <c r="G17" i="129"/>
  <c r="G18" i="129"/>
  <c r="G19" i="129"/>
  <c r="G20" i="129"/>
  <c r="G21" i="129"/>
  <c r="G22" i="129"/>
  <c r="G23" i="129"/>
  <c r="G24" i="129"/>
  <c r="G25" i="129"/>
  <c r="G26" i="129"/>
  <c r="G27" i="129"/>
  <c r="G28" i="129"/>
  <c r="G29" i="129"/>
  <c r="G30" i="129"/>
  <c r="G31" i="129"/>
  <c r="G32" i="129"/>
  <c r="G33" i="129"/>
  <c r="G34" i="129"/>
  <c r="G35" i="129"/>
  <c r="G36" i="129"/>
  <c r="G37" i="129"/>
  <c r="G38" i="129"/>
  <c r="G39" i="129"/>
  <c r="G40" i="129"/>
  <c r="G41" i="129"/>
  <c r="G42" i="129"/>
  <c r="G43" i="129"/>
  <c r="G44" i="129"/>
  <c r="G45" i="129"/>
  <c r="G46" i="129"/>
  <c r="G47" i="129"/>
  <c r="G48" i="129"/>
  <c r="G2" i="128"/>
  <c r="G3" i="128"/>
  <c r="G4" i="128"/>
  <c r="G5" i="128"/>
  <c r="G6" i="128"/>
  <c r="G7" i="128"/>
  <c r="G8" i="128"/>
  <c r="G9" i="128"/>
  <c r="G10" i="128"/>
  <c r="G11" i="128"/>
  <c r="G12" i="128"/>
  <c r="G13" i="128"/>
  <c r="G14" i="128"/>
  <c r="G15" i="128"/>
  <c r="G16" i="128"/>
  <c r="G17" i="128"/>
  <c r="G18" i="128"/>
  <c r="G19" i="128"/>
  <c r="G20" i="128"/>
  <c r="G21" i="128"/>
  <c r="G22" i="128"/>
  <c r="G23" i="128"/>
  <c r="G24" i="128"/>
  <c r="G25" i="128"/>
  <c r="G26" i="128"/>
  <c r="G27" i="128"/>
  <c r="G28" i="128"/>
  <c r="G29" i="128"/>
  <c r="G30" i="128"/>
  <c r="G31" i="128"/>
  <c r="G32" i="128"/>
  <c r="G33" i="128"/>
  <c r="G34" i="128"/>
  <c r="G35" i="128"/>
  <c r="G36" i="128"/>
  <c r="G37" i="128"/>
  <c r="G38" i="128"/>
  <c r="G39" i="128"/>
  <c r="G40" i="128"/>
  <c r="G41" i="128"/>
  <c r="G42" i="128"/>
  <c r="G43" i="128"/>
  <c r="G44" i="128"/>
  <c r="G45" i="128"/>
  <c r="G46" i="128"/>
  <c r="G47" i="128"/>
  <c r="G48" i="128"/>
  <c r="M50" i="93" l="1"/>
  <c r="M51" i="93"/>
  <c r="F7" i="104" l="1"/>
  <c r="C5" i="130" s="1"/>
  <c r="F5" i="130" s="1"/>
  <c r="D51" i="93"/>
  <c r="D52" i="93"/>
  <c r="D55" i="93"/>
  <c r="D56" i="93"/>
  <c r="C47" i="127"/>
  <c r="C46" i="127"/>
  <c r="C45" i="127"/>
  <c r="C44" i="127"/>
  <c r="C43" i="127"/>
  <c r="C42" i="127"/>
  <c r="C41" i="127"/>
  <c r="C40" i="127"/>
  <c r="C39" i="127"/>
  <c r="C38" i="127"/>
  <c r="C37" i="127"/>
  <c r="C36" i="127"/>
  <c r="C35" i="127"/>
  <c r="C34" i="127"/>
  <c r="C33" i="127"/>
  <c r="C32" i="127"/>
  <c r="C31" i="127"/>
  <c r="C30" i="127"/>
  <c r="C29" i="127"/>
  <c r="C28" i="127"/>
  <c r="C27" i="127"/>
  <c r="C26" i="127"/>
  <c r="C25" i="127"/>
  <c r="C24" i="127"/>
  <c r="C23" i="127"/>
  <c r="C22" i="127"/>
  <c r="C21" i="127"/>
  <c r="C20" i="127"/>
  <c r="C19" i="127"/>
  <c r="C18" i="127"/>
  <c r="C17" i="127"/>
  <c r="C16" i="127"/>
  <c r="C15" i="127"/>
  <c r="C14" i="127"/>
  <c r="C13" i="127"/>
  <c r="C12" i="127"/>
  <c r="C11" i="127"/>
  <c r="C10" i="127"/>
  <c r="C9" i="127"/>
  <c r="C8" i="127"/>
  <c r="C7" i="127"/>
  <c r="D57" i="93" l="1"/>
  <c r="D53" i="93"/>
  <c r="O52" i="122"/>
  <c r="N52" i="122"/>
  <c r="M52" i="122"/>
  <c r="L52" i="122"/>
  <c r="K52" i="122"/>
  <c r="F52" i="122"/>
  <c r="E52" i="122"/>
  <c r="D52" i="122"/>
  <c r="C52" i="122"/>
  <c r="B52" i="122"/>
  <c r="P51" i="122"/>
  <c r="P50" i="122"/>
  <c r="P49" i="122"/>
  <c r="P48" i="122"/>
  <c r="P47" i="122"/>
  <c r="P46" i="122"/>
  <c r="P45" i="122"/>
  <c r="P44" i="122"/>
  <c r="P43" i="122"/>
  <c r="P42" i="122"/>
  <c r="P41" i="122"/>
  <c r="P40" i="122"/>
  <c r="P39" i="122"/>
  <c r="P38" i="122"/>
  <c r="P37" i="122"/>
  <c r="P36" i="122"/>
  <c r="P35" i="122"/>
  <c r="P34" i="122"/>
  <c r="P33" i="122"/>
  <c r="P32" i="122"/>
  <c r="P31" i="122"/>
  <c r="P30" i="122"/>
  <c r="P29" i="122"/>
  <c r="P28" i="122"/>
  <c r="P27" i="122"/>
  <c r="P26" i="122"/>
  <c r="P25" i="122"/>
  <c r="P24" i="122"/>
  <c r="P23" i="122"/>
  <c r="P22" i="122"/>
  <c r="P21" i="122"/>
  <c r="P20" i="122"/>
  <c r="P19" i="122"/>
  <c r="P18" i="122"/>
  <c r="P17" i="122"/>
  <c r="P16" i="122"/>
  <c r="P15" i="122"/>
  <c r="P14" i="122"/>
  <c r="P13" i="122"/>
  <c r="P12" i="122"/>
  <c r="P11" i="122"/>
  <c r="P10" i="122"/>
  <c r="G52" i="122"/>
  <c r="H48" i="122" l="1"/>
  <c r="H36" i="122"/>
  <c r="H37" i="122"/>
  <c r="H26" i="122"/>
  <c r="H42" i="122"/>
  <c r="H20" i="122"/>
  <c r="H17" i="122"/>
  <c r="H49" i="122"/>
  <c r="H15" i="122"/>
  <c r="H31" i="122"/>
  <c r="H47" i="122"/>
  <c r="H32" i="122"/>
  <c r="H44" i="122"/>
  <c r="H45" i="122"/>
  <c r="H30" i="122"/>
  <c r="H46" i="122"/>
  <c r="H28" i="122"/>
  <c r="H25" i="122"/>
  <c r="H10" i="122"/>
  <c r="H19" i="122"/>
  <c r="H35" i="122"/>
  <c r="H51" i="122"/>
  <c r="H16" i="122"/>
  <c r="H21" i="122"/>
  <c r="H14" i="122"/>
  <c r="H34" i="122"/>
  <c r="H50" i="122"/>
  <c r="H40" i="122"/>
  <c r="H33" i="122"/>
  <c r="H18" i="122"/>
  <c r="H23" i="122"/>
  <c r="H39" i="122"/>
  <c r="H24" i="122"/>
  <c r="H29" i="122"/>
  <c r="H22" i="122"/>
  <c r="H38" i="122"/>
  <c r="H12" i="122"/>
  <c r="H13" i="122"/>
  <c r="H41" i="122"/>
  <c r="H11" i="122"/>
  <c r="H27" i="122"/>
  <c r="H43" i="122"/>
  <c r="D59" i="93"/>
  <c r="H47" i="93" s="1"/>
  <c r="P52" i="122"/>
  <c r="Q11" i="122" s="1"/>
  <c r="Q50" i="122" l="1"/>
  <c r="Q30" i="122"/>
  <c r="Q14" i="122"/>
  <c r="Q48" i="122"/>
  <c r="Q40" i="122"/>
  <c r="Q24" i="122"/>
  <c r="Q43" i="122"/>
  <c r="Q46" i="122"/>
  <c r="Q22" i="122"/>
  <c r="Q39" i="122"/>
  <c r="Q42" i="122"/>
  <c r="Q38" i="122"/>
  <c r="Q10" i="122"/>
  <c r="Q44" i="122"/>
  <c r="Q32" i="122"/>
  <c r="Q16" i="122"/>
  <c r="Q13" i="122"/>
  <c r="H43" i="93"/>
  <c r="H16" i="93"/>
  <c r="H8" i="93"/>
  <c r="H36" i="93"/>
  <c r="H11" i="93"/>
  <c r="H38" i="93"/>
  <c r="H32" i="93"/>
  <c r="H31" i="93"/>
  <c r="H35" i="93"/>
  <c r="H46" i="93"/>
  <c r="H9" i="93"/>
  <c r="H19" i="93"/>
  <c r="H13" i="93"/>
  <c r="H17" i="93"/>
  <c r="H25" i="93"/>
  <c r="H18" i="93"/>
  <c r="H30" i="93"/>
  <c r="H33" i="93"/>
  <c r="H15" i="93"/>
  <c r="H7" i="93"/>
  <c r="H6" i="93"/>
  <c r="H26" i="93"/>
  <c r="H40" i="93"/>
  <c r="H12" i="93"/>
  <c r="H44" i="93"/>
  <c r="H42" i="93"/>
  <c r="H34" i="93"/>
  <c r="H14" i="93"/>
  <c r="H41" i="93"/>
  <c r="H20" i="93"/>
  <c r="H37" i="93"/>
  <c r="H45" i="93"/>
  <c r="H22" i="93"/>
  <c r="H29" i="93"/>
  <c r="H28" i="93"/>
  <c r="H10" i="93"/>
  <c r="H39" i="93"/>
  <c r="H21" i="93"/>
  <c r="H27" i="93"/>
  <c r="H24" i="93"/>
  <c r="H23" i="93"/>
  <c r="Q36" i="122"/>
  <c r="Q28" i="122"/>
  <c r="Q20" i="122"/>
  <c r="Q12" i="122"/>
  <c r="Q27" i="122"/>
  <c r="Q41" i="122"/>
  <c r="Q34" i="122"/>
  <c r="Q26" i="122"/>
  <c r="Q18" i="122"/>
  <c r="Q23" i="122"/>
  <c r="Q25" i="122"/>
  <c r="Q37" i="122"/>
  <c r="Q19" i="122"/>
  <c r="Q51" i="122"/>
  <c r="Q35" i="122"/>
  <c r="Q21" i="122"/>
  <c r="Q49" i="122"/>
  <c r="Q33" i="122"/>
  <c r="Q15" i="122"/>
  <c r="Q47" i="122"/>
  <c r="Q31" i="122"/>
  <c r="Q17" i="122"/>
  <c r="Q45" i="122"/>
  <c r="Q29" i="122"/>
  <c r="B46" i="123"/>
  <c r="B45" i="123"/>
  <c r="B89" i="123" s="1"/>
  <c r="B44" i="123"/>
  <c r="B88" i="123" s="1"/>
  <c r="B43" i="123"/>
  <c r="B87" i="123" s="1"/>
  <c r="B42" i="123"/>
  <c r="B86" i="123" s="1"/>
  <c r="B41" i="123"/>
  <c r="B85" i="123" s="1"/>
  <c r="B40" i="123"/>
  <c r="B84" i="123" s="1"/>
  <c r="B39" i="123"/>
  <c r="B83" i="123" s="1"/>
  <c r="B38" i="123"/>
  <c r="B82" i="123" s="1"/>
  <c r="B37" i="123"/>
  <c r="B81" i="123" s="1"/>
  <c r="B36" i="123"/>
  <c r="B80" i="123" s="1"/>
  <c r="B35" i="123"/>
  <c r="B79" i="123" s="1"/>
  <c r="B34" i="123"/>
  <c r="B78" i="123" s="1"/>
  <c r="B33" i="123"/>
  <c r="B77" i="123" s="1"/>
  <c r="B32" i="123"/>
  <c r="B76" i="123" s="1"/>
  <c r="B31" i="123"/>
  <c r="B75" i="123" s="1"/>
  <c r="B30" i="123"/>
  <c r="B74" i="123" s="1"/>
  <c r="B29" i="123"/>
  <c r="B73" i="123" s="1"/>
  <c r="B28" i="123"/>
  <c r="B72" i="123" s="1"/>
  <c r="B27" i="123"/>
  <c r="B71" i="123" s="1"/>
  <c r="B26" i="123"/>
  <c r="B70" i="123" s="1"/>
  <c r="B25" i="123"/>
  <c r="B69" i="123" s="1"/>
  <c r="B24" i="123"/>
  <c r="B68" i="123" s="1"/>
  <c r="B23" i="123"/>
  <c r="B67" i="123" s="1"/>
  <c r="B22" i="123"/>
  <c r="B66" i="123" s="1"/>
  <c r="B21" i="123"/>
  <c r="B65" i="123" s="1"/>
  <c r="B20" i="123"/>
  <c r="B64" i="123" s="1"/>
  <c r="B19" i="123"/>
  <c r="B63" i="123" s="1"/>
  <c r="B18" i="123"/>
  <c r="B62" i="123" s="1"/>
  <c r="B17" i="123"/>
  <c r="B61" i="123" s="1"/>
  <c r="B16" i="123"/>
  <c r="B60" i="123" s="1"/>
  <c r="B15" i="123"/>
  <c r="B59" i="123" s="1"/>
  <c r="B14" i="123"/>
  <c r="B58" i="123" s="1"/>
  <c r="B13" i="123"/>
  <c r="B57" i="123" s="1"/>
  <c r="B12" i="123"/>
  <c r="B56" i="123" s="1"/>
  <c r="B11" i="123"/>
  <c r="B55" i="123" s="1"/>
  <c r="B10" i="123"/>
  <c r="B54" i="123" s="1"/>
  <c r="B9" i="123"/>
  <c r="B53" i="123" s="1"/>
  <c r="B8" i="123"/>
  <c r="B52" i="123" s="1"/>
  <c r="B7" i="123"/>
  <c r="B51" i="123" s="1"/>
  <c r="B6" i="123"/>
  <c r="B50" i="123" s="1"/>
  <c r="B5" i="123"/>
  <c r="B49" i="123" s="1"/>
  <c r="N5" i="122"/>
  <c r="L5" i="122"/>
  <c r="F5" i="122"/>
  <c r="E5" i="122"/>
  <c r="D5" i="122"/>
  <c r="B5" i="122"/>
  <c r="O5" i="122"/>
  <c r="M5" i="122"/>
  <c r="K5" i="122"/>
  <c r="C5" i="122"/>
  <c r="Q52" i="122" l="1"/>
  <c r="E20" i="123"/>
  <c r="E44" i="123"/>
  <c r="E32" i="123"/>
  <c r="E40" i="123"/>
  <c r="E15" i="123"/>
  <c r="E8" i="123"/>
  <c r="E23" i="123"/>
  <c r="E27" i="123"/>
  <c r="E10" i="123"/>
  <c r="E12" i="123"/>
  <c r="E24" i="123"/>
  <c r="E14" i="123"/>
  <c r="E43" i="123"/>
  <c r="E21" i="123"/>
  <c r="E9" i="123"/>
  <c r="E29" i="123"/>
  <c r="E18" i="123"/>
  <c r="E22" i="123"/>
  <c r="E25" i="123"/>
  <c r="E37" i="123"/>
  <c r="E28" i="123"/>
  <c r="E17" i="123"/>
  <c r="E19" i="123"/>
  <c r="E42" i="123"/>
  <c r="E31" i="123"/>
  <c r="E30" i="123"/>
  <c r="E41" i="123"/>
  <c r="E6" i="123"/>
  <c r="E26" i="123"/>
  <c r="E46" i="123"/>
  <c r="E13" i="123"/>
  <c r="E45" i="123"/>
  <c r="E36" i="123"/>
  <c r="E33" i="123"/>
  <c r="E35" i="123"/>
  <c r="E7" i="123"/>
  <c r="E39" i="123"/>
  <c r="E38" i="123"/>
  <c r="E16" i="123"/>
  <c r="E11" i="123"/>
  <c r="E34" i="123"/>
  <c r="P5" i="122"/>
  <c r="G5" i="122"/>
  <c r="B47" i="123"/>
  <c r="B90" i="123"/>
  <c r="B48" i="123" l="1"/>
  <c r="J4" i="125" s="1"/>
  <c r="E47" i="123"/>
  <c r="S52" i="122" s="1"/>
  <c r="B4" i="125"/>
  <c r="S51" i="122" l="1"/>
  <c r="F46" i="123" s="1"/>
  <c r="E90" i="123" s="1"/>
  <c r="S47" i="122"/>
  <c r="F42" i="123" s="1"/>
  <c r="E86" i="123" s="1"/>
  <c r="S43" i="122"/>
  <c r="F38" i="123" s="1"/>
  <c r="E82" i="123" s="1"/>
  <c r="S39" i="122"/>
  <c r="F34" i="123" s="1"/>
  <c r="S35" i="122"/>
  <c r="F30" i="123" s="1"/>
  <c r="E74" i="123" s="1"/>
  <c r="S31" i="122"/>
  <c r="F26" i="123" s="1"/>
  <c r="E70" i="123" s="1"/>
  <c r="S27" i="122"/>
  <c r="F22" i="123" s="1"/>
  <c r="E66" i="123" s="1"/>
  <c r="S23" i="122"/>
  <c r="F18" i="123" s="1"/>
  <c r="S19" i="122"/>
  <c r="F14" i="123" s="1"/>
  <c r="E58" i="123" s="1"/>
  <c r="S15" i="122"/>
  <c r="F10" i="123" s="1"/>
  <c r="E54" i="123" s="1"/>
  <c r="S11" i="122"/>
  <c r="F6" i="123" s="1"/>
  <c r="E50" i="123" s="1"/>
  <c r="S50" i="122"/>
  <c r="F45" i="123" s="1"/>
  <c r="S45" i="122"/>
  <c r="F40" i="123" s="1"/>
  <c r="S40" i="122"/>
  <c r="F35" i="123" s="1"/>
  <c r="E79" i="123" s="1"/>
  <c r="S34" i="122"/>
  <c r="F29" i="123" s="1"/>
  <c r="S29" i="122"/>
  <c r="F24" i="123" s="1"/>
  <c r="S24" i="122"/>
  <c r="F19" i="123" s="1"/>
  <c r="E63" i="123" s="1"/>
  <c r="S18" i="122"/>
  <c r="F13" i="123" s="1"/>
  <c r="S13" i="122"/>
  <c r="F8" i="123" s="1"/>
  <c r="S41" i="122"/>
  <c r="F36" i="123" s="1"/>
  <c r="S25" i="122"/>
  <c r="F20" i="123" s="1"/>
  <c r="S49" i="122"/>
  <c r="F44" i="123" s="1"/>
  <c r="S44" i="122"/>
  <c r="F39" i="123" s="1"/>
  <c r="E83" i="123" s="1"/>
  <c r="S38" i="122"/>
  <c r="F33" i="123" s="1"/>
  <c r="S33" i="122"/>
  <c r="F28" i="123" s="1"/>
  <c r="S28" i="122"/>
  <c r="F23" i="123" s="1"/>
  <c r="E67" i="123" s="1"/>
  <c r="S22" i="122"/>
  <c r="F17" i="123" s="1"/>
  <c r="S17" i="122"/>
  <c r="F12" i="123" s="1"/>
  <c r="S12" i="122"/>
  <c r="F7" i="123" s="1"/>
  <c r="E51" i="123" s="1"/>
  <c r="S46" i="122"/>
  <c r="F41" i="123" s="1"/>
  <c r="S30" i="122"/>
  <c r="F25" i="123" s="1"/>
  <c r="S14" i="122"/>
  <c r="F9" i="123" s="1"/>
  <c r="S48" i="122"/>
  <c r="F43" i="123" s="1"/>
  <c r="E87" i="123" s="1"/>
  <c r="S42" i="122"/>
  <c r="F37" i="123" s="1"/>
  <c r="S37" i="122"/>
  <c r="F32" i="123" s="1"/>
  <c r="S32" i="122"/>
  <c r="F27" i="123" s="1"/>
  <c r="E71" i="123" s="1"/>
  <c r="S26" i="122"/>
  <c r="F21" i="123" s="1"/>
  <c r="S21" i="122"/>
  <c r="F16" i="123" s="1"/>
  <c r="S16" i="122"/>
  <c r="F11" i="123" s="1"/>
  <c r="E55" i="123" s="1"/>
  <c r="S10" i="122"/>
  <c r="F5" i="123" s="1"/>
  <c r="E49" i="123" s="1"/>
  <c r="S36" i="122"/>
  <c r="F31" i="123" s="1"/>
  <c r="E75" i="123" s="1"/>
  <c r="S20" i="122"/>
  <c r="F15" i="123" s="1"/>
  <c r="E59" i="123" s="1"/>
  <c r="D48" i="93"/>
  <c r="H10" i="123" l="1"/>
  <c r="E53" i="123"/>
  <c r="H34" i="123"/>
  <c r="E77" i="123"/>
  <c r="H37" i="123"/>
  <c r="E80" i="123"/>
  <c r="H46" i="123"/>
  <c r="E89" i="123"/>
  <c r="H35" i="123"/>
  <c r="E78" i="123"/>
  <c r="H33" i="123"/>
  <c r="E76" i="123"/>
  <c r="H18" i="123"/>
  <c r="E61" i="123"/>
  <c r="H9" i="123"/>
  <c r="E52" i="123"/>
  <c r="H30" i="123"/>
  <c r="E73" i="123"/>
  <c r="H17" i="123"/>
  <c r="E60" i="123"/>
  <c r="H42" i="123"/>
  <c r="E85" i="123"/>
  <c r="H45" i="123"/>
  <c r="E88" i="123"/>
  <c r="H14" i="123"/>
  <c r="E57" i="123"/>
  <c r="H13" i="123"/>
  <c r="E56" i="123"/>
  <c r="H25" i="123"/>
  <c r="E68" i="123"/>
  <c r="H19" i="123"/>
  <c r="E62" i="123"/>
  <c r="H26" i="123"/>
  <c r="E69" i="123"/>
  <c r="H38" i="123"/>
  <c r="E81" i="123"/>
  <c r="H22" i="123"/>
  <c r="E65" i="123"/>
  <c r="H29" i="123"/>
  <c r="E72" i="123"/>
  <c r="H21" i="123"/>
  <c r="E64" i="123"/>
  <c r="H41" i="123"/>
  <c r="E84" i="123"/>
  <c r="H6" i="123"/>
  <c r="F47" i="123"/>
  <c r="H12" i="123"/>
  <c r="H40" i="123"/>
  <c r="H7" i="123"/>
  <c r="H23" i="123"/>
  <c r="H39" i="123"/>
  <c r="H28" i="123"/>
  <c r="H16" i="123"/>
  <c r="H24" i="123"/>
  <c r="H36" i="123"/>
  <c r="H11" i="123"/>
  <c r="H27" i="123"/>
  <c r="H43" i="123"/>
  <c r="H32" i="123"/>
  <c r="H44" i="123"/>
  <c r="H8" i="123"/>
  <c r="H20" i="123"/>
  <c r="H15" i="123"/>
  <c r="H31" i="123"/>
  <c r="E48" i="123" l="1"/>
  <c r="J5" i="125" s="1"/>
  <c r="H47" i="123"/>
  <c r="T52" i="122" s="1"/>
  <c r="C48" i="93"/>
  <c r="T39" i="122" l="1"/>
  <c r="I34" i="123" s="1"/>
  <c r="H78" i="123" s="1"/>
  <c r="T44" i="122"/>
  <c r="I39" i="123" s="1"/>
  <c r="H83" i="123" s="1"/>
  <c r="T34" i="122"/>
  <c r="I29" i="123" s="1"/>
  <c r="H73" i="123" s="1"/>
  <c r="T24" i="122"/>
  <c r="I19" i="123" s="1"/>
  <c r="H63" i="123" s="1"/>
  <c r="T12" i="122"/>
  <c r="I7" i="123" s="1"/>
  <c r="H51" i="123" s="1"/>
  <c r="T25" i="122"/>
  <c r="I20" i="123" s="1"/>
  <c r="H64" i="123" s="1"/>
  <c r="T27" i="122"/>
  <c r="I22" i="123" s="1"/>
  <c r="H66" i="123" s="1"/>
  <c r="T21" i="122"/>
  <c r="I16" i="123" s="1"/>
  <c r="H60" i="123" s="1"/>
  <c r="T50" i="122"/>
  <c r="I45" i="123" s="1"/>
  <c r="H89" i="123" s="1"/>
  <c r="T18" i="122"/>
  <c r="I13" i="123" s="1"/>
  <c r="H57" i="123" s="1"/>
  <c r="T43" i="122"/>
  <c r="I38" i="123" s="1"/>
  <c r="H82" i="123" s="1"/>
  <c r="T15" i="122"/>
  <c r="I10" i="123" s="1"/>
  <c r="H54" i="123" s="1"/>
  <c r="T36" i="122"/>
  <c r="I31" i="123" s="1"/>
  <c r="H75" i="123" s="1"/>
  <c r="T16" i="122"/>
  <c r="I11" i="123" s="1"/>
  <c r="H55" i="123" s="1"/>
  <c r="T35" i="122"/>
  <c r="I30" i="123" s="1"/>
  <c r="H74" i="123" s="1"/>
  <c r="T23" i="122"/>
  <c r="I18" i="123" s="1"/>
  <c r="H62" i="123" s="1"/>
  <c r="T42" i="122"/>
  <c r="I37" i="123" s="1"/>
  <c r="H81" i="123" s="1"/>
  <c r="T32" i="122"/>
  <c r="I27" i="123" s="1"/>
  <c r="H71" i="123" s="1"/>
  <c r="T20" i="122"/>
  <c r="I15" i="123" s="1"/>
  <c r="H59" i="123" s="1"/>
  <c r="T10" i="122"/>
  <c r="T17" i="122"/>
  <c r="I12" i="123" s="1"/>
  <c r="H56" i="123" s="1"/>
  <c r="T11" i="122"/>
  <c r="I6" i="123" s="1"/>
  <c r="H50" i="123" s="1"/>
  <c r="T13" i="122"/>
  <c r="I8" i="123" s="1"/>
  <c r="H52" i="123" s="1"/>
  <c r="T40" i="122"/>
  <c r="I35" i="123" s="1"/>
  <c r="H79" i="123" s="1"/>
  <c r="T28" i="122"/>
  <c r="I23" i="123" s="1"/>
  <c r="H67" i="123" s="1"/>
  <c r="T49" i="122"/>
  <c r="I44" i="123" s="1"/>
  <c r="H88" i="123" s="1"/>
  <c r="T45" i="122"/>
  <c r="I40" i="123" s="1"/>
  <c r="H84" i="123" s="1"/>
  <c r="T48" i="122"/>
  <c r="I43" i="123" s="1"/>
  <c r="H87" i="123" s="1"/>
  <c r="T26" i="122"/>
  <c r="I21" i="123" s="1"/>
  <c r="H65" i="123" s="1"/>
  <c r="T33" i="122"/>
  <c r="I28" i="123" s="1"/>
  <c r="H72" i="123" s="1"/>
  <c r="T37" i="122"/>
  <c r="I32" i="123" s="1"/>
  <c r="H76" i="123" s="1"/>
  <c r="T19" i="122"/>
  <c r="I14" i="123" s="1"/>
  <c r="H58" i="123" s="1"/>
  <c r="T22" i="122"/>
  <c r="I17" i="123" s="1"/>
  <c r="H61" i="123" s="1"/>
  <c r="T31" i="122"/>
  <c r="I26" i="123" s="1"/>
  <c r="H70" i="123" s="1"/>
  <c r="T41" i="122"/>
  <c r="I36" i="123" s="1"/>
  <c r="H80" i="123" s="1"/>
  <c r="T14" i="122"/>
  <c r="I9" i="123" s="1"/>
  <c r="H53" i="123" s="1"/>
  <c r="T51" i="122"/>
  <c r="I46" i="123" s="1"/>
  <c r="H90" i="123" s="1"/>
  <c r="T30" i="122"/>
  <c r="I25" i="123" s="1"/>
  <c r="H69" i="123" s="1"/>
  <c r="T47" i="122"/>
  <c r="I42" i="123" s="1"/>
  <c r="H86" i="123" s="1"/>
  <c r="T38" i="122"/>
  <c r="I33" i="123" s="1"/>
  <c r="H77" i="123" s="1"/>
  <c r="T29" i="122"/>
  <c r="I24" i="123" s="1"/>
  <c r="H68" i="123" s="1"/>
  <c r="T46" i="122"/>
  <c r="I41" i="123" s="1"/>
  <c r="H85" i="123" s="1"/>
  <c r="K34" i="123" l="1"/>
  <c r="K15" i="123"/>
  <c r="K36" i="123"/>
  <c r="K19" i="123"/>
  <c r="K17" i="123"/>
  <c r="K37" i="123"/>
  <c r="K41" i="123"/>
  <c r="K16" i="123"/>
  <c r="K31" i="123"/>
  <c r="K23" i="123"/>
  <c r="K42" i="123"/>
  <c r="K26" i="123"/>
  <c r="K27" i="123"/>
  <c r="K29" i="123"/>
  <c r="K45" i="123"/>
  <c r="K7" i="123"/>
  <c r="K28" i="123"/>
  <c r="K12" i="123"/>
  <c r="K14" i="123"/>
  <c r="K21" i="123"/>
  <c r="K40" i="123"/>
  <c r="K10" i="123"/>
  <c r="K44" i="123"/>
  <c r="K11" i="123"/>
  <c r="K20" i="123"/>
  <c r="K43" i="123"/>
  <c r="K33" i="123"/>
  <c r="K9" i="123"/>
  <c r="K39" i="123"/>
  <c r="K30" i="123"/>
  <c r="K25" i="123"/>
  <c r="K18" i="123"/>
  <c r="K22" i="123"/>
  <c r="K24" i="123"/>
  <c r="K13" i="123"/>
  <c r="K38" i="123"/>
  <c r="K32" i="123"/>
  <c r="K46" i="123"/>
  <c r="K8" i="123"/>
  <c r="K35" i="123"/>
  <c r="E47" i="93" l="1"/>
  <c r="C46" i="123" s="1"/>
  <c r="E46" i="93"/>
  <c r="C45" i="123" s="1"/>
  <c r="E45" i="93"/>
  <c r="C44" i="123" s="1"/>
  <c r="E44" i="93"/>
  <c r="C43" i="123" s="1"/>
  <c r="E43" i="93"/>
  <c r="C42" i="123" s="1"/>
  <c r="E42" i="93"/>
  <c r="C41" i="123" s="1"/>
  <c r="E41" i="93"/>
  <c r="C40" i="123" s="1"/>
  <c r="E40" i="93"/>
  <c r="C39" i="123" s="1"/>
  <c r="E39" i="93"/>
  <c r="C38" i="123" s="1"/>
  <c r="E38" i="93"/>
  <c r="C37" i="123" s="1"/>
  <c r="E37" i="93"/>
  <c r="C36" i="123" s="1"/>
  <c r="E36" i="93"/>
  <c r="C35" i="123" s="1"/>
  <c r="E35" i="93"/>
  <c r="C34" i="123" s="1"/>
  <c r="E34" i="93"/>
  <c r="C33" i="123" s="1"/>
  <c r="E33" i="93"/>
  <c r="C32" i="123" s="1"/>
  <c r="E32" i="93"/>
  <c r="C31" i="123" s="1"/>
  <c r="E31" i="93"/>
  <c r="C30" i="123" s="1"/>
  <c r="E30" i="93"/>
  <c r="C29" i="123" s="1"/>
  <c r="E29" i="93"/>
  <c r="C28" i="123" s="1"/>
  <c r="E28" i="93"/>
  <c r="C27" i="123" s="1"/>
  <c r="E27" i="93"/>
  <c r="C26" i="123" s="1"/>
  <c r="E26" i="93"/>
  <c r="C25" i="123" s="1"/>
  <c r="E25" i="93"/>
  <c r="C24" i="123" s="1"/>
  <c r="E24" i="93"/>
  <c r="C23" i="123" s="1"/>
  <c r="E23" i="93"/>
  <c r="C22" i="123" s="1"/>
  <c r="E22" i="93"/>
  <c r="C21" i="123" s="1"/>
  <c r="E21" i="93"/>
  <c r="C20" i="123" s="1"/>
  <c r="E20" i="93"/>
  <c r="C19" i="123" s="1"/>
  <c r="E19" i="93"/>
  <c r="C18" i="123" s="1"/>
  <c r="E18" i="93"/>
  <c r="C17" i="123" s="1"/>
  <c r="E17" i="93"/>
  <c r="C16" i="123" s="1"/>
  <c r="E16" i="93"/>
  <c r="C15" i="123" s="1"/>
  <c r="E15" i="93"/>
  <c r="C14" i="123" s="1"/>
  <c r="E14" i="93"/>
  <c r="C13" i="123" s="1"/>
  <c r="E13" i="93"/>
  <c r="C12" i="123" s="1"/>
  <c r="E12" i="93"/>
  <c r="C11" i="123" s="1"/>
  <c r="E11" i="93"/>
  <c r="C10" i="123" s="1"/>
  <c r="E10" i="93"/>
  <c r="C9" i="123" s="1"/>
  <c r="E9" i="93"/>
  <c r="C8" i="123" s="1"/>
  <c r="E8" i="93"/>
  <c r="C7" i="123" s="1"/>
  <c r="E7" i="93"/>
  <c r="C6" i="123" s="1"/>
  <c r="E6" i="93"/>
  <c r="C5" i="123" s="1"/>
  <c r="G5" i="123" s="1"/>
  <c r="G6" i="123" l="1"/>
  <c r="J6" i="123"/>
  <c r="G18" i="123"/>
  <c r="J18" i="123"/>
  <c r="G22" i="123"/>
  <c r="J22" i="123"/>
  <c r="G26" i="123"/>
  <c r="J26" i="123"/>
  <c r="G30" i="123"/>
  <c r="J30" i="123"/>
  <c r="G34" i="123"/>
  <c r="J34" i="123"/>
  <c r="G38" i="123"/>
  <c r="J38" i="123"/>
  <c r="G42" i="123"/>
  <c r="J42" i="123"/>
  <c r="G46" i="123"/>
  <c r="J46" i="123"/>
  <c r="G11" i="123"/>
  <c r="J11" i="123"/>
  <c r="G19" i="123"/>
  <c r="J19" i="123"/>
  <c r="G27" i="123"/>
  <c r="J27" i="123"/>
  <c r="G31" i="123"/>
  <c r="J31" i="123"/>
  <c r="G35" i="123"/>
  <c r="J35" i="123"/>
  <c r="G39" i="123"/>
  <c r="J39" i="123"/>
  <c r="G43" i="123"/>
  <c r="J43" i="123"/>
  <c r="G10" i="123"/>
  <c r="J10" i="123"/>
  <c r="G7" i="123"/>
  <c r="J7" i="123"/>
  <c r="G15" i="123"/>
  <c r="J15" i="123"/>
  <c r="G23" i="123"/>
  <c r="J23" i="123"/>
  <c r="G8" i="123"/>
  <c r="J8" i="123"/>
  <c r="G12" i="123"/>
  <c r="J12" i="123"/>
  <c r="G16" i="123"/>
  <c r="J16" i="123"/>
  <c r="G20" i="123"/>
  <c r="J20" i="123"/>
  <c r="G24" i="123"/>
  <c r="J24" i="123"/>
  <c r="G28" i="123"/>
  <c r="J28" i="123"/>
  <c r="G32" i="123"/>
  <c r="J32" i="123"/>
  <c r="G36" i="123"/>
  <c r="J36" i="123"/>
  <c r="G40" i="123"/>
  <c r="J40" i="123"/>
  <c r="G44" i="123"/>
  <c r="J44" i="123"/>
  <c r="G14" i="123"/>
  <c r="J14" i="123"/>
  <c r="G9" i="123"/>
  <c r="J9" i="123"/>
  <c r="G13" i="123"/>
  <c r="J13" i="123"/>
  <c r="G17" i="123"/>
  <c r="J17" i="123"/>
  <c r="G21" i="123"/>
  <c r="J21" i="123"/>
  <c r="G25" i="123"/>
  <c r="J25" i="123"/>
  <c r="G29" i="123"/>
  <c r="J29" i="123"/>
  <c r="G33" i="123"/>
  <c r="J33" i="123"/>
  <c r="G37" i="123"/>
  <c r="J37" i="123"/>
  <c r="G41" i="123"/>
  <c r="J41" i="123"/>
  <c r="G45" i="123"/>
  <c r="J45" i="123"/>
  <c r="C47" i="123"/>
  <c r="F6" i="93"/>
  <c r="D5" i="123" s="1"/>
  <c r="E48" i="93"/>
  <c r="B48" i="93"/>
  <c r="F47" i="93"/>
  <c r="D46" i="123" s="1"/>
  <c r="F46" i="93"/>
  <c r="D45" i="123" s="1"/>
  <c r="F45" i="93"/>
  <c r="D44" i="123" s="1"/>
  <c r="F44" i="93"/>
  <c r="D43" i="123" s="1"/>
  <c r="F43" i="93"/>
  <c r="D42" i="123" s="1"/>
  <c r="F42" i="93"/>
  <c r="D41" i="123" s="1"/>
  <c r="F41" i="93"/>
  <c r="D40" i="123" s="1"/>
  <c r="F40" i="93"/>
  <c r="D39" i="123" s="1"/>
  <c r="F39" i="93"/>
  <c r="D38" i="123" s="1"/>
  <c r="F38" i="93"/>
  <c r="D37" i="123" s="1"/>
  <c r="F37" i="93"/>
  <c r="D36" i="123" s="1"/>
  <c r="F36" i="93"/>
  <c r="D35" i="123" s="1"/>
  <c r="F35" i="93"/>
  <c r="D34" i="123" s="1"/>
  <c r="F34" i="93"/>
  <c r="D33" i="123" s="1"/>
  <c r="F33" i="93"/>
  <c r="D32" i="123" s="1"/>
  <c r="F32" i="93"/>
  <c r="D31" i="123" s="1"/>
  <c r="F31" i="93"/>
  <c r="D30" i="123" s="1"/>
  <c r="F30" i="93"/>
  <c r="D29" i="123" s="1"/>
  <c r="F29" i="93"/>
  <c r="D28" i="123" s="1"/>
  <c r="F28" i="93"/>
  <c r="D27" i="123" s="1"/>
  <c r="F27" i="93"/>
  <c r="D26" i="123" s="1"/>
  <c r="F26" i="93"/>
  <c r="D25" i="123" s="1"/>
  <c r="F25" i="93"/>
  <c r="D24" i="123" s="1"/>
  <c r="F24" i="93"/>
  <c r="D23" i="123" s="1"/>
  <c r="F23" i="93"/>
  <c r="D22" i="123" s="1"/>
  <c r="F22" i="93"/>
  <c r="D21" i="123" s="1"/>
  <c r="F21" i="93"/>
  <c r="D20" i="123" s="1"/>
  <c r="F20" i="93"/>
  <c r="D19" i="123" s="1"/>
  <c r="F19" i="93"/>
  <c r="D18" i="123" s="1"/>
  <c r="F18" i="93"/>
  <c r="D17" i="123" s="1"/>
  <c r="F17" i="93"/>
  <c r="D16" i="123" s="1"/>
  <c r="F16" i="93"/>
  <c r="D15" i="123" s="1"/>
  <c r="F15" i="93"/>
  <c r="D14" i="123" s="1"/>
  <c r="F14" i="93"/>
  <c r="D13" i="123" s="1"/>
  <c r="F13" i="93"/>
  <c r="D12" i="123" s="1"/>
  <c r="F12" i="93"/>
  <c r="D11" i="123" s="1"/>
  <c r="F11" i="93"/>
  <c r="D10" i="123" s="1"/>
  <c r="F10" i="93"/>
  <c r="D9" i="123" s="1"/>
  <c r="F9" i="93"/>
  <c r="D8" i="123" s="1"/>
  <c r="F8" i="93"/>
  <c r="D7" i="123" s="1"/>
  <c r="G47" i="123" l="1"/>
  <c r="C49" i="93"/>
  <c r="D49" i="93"/>
  <c r="F7" i="93"/>
  <c r="B5" i="125" l="1"/>
  <c r="C5" i="125"/>
  <c r="F48" i="93"/>
  <c r="D6" i="123"/>
  <c r="D47" i="123" s="1"/>
  <c r="C4" i="125" s="1"/>
  <c r="D4" i="125" s="1"/>
  <c r="E5" i="125" s="1"/>
  <c r="E49" i="93" l="1"/>
  <c r="I5" i="123" l="1"/>
  <c r="K6" i="123" l="1"/>
  <c r="K47" i="123" s="1"/>
  <c r="H49" i="123"/>
  <c r="J5" i="123"/>
  <c r="J47" i="123" s="1"/>
  <c r="I47" i="123"/>
  <c r="H48" i="123" l="1"/>
  <c r="J6" i="125" s="1"/>
  <c r="U52" i="122"/>
  <c r="U36" i="122" s="1"/>
  <c r="L31" i="123" s="1"/>
  <c r="K75" i="123" s="1"/>
  <c r="B6" i="125"/>
  <c r="C6" i="125"/>
  <c r="U40" i="122" l="1"/>
  <c r="L35" i="123" s="1"/>
  <c r="K79" i="123" s="1"/>
  <c r="U43" i="122"/>
  <c r="L38" i="123" s="1"/>
  <c r="K82" i="123" s="1"/>
  <c r="U13" i="122"/>
  <c r="L8" i="123" s="1"/>
  <c r="K52" i="123" s="1"/>
  <c r="U12" i="122"/>
  <c r="L7" i="123" s="1"/>
  <c r="K51" i="123" s="1"/>
  <c r="U34" i="122"/>
  <c r="L29" i="123" s="1"/>
  <c r="K73" i="123" s="1"/>
  <c r="U21" i="122"/>
  <c r="L16" i="123" s="1"/>
  <c r="K60" i="123" s="1"/>
  <c r="U25" i="122"/>
  <c r="L20" i="123" s="1"/>
  <c r="K64" i="123" s="1"/>
  <c r="U49" i="122"/>
  <c r="L44" i="123" s="1"/>
  <c r="K88" i="123" s="1"/>
  <c r="U45" i="122"/>
  <c r="L40" i="123" s="1"/>
  <c r="K84" i="123" s="1"/>
  <c r="U19" i="122"/>
  <c r="L14" i="123" s="1"/>
  <c r="K58" i="123" s="1"/>
  <c r="U35" i="122"/>
  <c r="L30" i="123" s="1"/>
  <c r="K74" i="123" s="1"/>
  <c r="U11" i="122"/>
  <c r="L6" i="123" s="1"/>
  <c r="K50" i="123" s="1"/>
  <c r="U27" i="122"/>
  <c r="L22" i="123" s="1"/>
  <c r="K66" i="123" s="1"/>
  <c r="U15" i="122"/>
  <c r="L10" i="123" s="1"/>
  <c r="K54" i="123" s="1"/>
  <c r="U31" i="122"/>
  <c r="L26" i="123" s="1"/>
  <c r="K70" i="123" s="1"/>
  <c r="U22" i="122"/>
  <c r="L17" i="123" s="1"/>
  <c r="K61" i="123" s="1"/>
  <c r="U16" i="122"/>
  <c r="L11" i="123" s="1"/>
  <c r="K55" i="123" s="1"/>
  <c r="U20" i="122"/>
  <c r="L15" i="123" s="1"/>
  <c r="K59" i="123" s="1"/>
  <c r="U41" i="122"/>
  <c r="L36" i="123" s="1"/>
  <c r="K80" i="123" s="1"/>
  <c r="U18" i="122"/>
  <c r="L13" i="123" s="1"/>
  <c r="K57" i="123" s="1"/>
  <c r="U46" i="122"/>
  <c r="L41" i="123" s="1"/>
  <c r="K85" i="123" s="1"/>
  <c r="U50" i="122"/>
  <c r="L45" i="123" s="1"/>
  <c r="K89" i="123" s="1"/>
  <c r="U23" i="122"/>
  <c r="L18" i="123" s="1"/>
  <c r="K62" i="123" s="1"/>
  <c r="U14" i="122"/>
  <c r="L9" i="123" s="1"/>
  <c r="K53" i="123" s="1"/>
  <c r="U32" i="122"/>
  <c r="L27" i="123" s="1"/>
  <c r="K71" i="123" s="1"/>
  <c r="U24" i="122"/>
  <c r="L19" i="123" s="1"/>
  <c r="K63" i="123" s="1"/>
  <c r="U37" i="122"/>
  <c r="L32" i="123" s="1"/>
  <c r="K76" i="123" s="1"/>
  <c r="U48" i="122"/>
  <c r="L43" i="123" s="1"/>
  <c r="K87" i="123" s="1"/>
  <c r="U17" i="122"/>
  <c r="L12" i="123" s="1"/>
  <c r="K56" i="123" s="1"/>
  <c r="U47" i="122"/>
  <c r="L42" i="123" s="1"/>
  <c r="K86" i="123" s="1"/>
  <c r="U28" i="122"/>
  <c r="L23" i="123" s="1"/>
  <c r="K67" i="123" s="1"/>
  <c r="U39" i="122"/>
  <c r="L34" i="123" s="1"/>
  <c r="K78" i="123" s="1"/>
  <c r="U44" i="122"/>
  <c r="L39" i="123" s="1"/>
  <c r="K83" i="123" s="1"/>
  <c r="U29" i="122"/>
  <c r="L24" i="123" s="1"/>
  <c r="K68" i="123" s="1"/>
  <c r="U30" i="122"/>
  <c r="L25" i="123" s="1"/>
  <c r="K69" i="123" s="1"/>
  <c r="U38" i="122"/>
  <c r="L33" i="123" s="1"/>
  <c r="K77" i="123" s="1"/>
  <c r="U26" i="122"/>
  <c r="L21" i="123" s="1"/>
  <c r="K65" i="123" s="1"/>
  <c r="U42" i="122"/>
  <c r="L37" i="123" s="1"/>
  <c r="K81" i="123" s="1"/>
  <c r="U10" i="122"/>
  <c r="L5" i="123" s="1"/>
  <c r="N6" i="123" s="1"/>
  <c r="U33" i="122"/>
  <c r="L28" i="123" s="1"/>
  <c r="K72" i="123" s="1"/>
  <c r="U51" i="122"/>
  <c r="L46" i="123" s="1"/>
  <c r="M46" i="123" s="1"/>
  <c r="N21" i="123"/>
  <c r="M38" i="123"/>
  <c r="N39" i="123"/>
  <c r="M15" i="123"/>
  <c r="N16" i="123"/>
  <c r="M8" i="123"/>
  <c r="N9" i="123"/>
  <c r="N40" i="123"/>
  <c r="N25" i="123"/>
  <c r="M18" i="123"/>
  <c r="M27" i="123"/>
  <c r="M19" i="123"/>
  <c r="N20" i="123"/>
  <c r="M41" i="123"/>
  <c r="M14" i="123"/>
  <c r="N15" i="123"/>
  <c r="M45" i="123"/>
  <c r="N46" i="123"/>
  <c r="M42" i="123"/>
  <c r="N43" i="123"/>
  <c r="M21" i="123"/>
  <c r="M31" i="123"/>
  <c r="N32" i="123"/>
  <c r="M35" i="123"/>
  <c r="N36" i="123"/>
  <c r="M10" i="123"/>
  <c r="N11" i="123"/>
  <c r="M40" i="123"/>
  <c r="N41" i="123"/>
  <c r="M29" i="123"/>
  <c r="N30" i="123"/>
  <c r="M11" i="123"/>
  <c r="M16" i="123"/>
  <c r="N17" i="123"/>
  <c r="N19" i="123" l="1"/>
  <c r="N27" i="123"/>
  <c r="M22" i="123"/>
  <c r="N12" i="123"/>
  <c r="N22" i="123"/>
  <c r="N42" i="123"/>
  <c r="N28" i="123"/>
  <c r="N23" i="123"/>
  <c r="N13" i="123"/>
  <c r="N37" i="123"/>
  <c r="M32" i="123"/>
  <c r="N31" i="123"/>
  <c r="M26" i="123"/>
  <c r="M20" i="123"/>
  <c r="M36" i="123"/>
  <c r="M23" i="123"/>
  <c r="M30" i="123"/>
  <c r="N44" i="123"/>
  <c r="M13" i="123"/>
  <c r="M9" i="123"/>
  <c r="N34" i="123"/>
  <c r="M7" i="123"/>
  <c r="M39" i="123"/>
  <c r="M43" i="123"/>
  <c r="N7" i="123"/>
  <c r="N35" i="123"/>
  <c r="N18" i="123"/>
  <c r="N45" i="123"/>
  <c r="M6" i="123"/>
  <c r="M34" i="123"/>
  <c r="M17" i="123"/>
  <c r="N10" i="123"/>
  <c r="M44" i="123"/>
  <c r="N8" i="123"/>
  <c r="N14" i="123"/>
  <c r="N38" i="123"/>
  <c r="M12" i="123"/>
  <c r="K90" i="123"/>
  <c r="N33" i="123"/>
  <c r="N24" i="123"/>
  <c r="M24" i="123"/>
  <c r="M37" i="123"/>
  <c r="K49" i="123"/>
  <c r="L47" i="123"/>
  <c r="N26" i="123"/>
  <c r="N29" i="123"/>
  <c r="M33" i="123"/>
  <c r="M5" i="123"/>
  <c r="M25" i="123"/>
  <c r="M28" i="123"/>
  <c r="N47" i="123" l="1"/>
  <c r="V52" i="122" s="1"/>
  <c r="K48" i="123"/>
  <c r="J7" i="125" s="1"/>
  <c r="B7" i="125"/>
  <c r="M47" i="123"/>
  <c r="C7" i="125" s="1"/>
  <c r="V48" i="122" l="1"/>
  <c r="O43" i="123" s="1"/>
  <c r="N87" i="123" s="1"/>
  <c r="V32" i="122"/>
  <c r="O27" i="123" s="1"/>
  <c r="N71" i="123" s="1"/>
  <c r="V16" i="122"/>
  <c r="O11" i="123" s="1"/>
  <c r="N55" i="123" s="1"/>
  <c r="V34" i="122"/>
  <c r="O29" i="123" s="1"/>
  <c r="N73" i="123" s="1"/>
  <c r="V43" i="122"/>
  <c r="O38" i="123" s="1"/>
  <c r="N82" i="123" s="1"/>
  <c r="V37" i="122"/>
  <c r="O32" i="123" s="1"/>
  <c r="N76" i="123" s="1"/>
  <c r="V21" i="122"/>
  <c r="O16" i="123" s="1"/>
  <c r="N60" i="123" s="1"/>
  <c r="V38" i="122"/>
  <c r="O33" i="123" s="1"/>
  <c r="N77" i="123" s="1"/>
  <c r="V10" i="122"/>
  <c r="O5" i="123" s="1"/>
  <c r="N49" i="123" s="1"/>
  <c r="V27" i="122"/>
  <c r="O22" i="123" s="1"/>
  <c r="N66" i="123" s="1"/>
  <c r="V39" i="122"/>
  <c r="O34" i="123" s="1"/>
  <c r="N78" i="123" s="1"/>
  <c r="V12" i="122"/>
  <c r="O7" i="123" s="1"/>
  <c r="N51" i="123" s="1"/>
  <c r="V33" i="122"/>
  <c r="O28" i="123" s="1"/>
  <c r="N72" i="123" s="1"/>
  <c r="V51" i="122"/>
  <c r="O46" i="123" s="1"/>
  <c r="V23" i="122"/>
  <c r="O18" i="123" s="1"/>
  <c r="N62" i="123" s="1"/>
  <c r="V44" i="122"/>
  <c r="O39" i="123" s="1"/>
  <c r="N83" i="123" s="1"/>
  <c r="V28" i="122"/>
  <c r="O23" i="123" s="1"/>
  <c r="N67" i="123" s="1"/>
  <c r="V22" i="122"/>
  <c r="O17" i="123" s="1"/>
  <c r="N61" i="123" s="1"/>
  <c r="V49" i="122"/>
  <c r="O44" i="123" s="1"/>
  <c r="N88" i="123" s="1"/>
  <c r="V17" i="122"/>
  <c r="O12" i="123" s="1"/>
  <c r="N56" i="123" s="1"/>
  <c r="V31" i="122"/>
  <c r="O26" i="123" s="1"/>
  <c r="N70" i="123" s="1"/>
  <c r="V40" i="122"/>
  <c r="O35" i="123" s="1"/>
  <c r="N79" i="123" s="1"/>
  <c r="V24" i="122"/>
  <c r="O19" i="123" s="1"/>
  <c r="N63" i="123" s="1"/>
  <c r="V46" i="122"/>
  <c r="O41" i="123" s="1"/>
  <c r="N85" i="123" s="1"/>
  <c r="V14" i="122"/>
  <c r="O9" i="123" s="1"/>
  <c r="N53" i="123" s="1"/>
  <c r="V45" i="122"/>
  <c r="O40" i="123" s="1"/>
  <c r="N84" i="123" s="1"/>
  <c r="V29" i="122"/>
  <c r="O24" i="123" s="1"/>
  <c r="N68" i="123" s="1"/>
  <c r="V13" i="122"/>
  <c r="O8" i="123" s="1"/>
  <c r="N52" i="123" s="1"/>
  <c r="V26" i="122"/>
  <c r="O21" i="123" s="1"/>
  <c r="N65" i="123" s="1"/>
  <c r="V35" i="122"/>
  <c r="O30" i="123" s="1"/>
  <c r="N74" i="123" s="1"/>
  <c r="V15" i="122"/>
  <c r="O10" i="123" s="1"/>
  <c r="N54" i="123" s="1"/>
  <c r="V41" i="122"/>
  <c r="O36" i="123" s="1"/>
  <c r="N80" i="123" s="1"/>
  <c r="V18" i="122"/>
  <c r="O13" i="123" s="1"/>
  <c r="N57" i="123" s="1"/>
  <c r="V11" i="122"/>
  <c r="O6" i="123" s="1"/>
  <c r="N50" i="123" s="1"/>
  <c r="V30" i="122"/>
  <c r="O25" i="123" s="1"/>
  <c r="N69" i="123" s="1"/>
  <c r="V36" i="122"/>
  <c r="O31" i="123" s="1"/>
  <c r="N75" i="123" s="1"/>
  <c r="V20" i="122"/>
  <c r="O15" i="123" s="1"/>
  <c r="N59" i="123" s="1"/>
  <c r="V42" i="122"/>
  <c r="O37" i="123" s="1"/>
  <c r="N81" i="123" s="1"/>
  <c r="V47" i="122"/>
  <c r="O42" i="123" s="1"/>
  <c r="N86" i="123" s="1"/>
  <c r="V25" i="122"/>
  <c r="O20" i="123" s="1"/>
  <c r="N64" i="123" s="1"/>
  <c r="V50" i="122"/>
  <c r="O45" i="123" s="1"/>
  <c r="N89" i="123" s="1"/>
  <c r="V19" i="122"/>
  <c r="O14" i="123" s="1"/>
  <c r="N58" i="123" s="1"/>
  <c r="P46" i="123" l="1"/>
  <c r="N90" i="123"/>
  <c r="P20" i="123"/>
  <c r="Q21" i="123"/>
  <c r="P31" i="123"/>
  <c r="Q32" i="123"/>
  <c r="P36" i="123"/>
  <c r="Q37" i="123"/>
  <c r="P8" i="123"/>
  <c r="Q9" i="123"/>
  <c r="P41" i="123"/>
  <c r="Q42" i="123"/>
  <c r="P12" i="123"/>
  <c r="Q13" i="123"/>
  <c r="P39" i="123"/>
  <c r="Q40" i="123"/>
  <c r="P7" i="123"/>
  <c r="Q8" i="123"/>
  <c r="P33" i="123"/>
  <c r="Q34" i="123"/>
  <c r="P29" i="123"/>
  <c r="Q30" i="123"/>
  <c r="P42" i="123"/>
  <c r="Q43" i="123"/>
  <c r="P25" i="123"/>
  <c r="Q26" i="123"/>
  <c r="P10" i="123"/>
  <c r="Q11" i="123"/>
  <c r="P24" i="123"/>
  <c r="Q25" i="123"/>
  <c r="P19" i="123"/>
  <c r="Q20" i="123"/>
  <c r="P44" i="123"/>
  <c r="Q45" i="123"/>
  <c r="P18" i="123"/>
  <c r="Q19" i="123"/>
  <c r="P34" i="123"/>
  <c r="Q35" i="123"/>
  <c r="P16" i="123"/>
  <c r="Q17" i="123"/>
  <c r="P11" i="123"/>
  <c r="Q12" i="123"/>
  <c r="P14" i="123"/>
  <c r="Q15" i="123"/>
  <c r="P37" i="123"/>
  <c r="Q38" i="123"/>
  <c r="P6" i="123"/>
  <c r="Q7" i="123"/>
  <c r="P30" i="123"/>
  <c r="Q31" i="123"/>
  <c r="P40" i="123"/>
  <c r="Q41" i="123"/>
  <c r="P35" i="123"/>
  <c r="Q36" i="123"/>
  <c r="P17" i="123"/>
  <c r="Q18" i="123"/>
  <c r="P22" i="123"/>
  <c r="Q23" i="123"/>
  <c r="P32" i="123"/>
  <c r="Q33" i="123"/>
  <c r="P27" i="123"/>
  <c r="Q28" i="123"/>
  <c r="P45" i="123"/>
  <c r="Q46" i="123"/>
  <c r="P15" i="123"/>
  <c r="Q16" i="123"/>
  <c r="P13" i="123"/>
  <c r="Q14" i="123"/>
  <c r="P21" i="123"/>
  <c r="Q22" i="123"/>
  <c r="P9" i="123"/>
  <c r="Q10" i="123"/>
  <c r="P26" i="123"/>
  <c r="Q27" i="123"/>
  <c r="P23" i="123"/>
  <c r="Q24" i="123"/>
  <c r="P28" i="123"/>
  <c r="Q29" i="123"/>
  <c r="Q6" i="123"/>
  <c r="O47" i="123"/>
  <c r="B8" i="125" s="1"/>
  <c r="P5" i="123"/>
  <c r="P38" i="123"/>
  <c r="Q39" i="123"/>
  <c r="P43" i="123"/>
  <c r="Q44" i="123"/>
  <c r="N48" i="123" l="1"/>
  <c r="J8" i="125" s="1"/>
  <c r="P47" i="123"/>
  <c r="C8" i="125" s="1"/>
  <c r="Q47" i="123"/>
  <c r="W52" i="122" l="1"/>
  <c r="W46" i="122" l="1"/>
  <c r="R41" i="123" s="1"/>
  <c r="Q85" i="123" s="1"/>
  <c r="W40" i="122"/>
  <c r="R35" i="123" s="1"/>
  <c r="Q79" i="123" s="1"/>
  <c r="W37" i="122"/>
  <c r="R32" i="123" s="1"/>
  <c r="Q76" i="123" s="1"/>
  <c r="W43" i="122"/>
  <c r="R38" i="123" s="1"/>
  <c r="Q82" i="123" s="1"/>
  <c r="W39" i="122"/>
  <c r="R34" i="123" s="1"/>
  <c r="Q78" i="123" s="1"/>
  <c r="W27" i="122"/>
  <c r="R22" i="123" s="1"/>
  <c r="Q66" i="123" s="1"/>
  <c r="W31" i="122"/>
  <c r="R26" i="123" s="1"/>
  <c r="Q70" i="123" s="1"/>
  <c r="W34" i="122"/>
  <c r="R29" i="123" s="1"/>
  <c r="Q73" i="123" s="1"/>
  <c r="W12" i="122"/>
  <c r="R7" i="123" s="1"/>
  <c r="Q51" i="123" s="1"/>
  <c r="W22" i="122"/>
  <c r="R17" i="123" s="1"/>
  <c r="Q61" i="123" s="1"/>
  <c r="W51" i="122"/>
  <c r="R46" i="123" s="1"/>
  <c r="W38" i="122"/>
  <c r="R33" i="123" s="1"/>
  <c r="Q77" i="123" s="1"/>
  <c r="W28" i="122"/>
  <c r="R23" i="123" s="1"/>
  <c r="Q67" i="123" s="1"/>
  <c r="W24" i="122"/>
  <c r="R19" i="123" s="1"/>
  <c r="Q63" i="123" s="1"/>
  <c r="W11" i="122"/>
  <c r="R6" i="123" s="1"/>
  <c r="Q50" i="123" s="1"/>
  <c r="W44" i="122"/>
  <c r="R39" i="123" s="1"/>
  <c r="Q83" i="123" s="1"/>
  <c r="W32" i="122"/>
  <c r="R27" i="123" s="1"/>
  <c r="Q71" i="123" s="1"/>
  <c r="W26" i="122"/>
  <c r="R21" i="123" s="1"/>
  <c r="Q65" i="123" s="1"/>
  <c r="W36" i="122"/>
  <c r="R31" i="123" s="1"/>
  <c r="Q75" i="123" s="1"/>
  <c r="W35" i="122"/>
  <c r="R30" i="123" s="1"/>
  <c r="Q74" i="123" s="1"/>
  <c r="W23" i="122"/>
  <c r="R18" i="123" s="1"/>
  <c r="Q62" i="123" s="1"/>
  <c r="W25" i="122"/>
  <c r="R20" i="123" s="1"/>
  <c r="Q64" i="123" s="1"/>
  <c r="W14" i="122"/>
  <c r="R9" i="123" s="1"/>
  <c r="Q53" i="123" s="1"/>
  <c r="W50" i="122"/>
  <c r="R45" i="123" s="1"/>
  <c r="Q89" i="123" s="1"/>
  <c r="W42" i="122"/>
  <c r="R37" i="123" s="1"/>
  <c r="Q81" i="123" s="1"/>
  <c r="W17" i="122"/>
  <c r="R12" i="123" s="1"/>
  <c r="Q56" i="123" s="1"/>
  <c r="W49" i="122"/>
  <c r="R44" i="123" s="1"/>
  <c r="Q88" i="123" s="1"/>
  <c r="W47" i="122"/>
  <c r="R42" i="123" s="1"/>
  <c r="Q86" i="123" s="1"/>
  <c r="W45" i="122"/>
  <c r="R40" i="123" s="1"/>
  <c r="Q84" i="123" s="1"/>
  <c r="W33" i="122"/>
  <c r="R28" i="123" s="1"/>
  <c r="Q72" i="123" s="1"/>
  <c r="W30" i="122"/>
  <c r="R25" i="123" s="1"/>
  <c r="Q69" i="123" s="1"/>
  <c r="W48" i="122"/>
  <c r="R43" i="123" s="1"/>
  <c r="Q87" i="123" s="1"/>
  <c r="W19" i="122"/>
  <c r="R14" i="123" s="1"/>
  <c r="Q58" i="123" s="1"/>
  <c r="W20" i="122"/>
  <c r="R15" i="123" s="1"/>
  <c r="Q59" i="123" s="1"/>
  <c r="W21" i="122"/>
  <c r="R16" i="123" s="1"/>
  <c r="Q60" i="123" s="1"/>
  <c r="W18" i="122"/>
  <c r="R13" i="123" s="1"/>
  <c r="Q57" i="123" s="1"/>
  <c r="W10" i="122"/>
  <c r="R5" i="123" s="1"/>
  <c r="Q49" i="123" s="1"/>
  <c r="W41" i="122"/>
  <c r="R36" i="123" s="1"/>
  <c r="Q80" i="123" s="1"/>
  <c r="W15" i="122"/>
  <c r="R10" i="123" s="1"/>
  <c r="Q54" i="123" s="1"/>
  <c r="W13" i="122"/>
  <c r="R8" i="123" s="1"/>
  <c r="Q52" i="123" s="1"/>
  <c r="W29" i="122"/>
  <c r="R24" i="123" s="1"/>
  <c r="Q68" i="123" s="1"/>
  <c r="W16" i="122"/>
  <c r="R11" i="123" s="1"/>
  <c r="Q55" i="123" s="1"/>
  <c r="S46" i="123" l="1"/>
  <c r="Q90" i="123"/>
  <c r="S8" i="123"/>
  <c r="T9" i="123"/>
  <c r="S13" i="123"/>
  <c r="T14" i="123"/>
  <c r="S43" i="123"/>
  <c r="T44" i="123"/>
  <c r="S42" i="123"/>
  <c r="T43" i="123"/>
  <c r="S45" i="123"/>
  <c r="T46" i="123"/>
  <c r="S30" i="123"/>
  <c r="T31" i="123"/>
  <c r="S39" i="123"/>
  <c r="T40" i="123"/>
  <c r="S33" i="123"/>
  <c r="T34" i="123"/>
  <c r="S29" i="123"/>
  <c r="T30" i="123"/>
  <c r="S38" i="123"/>
  <c r="T39" i="123"/>
  <c r="S10" i="123"/>
  <c r="T11" i="123"/>
  <c r="S16" i="123"/>
  <c r="T17" i="123"/>
  <c r="S25" i="123"/>
  <c r="T26" i="123"/>
  <c r="S44" i="123"/>
  <c r="T45" i="123"/>
  <c r="S9" i="123"/>
  <c r="T10" i="123"/>
  <c r="S31" i="123"/>
  <c r="T32" i="123"/>
  <c r="S6" i="123"/>
  <c r="T7" i="123"/>
  <c r="S26" i="123"/>
  <c r="T27" i="123"/>
  <c r="S32" i="123"/>
  <c r="T33" i="123"/>
  <c r="S11" i="123"/>
  <c r="T12" i="123"/>
  <c r="S36" i="123"/>
  <c r="T37" i="123"/>
  <c r="S15" i="123"/>
  <c r="T16" i="123"/>
  <c r="S28" i="123"/>
  <c r="T29" i="123"/>
  <c r="S12" i="123"/>
  <c r="T13" i="123"/>
  <c r="S20" i="123"/>
  <c r="T21" i="123"/>
  <c r="S21" i="123"/>
  <c r="T22" i="123"/>
  <c r="S19" i="123"/>
  <c r="T20" i="123"/>
  <c r="S17" i="123"/>
  <c r="T18" i="123"/>
  <c r="S22" i="123"/>
  <c r="T23" i="123"/>
  <c r="S35" i="123"/>
  <c r="T36" i="123"/>
  <c r="S24" i="123"/>
  <c r="T25" i="123"/>
  <c r="T6" i="123"/>
  <c r="S5" i="123"/>
  <c r="R47" i="123"/>
  <c r="B9" i="125" s="1"/>
  <c r="S14" i="123"/>
  <c r="T15" i="123"/>
  <c r="S40" i="123"/>
  <c r="T41" i="123"/>
  <c r="S37" i="123"/>
  <c r="T38" i="123"/>
  <c r="S18" i="123"/>
  <c r="T19" i="123"/>
  <c r="S27" i="123"/>
  <c r="T28" i="123"/>
  <c r="S23" i="123"/>
  <c r="T24" i="123"/>
  <c r="S7" i="123"/>
  <c r="T8" i="123"/>
  <c r="S34" i="123"/>
  <c r="T35" i="123"/>
  <c r="S41" i="123"/>
  <c r="T42" i="123"/>
  <c r="Q48" i="123" l="1"/>
  <c r="J9" i="125" s="1"/>
  <c r="S47" i="123"/>
  <c r="C9" i="125" s="1"/>
  <c r="T47" i="123"/>
  <c r="X52" i="122" l="1"/>
  <c r="X35" i="122" l="1"/>
  <c r="U30" i="123" s="1"/>
  <c r="T74" i="123" s="1"/>
  <c r="X17" i="122"/>
  <c r="U12" i="123" s="1"/>
  <c r="T56" i="123" s="1"/>
  <c r="X37" i="122"/>
  <c r="U32" i="123" s="1"/>
  <c r="T76" i="123" s="1"/>
  <c r="X39" i="122"/>
  <c r="U34" i="123" s="1"/>
  <c r="T78" i="123" s="1"/>
  <c r="X11" i="122"/>
  <c r="U6" i="123" s="1"/>
  <c r="T50" i="123" s="1"/>
  <c r="X43" i="122"/>
  <c r="U38" i="123" s="1"/>
  <c r="T82" i="123" s="1"/>
  <c r="X25" i="122"/>
  <c r="U20" i="123" s="1"/>
  <c r="T64" i="123" s="1"/>
  <c r="X46" i="122"/>
  <c r="U41" i="123" s="1"/>
  <c r="T85" i="123" s="1"/>
  <c r="X27" i="122"/>
  <c r="U22" i="123" s="1"/>
  <c r="T66" i="123" s="1"/>
  <c r="X22" i="122"/>
  <c r="U17" i="123" s="1"/>
  <c r="T61" i="123" s="1"/>
  <c r="X51" i="122"/>
  <c r="U46" i="123" s="1"/>
  <c r="X18" i="122"/>
  <c r="U13" i="123" s="1"/>
  <c r="T57" i="123" s="1"/>
  <c r="X49" i="122"/>
  <c r="U44" i="123" s="1"/>
  <c r="T88" i="123" s="1"/>
  <c r="X50" i="122"/>
  <c r="U45" i="123" s="1"/>
  <c r="T89" i="123" s="1"/>
  <c r="X31" i="122"/>
  <c r="U26" i="123" s="1"/>
  <c r="T70" i="123" s="1"/>
  <c r="X45" i="122"/>
  <c r="U40" i="123" s="1"/>
  <c r="T84" i="123" s="1"/>
  <c r="X29" i="122"/>
  <c r="U24" i="123" s="1"/>
  <c r="T68" i="123" s="1"/>
  <c r="X44" i="122"/>
  <c r="U39" i="123" s="1"/>
  <c r="T83" i="123" s="1"/>
  <c r="X16" i="122"/>
  <c r="U11" i="123" s="1"/>
  <c r="T55" i="123" s="1"/>
  <c r="X26" i="122"/>
  <c r="U21" i="123" s="1"/>
  <c r="T65" i="123" s="1"/>
  <c r="X14" i="122"/>
  <c r="U9" i="123" s="1"/>
  <c r="T53" i="123" s="1"/>
  <c r="X40" i="122"/>
  <c r="U35" i="123" s="1"/>
  <c r="T79" i="123" s="1"/>
  <c r="X41" i="122"/>
  <c r="U36" i="123" s="1"/>
  <c r="T80" i="123" s="1"/>
  <c r="X36" i="122"/>
  <c r="U31" i="123" s="1"/>
  <c r="T75" i="123" s="1"/>
  <c r="X10" i="122"/>
  <c r="U5" i="123" s="1"/>
  <c r="T49" i="123" s="1"/>
  <c r="X30" i="122"/>
  <c r="U25" i="123" s="1"/>
  <c r="T69" i="123" s="1"/>
  <c r="X13" i="122"/>
  <c r="U8" i="123" s="1"/>
  <c r="T52" i="123" s="1"/>
  <c r="X48" i="122"/>
  <c r="U43" i="123" s="1"/>
  <c r="T87" i="123" s="1"/>
  <c r="X32" i="122"/>
  <c r="U27" i="123" s="1"/>
  <c r="T71" i="123" s="1"/>
  <c r="X23" i="122"/>
  <c r="U18" i="123" s="1"/>
  <c r="T62" i="123" s="1"/>
  <c r="X38" i="122"/>
  <c r="U33" i="123" s="1"/>
  <c r="T77" i="123" s="1"/>
  <c r="X24" i="122"/>
  <c r="U19" i="123" s="1"/>
  <c r="T63" i="123" s="1"/>
  <c r="X12" i="122"/>
  <c r="U7" i="123" s="1"/>
  <c r="T51" i="123" s="1"/>
  <c r="X34" i="122"/>
  <c r="U29" i="123" s="1"/>
  <c r="T73" i="123" s="1"/>
  <c r="X20" i="122"/>
  <c r="U15" i="123" s="1"/>
  <c r="T59" i="123" s="1"/>
  <c r="X47" i="122"/>
  <c r="U42" i="123" s="1"/>
  <c r="T86" i="123" s="1"/>
  <c r="X28" i="122"/>
  <c r="U23" i="123" s="1"/>
  <c r="T67" i="123" s="1"/>
  <c r="X19" i="122"/>
  <c r="U14" i="123" s="1"/>
  <c r="T58" i="123" s="1"/>
  <c r="X42" i="122"/>
  <c r="U37" i="123" s="1"/>
  <c r="T81" i="123" s="1"/>
  <c r="X33" i="122"/>
  <c r="U28" i="123" s="1"/>
  <c r="T72" i="123" s="1"/>
  <c r="X15" i="122"/>
  <c r="U10" i="123" s="1"/>
  <c r="T54" i="123" s="1"/>
  <c r="X21" i="122"/>
  <c r="U16" i="123" s="1"/>
  <c r="T60" i="123" s="1"/>
  <c r="V46" i="123" l="1"/>
  <c r="T90" i="123"/>
  <c r="V28" i="123"/>
  <c r="W29" i="123"/>
  <c r="V42" i="123"/>
  <c r="W43" i="123"/>
  <c r="V19" i="123"/>
  <c r="W20" i="123"/>
  <c r="V43" i="123"/>
  <c r="W44" i="123"/>
  <c r="V31" i="123"/>
  <c r="W32" i="123"/>
  <c r="V21" i="123"/>
  <c r="W22" i="123"/>
  <c r="V40" i="123"/>
  <c r="W41" i="123"/>
  <c r="V13" i="123"/>
  <c r="W14" i="123"/>
  <c r="V41" i="123"/>
  <c r="W42" i="123"/>
  <c r="V34" i="123"/>
  <c r="W35" i="123"/>
  <c r="V37" i="123"/>
  <c r="W38" i="123"/>
  <c r="V15" i="123"/>
  <c r="W16" i="123"/>
  <c r="V33" i="123"/>
  <c r="W34" i="123"/>
  <c r="V8" i="123"/>
  <c r="W9" i="123"/>
  <c r="V36" i="123"/>
  <c r="W37" i="123"/>
  <c r="V11" i="123"/>
  <c r="W12" i="123"/>
  <c r="V26" i="123"/>
  <c r="W27" i="123"/>
  <c r="V20" i="123"/>
  <c r="W21" i="123"/>
  <c r="V32" i="123"/>
  <c r="W33" i="123"/>
  <c r="V16" i="123"/>
  <c r="W17" i="123"/>
  <c r="V14" i="123"/>
  <c r="W15" i="123"/>
  <c r="V29" i="123"/>
  <c r="W30" i="123"/>
  <c r="V18" i="123"/>
  <c r="W19" i="123"/>
  <c r="V25" i="123"/>
  <c r="W26" i="123"/>
  <c r="V35" i="123"/>
  <c r="W36" i="123"/>
  <c r="V39" i="123"/>
  <c r="W40" i="123"/>
  <c r="V45" i="123"/>
  <c r="W46" i="123"/>
  <c r="V17" i="123"/>
  <c r="W18" i="123"/>
  <c r="V38" i="123"/>
  <c r="W39" i="123"/>
  <c r="V12" i="123"/>
  <c r="W13" i="123"/>
  <c r="V10" i="123"/>
  <c r="W11" i="123"/>
  <c r="V23" i="123"/>
  <c r="W24" i="123"/>
  <c r="V7" i="123"/>
  <c r="W8" i="123"/>
  <c r="V27" i="123"/>
  <c r="W28" i="123"/>
  <c r="W6" i="123"/>
  <c r="U47" i="123"/>
  <c r="B10" i="125" s="1"/>
  <c r="V5" i="123"/>
  <c r="V9" i="123"/>
  <c r="W10" i="123"/>
  <c r="V24" i="123"/>
  <c r="W25" i="123"/>
  <c r="V44" i="123"/>
  <c r="W45" i="123"/>
  <c r="V22" i="123"/>
  <c r="W23" i="123"/>
  <c r="V6" i="123"/>
  <c r="W7" i="123"/>
  <c r="V30" i="123"/>
  <c r="W31" i="123"/>
  <c r="T48" i="123" l="1"/>
  <c r="J10" i="125" s="1"/>
  <c r="V47" i="123"/>
  <c r="C10" i="125" s="1"/>
  <c r="W47" i="123"/>
  <c r="Y52" i="122" l="1"/>
  <c r="Y47" i="122" l="1"/>
  <c r="X42" i="123" s="1"/>
  <c r="W86" i="123" s="1"/>
  <c r="Y30" i="122"/>
  <c r="X25" i="123" s="1"/>
  <c r="W69" i="123" s="1"/>
  <c r="Y16" i="122"/>
  <c r="X11" i="123" s="1"/>
  <c r="W55" i="123" s="1"/>
  <c r="Y28" i="122"/>
  <c r="X23" i="123" s="1"/>
  <c r="W67" i="123" s="1"/>
  <c r="Y13" i="122"/>
  <c r="X8" i="123" s="1"/>
  <c r="W52" i="123" s="1"/>
  <c r="Y37" i="122"/>
  <c r="X32" i="123" s="1"/>
  <c r="W76" i="123" s="1"/>
  <c r="Y23" i="122"/>
  <c r="X18" i="123" s="1"/>
  <c r="W62" i="123" s="1"/>
  <c r="Y49" i="122"/>
  <c r="X44" i="123" s="1"/>
  <c r="W88" i="123" s="1"/>
  <c r="Y14" i="122"/>
  <c r="X9" i="123" s="1"/>
  <c r="W53" i="123" s="1"/>
  <c r="Y40" i="122"/>
  <c r="X35" i="123" s="1"/>
  <c r="W79" i="123" s="1"/>
  <c r="Y17" i="122"/>
  <c r="X12" i="123" s="1"/>
  <c r="W56" i="123" s="1"/>
  <c r="Y32" i="122"/>
  <c r="X27" i="123" s="1"/>
  <c r="W71" i="123" s="1"/>
  <c r="Y48" i="122"/>
  <c r="X43" i="123" s="1"/>
  <c r="W87" i="123" s="1"/>
  <c r="Y43" i="122"/>
  <c r="X38" i="123" s="1"/>
  <c r="W82" i="123" s="1"/>
  <c r="Y26" i="122"/>
  <c r="X21" i="123" s="1"/>
  <c r="W65" i="123" s="1"/>
  <c r="Y12" i="122"/>
  <c r="X7" i="123" s="1"/>
  <c r="W51" i="123" s="1"/>
  <c r="Y18" i="122"/>
  <c r="X13" i="123" s="1"/>
  <c r="W57" i="123" s="1"/>
  <c r="Y50" i="122"/>
  <c r="X45" i="123" s="1"/>
  <c r="W89" i="123" s="1"/>
  <c r="Y33" i="122"/>
  <c r="X28" i="123" s="1"/>
  <c r="W72" i="123" s="1"/>
  <c r="Y19" i="122"/>
  <c r="X14" i="123" s="1"/>
  <c r="W58" i="123" s="1"/>
  <c r="Y44" i="122"/>
  <c r="X39" i="123" s="1"/>
  <c r="W83" i="123" s="1"/>
  <c r="Y38" i="122"/>
  <c r="X33" i="123" s="1"/>
  <c r="W77" i="123" s="1"/>
  <c r="Y41" i="122"/>
  <c r="X36" i="123" s="1"/>
  <c r="W80" i="123" s="1"/>
  <c r="Y45" i="122"/>
  <c r="X40" i="123" s="1"/>
  <c r="W84" i="123" s="1"/>
  <c r="Y39" i="122"/>
  <c r="X34" i="123" s="1"/>
  <c r="W78" i="123" s="1"/>
  <c r="Y46" i="122"/>
  <c r="X41" i="123" s="1"/>
  <c r="W85" i="123" s="1"/>
  <c r="Y29" i="122"/>
  <c r="X24" i="123" s="1"/>
  <c r="W68" i="123" s="1"/>
  <c r="Y15" i="122"/>
  <c r="X10" i="123" s="1"/>
  <c r="W54" i="123" s="1"/>
  <c r="Y24" i="122"/>
  <c r="X19" i="123" s="1"/>
  <c r="W63" i="123" s="1"/>
  <c r="Y31" i="122"/>
  <c r="X26" i="123" s="1"/>
  <c r="W70" i="123" s="1"/>
  <c r="Y35" i="122"/>
  <c r="X30" i="123" s="1"/>
  <c r="W74" i="123" s="1"/>
  <c r="Y51" i="122"/>
  <c r="X46" i="123" s="1"/>
  <c r="Y34" i="122"/>
  <c r="X29" i="123" s="1"/>
  <c r="W73" i="123" s="1"/>
  <c r="Y20" i="122"/>
  <c r="X15" i="123" s="1"/>
  <c r="W59" i="123" s="1"/>
  <c r="Y36" i="122"/>
  <c r="X31" i="123" s="1"/>
  <c r="W75" i="123" s="1"/>
  <c r="Y10" i="122"/>
  <c r="X5" i="123" s="1"/>
  <c r="W49" i="123" s="1"/>
  <c r="Y42" i="122"/>
  <c r="X37" i="123" s="1"/>
  <c r="W81" i="123" s="1"/>
  <c r="Y25" i="122"/>
  <c r="X20" i="123" s="1"/>
  <c r="W64" i="123" s="1"/>
  <c r="Y11" i="122"/>
  <c r="X6" i="123" s="1"/>
  <c r="W50" i="123" s="1"/>
  <c r="Y22" i="122"/>
  <c r="X17" i="123" s="1"/>
  <c r="W61" i="123" s="1"/>
  <c r="Y21" i="122"/>
  <c r="X16" i="123" s="1"/>
  <c r="W60" i="123" s="1"/>
  <c r="Y27" i="122"/>
  <c r="X22" i="123" s="1"/>
  <c r="W66" i="123" s="1"/>
  <c r="Y46" i="123" l="1"/>
  <c r="W90" i="123"/>
  <c r="Y17" i="123"/>
  <c r="Z18" i="123"/>
  <c r="Z6" i="123"/>
  <c r="Y5" i="123"/>
  <c r="X47" i="123"/>
  <c r="B11" i="125" s="1"/>
  <c r="Y10" i="123"/>
  <c r="Z11" i="123"/>
  <c r="Y40" i="123"/>
  <c r="Z41" i="123"/>
  <c r="Y14" i="123"/>
  <c r="Z15" i="123"/>
  <c r="Y7" i="123"/>
  <c r="Z8" i="123"/>
  <c r="Y27" i="123"/>
  <c r="Z28" i="123"/>
  <c r="Y44" i="123"/>
  <c r="Z45" i="123"/>
  <c r="Y23" i="123"/>
  <c r="Z24" i="123"/>
  <c r="Y6" i="123"/>
  <c r="Z7" i="123"/>
  <c r="Y31" i="123"/>
  <c r="Z32" i="123"/>
  <c r="Y30" i="123"/>
  <c r="Z31" i="123"/>
  <c r="Y24" i="123"/>
  <c r="Z25" i="123"/>
  <c r="Y36" i="123"/>
  <c r="Z37" i="123"/>
  <c r="Y28" i="123"/>
  <c r="Z29" i="123"/>
  <c r="Y21" i="123"/>
  <c r="Z22" i="123"/>
  <c r="Y12" i="123"/>
  <c r="Z13" i="123"/>
  <c r="Y18" i="123"/>
  <c r="Z19" i="123"/>
  <c r="Y11" i="123"/>
  <c r="Z12" i="123"/>
  <c r="Y22" i="123"/>
  <c r="Z23" i="123"/>
  <c r="Y20" i="123"/>
  <c r="Z21" i="123"/>
  <c r="Y15" i="123"/>
  <c r="Z16" i="123"/>
  <c r="Y26" i="123"/>
  <c r="Z27" i="123"/>
  <c r="Y41" i="123"/>
  <c r="Z42" i="123"/>
  <c r="Y33" i="123"/>
  <c r="Z34" i="123"/>
  <c r="Y45" i="123"/>
  <c r="Z46" i="123"/>
  <c r="Y38" i="123"/>
  <c r="Z39" i="123"/>
  <c r="Y35" i="123"/>
  <c r="Z36" i="123"/>
  <c r="Y32" i="123"/>
  <c r="Z33" i="123"/>
  <c r="Y25" i="123"/>
  <c r="Z26" i="123"/>
  <c r="Y16" i="123"/>
  <c r="Z17" i="123"/>
  <c r="Y37" i="123"/>
  <c r="Z38" i="123"/>
  <c r="Y29" i="123"/>
  <c r="Z30" i="123"/>
  <c r="Y19" i="123"/>
  <c r="Z20" i="123"/>
  <c r="Y34" i="123"/>
  <c r="Z35" i="123"/>
  <c r="Y39" i="123"/>
  <c r="Z40" i="123"/>
  <c r="Y13" i="123"/>
  <c r="Z14" i="123"/>
  <c r="Y43" i="123"/>
  <c r="Z44" i="123"/>
  <c r="Y9" i="123"/>
  <c r="Z10" i="123"/>
  <c r="Y8" i="123"/>
  <c r="Z9" i="123"/>
  <c r="Y42" i="123"/>
  <c r="Z43" i="123"/>
  <c r="W48" i="123" l="1"/>
  <c r="J11" i="125" s="1"/>
  <c r="Y47" i="123"/>
  <c r="C11" i="125" s="1"/>
  <c r="Z47" i="123"/>
  <c r="Z52" i="122" l="1"/>
  <c r="Z48" i="122" l="1"/>
  <c r="AA43" i="123" s="1"/>
  <c r="Z87" i="123" s="1"/>
  <c r="Z43" i="122"/>
  <c r="AA38" i="123" s="1"/>
  <c r="Z82" i="123" s="1"/>
  <c r="Z40" i="122"/>
  <c r="AA35" i="123" s="1"/>
  <c r="Z79" i="123" s="1"/>
  <c r="Z34" i="122"/>
  <c r="AA29" i="123" s="1"/>
  <c r="Z73" i="123" s="1"/>
  <c r="Z33" i="122"/>
  <c r="AA28" i="123" s="1"/>
  <c r="Z72" i="123" s="1"/>
  <c r="Z31" i="122"/>
  <c r="AA26" i="123" s="1"/>
  <c r="Z70" i="123" s="1"/>
  <c r="Z26" i="122"/>
  <c r="AA21" i="123" s="1"/>
  <c r="Z65" i="123" s="1"/>
  <c r="Z38" i="122"/>
  <c r="AA33" i="123" s="1"/>
  <c r="Z77" i="123" s="1"/>
  <c r="Z24" i="122"/>
  <c r="AA19" i="123" s="1"/>
  <c r="Z63" i="123" s="1"/>
  <c r="Z11" i="122"/>
  <c r="AA6" i="123" s="1"/>
  <c r="Z50" i="123" s="1"/>
  <c r="Z10" i="122"/>
  <c r="AA5" i="123" s="1"/>
  <c r="Z49" i="123" s="1"/>
  <c r="Z39" i="122"/>
  <c r="AA34" i="123" s="1"/>
  <c r="Z78" i="123" s="1"/>
  <c r="Z32" i="122"/>
  <c r="AA27" i="123" s="1"/>
  <c r="Z71" i="123" s="1"/>
  <c r="Z29" i="122"/>
  <c r="AA24" i="123" s="1"/>
  <c r="Z68" i="123" s="1"/>
  <c r="Z22" i="122"/>
  <c r="AA17" i="123" s="1"/>
  <c r="Z61" i="123" s="1"/>
  <c r="Z20" i="122"/>
  <c r="AA15" i="123" s="1"/>
  <c r="Z59" i="123" s="1"/>
  <c r="Z21" i="122"/>
  <c r="AA16" i="123" s="1"/>
  <c r="Z60" i="123" s="1"/>
  <c r="Z44" i="122"/>
  <c r="AA39" i="123" s="1"/>
  <c r="Z83" i="123" s="1"/>
  <c r="Z14" i="122"/>
  <c r="AA9" i="123" s="1"/>
  <c r="Z53" i="123" s="1"/>
  <c r="Z49" i="122"/>
  <c r="AA44" i="123" s="1"/>
  <c r="Z88" i="123" s="1"/>
  <c r="Z36" i="122"/>
  <c r="AA31" i="123" s="1"/>
  <c r="Z75" i="123" s="1"/>
  <c r="Z30" i="122"/>
  <c r="AA25" i="123" s="1"/>
  <c r="Z69" i="123" s="1"/>
  <c r="Z23" i="122"/>
  <c r="AA18" i="123" s="1"/>
  <c r="Z62" i="123" s="1"/>
  <c r="Z25" i="122"/>
  <c r="AA20" i="123" s="1"/>
  <c r="Z64" i="123" s="1"/>
  <c r="Z42" i="122"/>
  <c r="AA37" i="123" s="1"/>
  <c r="Z81" i="123" s="1"/>
  <c r="Z15" i="122"/>
  <c r="AA10" i="123" s="1"/>
  <c r="Z54" i="123" s="1"/>
  <c r="Z50" i="122"/>
  <c r="AA45" i="123" s="1"/>
  <c r="Z89" i="123" s="1"/>
  <c r="Z35" i="122"/>
  <c r="AA30" i="123" s="1"/>
  <c r="Z74" i="123" s="1"/>
  <c r="Z47" i="122"/>
  <c r="AA42" i="123" s="1"/>
  <c r="Z86" i="123" s="1"/>
  <c r="Z51" i="122"/>
  <c r="AA46" i="123" s="1"/>
  <c r="Z45" i="122"/>
  <c r="AA40" i="123" s="1"/>
  <c r="Z84" i="123" s="1"/>
  <c r="Z28" i="122"/>
  <c r="AA23" i="123" s="1"/>
  <c r="Z67" i="123" s="1"/>
  <c r="Z18" i="122"/>
  <c r="AA13" i="123" s="1"/>
  <c r="Z57" i="123" s="1"/>
  <c r="Z19" i="122"/>
  <c r="AA14" i="123" s="1"/>
  <c r="Z58" i="123" s="1"/>
  <c r="Z16" i="122"/>
  <c r="AA11" i="123" s="1"/>
  <c r="Z55" i="123" s="1"/>
  <c r="Z13" i="122"/>
  <c r="AA8" i="123" s="1"/>
  <c r="Z52" i="123" s="1"/>
  <c r="Z27" i="122"/>
  <c r="AA22" i="123" s="1"/>
  <c r="Z66" i="123" s="1"/>
  <c r="Z17" i="122"/>
  <c r="AA12" i="123" s="1"/>
  <c r="Z56" i="123" s="1"/>
  <c r="Z46" i="122"/>
  <c r="AA41" i="123" s="1"/>
  <c r="Z85" i="123" s="1"/>
  <c r="Z41" i="122"/>
  <c r="AA36" i="123" s="1"/>
  <c r="Z80" i="123" s="1"/>
  <c r="Z37" i="122"/>
  <c r="AA32" i="123" s="1"/>
  <c r="Z76" i="123" s="1"/>
  <c r="Z12" i="122"/>
  <c r="AA7" i="123" s="1"/>
  <c r="Z51" i="123" s="1"/>
  <c r="AB46" i="123" l="1"/>
  <c r="Z90" i="123"/>
  <c r="AB8" i="123"/>
  <c r="AC9" i="123"/>
  <c r="AC21" i="123"/>
  <c r="AB20" i="123"/>
  <c r="AB29" i="123"/>
  <c r="AC30" i="123"/>
  <c r="AB41" i="123"/>
  <c r="AC42" i="123"/>
  <c r="AB11" i="123"/>
  <c r="AC12" i="123"/>
  <c r="AB40" i="123"/>
  <c r="AC41" i="123"/>
  <c r="AB45" i="123"/>
  <c r="AC46" i="123"/>
  <c r="AB18" i="123"/>
  <c r="AC19" i="123"/>
  <c r="AB9" i="123"/>
  <c r="AC10" i="123"/>
  <c r="AB17" i="123"/>
  <c r="AC18" i="123"/>
  <c r="AC6" i="123"/>
  <c r="AB5" i="123"/>
  <c r="AA47" i="123"/>
  <c r="B12" i="125" s="1"/>
  <c r="AB21" i="123"/>
  <c r="AC22" i="123"/>
  <c r="AB35" i="123"/>
  <c r="AC36" i="123"/>
  <c r="AB36" i="123"/>
  <c r="AC37" i="123"/>
  <c r="AB30" i="123"/>
  <c r="AC31" i="123"/>
  <c r="AC16" i="123"/>
  <c r="AB15" i="123"/>
  <c r="AB33" i="123"/>
  <c r="AC34" i="123"/>
  <c r="AB7" i="123"/>
  <c r="AC8" i="123"/>
  <c r="AB12" i="123"/>
  <c r="AC13" i="123"/>
  <c r="AB14" i="123"/>
  <c r="AC15" i="123"/>
  <c r="AB10" i="123"/>
  <c r="AC11" i="123"/>
  <c r="AB25" i="123"/>
  <c r="AC26" i="123"/>
  <c r="AB39" i="123"/>
  <c r="AC40" i="123"/>
  <c r="AC25" i="123"/>
  <c r="AB24" i="123"/>
  <c r="AB6" i="123"/>
  <c r="AC7" i="123"/>
  <c r="AB26" i="123"/>
  <c r="AC27" i="123"/>
  <c r="AB38" i="123"/>
  <c r="AC39" i="123"/>
  <c r="AB23" i="123"/>
  <c r="AC24" i="123"/>
  <c r="AB44" i="123"/>
  <c r="AC45" i="123"/>
  <c r="AB34" i="123"/>
  <c r="AC35" i="123"/>
  <c r="AB32" i="123"/>
  <c r="AC33" i="123"/>
  <c r="AB22" i="123"/>
  <c r="AC23" i="123"/>
  <c r="AB13" i="123"/>
  <c r="AC14" i="123"/>
  <c r="AB42" i="123"/>
  <c r="AC43" i="123"/>
  <c r="AB37" i="123"/>
  <c r="AC38" i="123"/>
  <c r="AC32" i="123"/>
  <c r="AB31" i="123"/>
  <c r="AB16" i="123"/>
  <c r="AC17" i="123"/>
  <c r="AB27" i="123"/>
  <c r="AC28" i="123"/>
  <c r="AB19" i="123"/>
  <c r="AC20" i="123"/>
  <c r="AB28" i="123"/>
  <c r="AC29" i="123"/>
  <c r="AB43" i="123"/>
  <c r="AC44" i="123"/>
  <c r="Z48" i="123" l="1"/>
  <c r="J12" i="125" s="1"/>
  <c r="AB47" i="123"/>
  <c r="C12" i="125" s="1"/>
  <c r="AC47" i="123"/>
  <c r="AA52" i="122" l="1"/>
  <c r="AA47" i="122" l="1"/>
  <c r="AD42" i="123" s="1"/>
  <c r="AC86" i="123" s="1"/>
  <c r="AA34" i="122"/>
  <c r="AD29" i="123" s="1"/>
  <c r="AC73" i="123" s="1"/>
  <c r="AA12" i="122"/>
  <c r="AD7" i="123" s="1"/>
  <c r="AC51" i="123" s="1"/>
  <c r="AA36" i="122"/>
  <c r="AD31" i="123" s="1"/>
  <c r="AC75" i="123" s="1"/>
  <c r="AA50" i="122"/>
  <c r="AD45" i="123" s="1"/>
  <c r="AC89" i="123" s="1"/>
  <c r="AA43" i="122"/>
  <c r="AD38" i="123" s="1"/>
  <c r="AC82" i="123" s="1"/>
  <c r="AA17" i="122"/>
  <c r="AD12" i="123" s="1"/>
  <c r="AC56" i="123" s="1"/>
  <c r="AA22" i="122"/>
  <c r="AD17" i="123" s="1"/>
  <c r="AC61" i="123" s="1"/>
  <c r="AA25" i="122"/>
  <c r="AD20" i="123" s="1"/>
  <c r="AC64" i="123" s="1"/>
  <c r="AA42" i="122"/>
  <c r="AD37" i="123" s="1"/>
  <c r="AC81" i="123" s="1"/>
  <c r="AA11" i="122"/>
  <c r="AD6" i="123" s="1"/>
  <c r="AC50" i="123" s="1"/>
  <c r="AA51" i="122"/>
  <c r="AD46" i="123" s="1"/>
  <c r="AA48" i="122"/>
  <c r="AD43" i="123" s="1"/>
  <c r="AC87" i="123" s="1"/>
  <c r="AA19" i="122"/>
  <c r="AD14" i="123" s="1"/>
  <c r="AC58" i="123" s="1"/>
  <c r="AA10" i="122"/>
  <c r="AD5" i="123" s="1"/>
  <c r="AC49" i="123" s="1"/>
  <c r="AA38" i="122"/>
  <c r="AD33" i="123" s="1"/>
  <c r="AC77" i="123" s="1"/>
  <c r="AA44" i="122"/>
  <c r="AD39" i="123" s="1"/>
  <c r="AC83" i="123" s="1"/>
  <c r="AA28" i="122"/>
  <c r="AD23" i="123" s="1"/>
  <c r="AC67" i="123" s="1"/>
  <c r="AA26" i="122"/>
  <c r="AD21" i="123" s="1"/>
  <c r="AC65" i="123" s="1"/>
  <c r="AA46" i="122"/>
  <c r="AD41" i="123" s="1"/>
  <c r="AC85" i="123" s="1"/>
  <c r="AA32" i="122"/>
  <c r="AD27" i="123" s="1"/>
  <c r="AC71" i="123" s="1"/>
  <c r="AA39" i="122"/>
  <c r="AD34" i="123" s="1"/>
  <c r="AC78" i="123" s="1"/>
  <c r="AA24" i="122"/>
  <c r="AD19" i="123" s="1"/>
  <c r="AC63" i="123" s="1"/>
  <c r="AA41" i="122"/>
  <c r="AD36" i="123" s="1"/>
  <c r="AC80" i="123" s="1"/>
  <c r="AA27" i="122"/>
  <c r="AD22" i="123" s="1"/>
  <c r="AC66" i="123" s="1"/>
  <c r="AA45" i="122"/>
  <c r="AD40" i="123" s="1"/>
  <c r="AC84" i="123" s="1"/>
  <c r="AA15" i="122"/>
  <c r="AD10" i="123" s="1"/>
  <c r="AC54" i="123" s="1"/>
  <c r="AA18" i="122"/>
  <c r="AD13" i="123" s="1"/>
  <c r="AC57" i="123" s="1"/>
  <c r="AA37" i="122"/>
  <c r="AD32" i="123" s="1"/>
  <c r="AC76" i="123" s="1"/>
  <c r="AA40" i="122"/>
  <c r="AD35" i="123" s="1"/>
  <c r="AC79" i="123" s="1"/>
  <c r="AA16" i="122"/>
  <c r="AD11" i="123" s="1"/>
  <c r="AC55" i="123" s="1"/>
  <c r="AA49" i="122"/>
  <c r="AD44" i="123" s="1"/>
  <c r="AC88" i="123" s="1"/>
  <c r="AA30" i="122"/>
  <c r="AD25" i="123" s="1"/>
  <c r="AC69" i="123" s="1"/>
  <c r="AA21" i="122"/>
  <c r="AD16" i="123" s="1"/>
  <c r="AC60" i="123" s="1"/>
  <c r="AA14" i="122"/>
  <c r="AD9" i="123" s="1"/>
  <c r="AC53" i="123" s="1"/>
  <c r="AA13" i="122"/>
  <c r="AD8" i="123" s="1"/>
  <c r="AC52" i="123" s="1"/>
  <c r="AA33" i="122"/>
  <c r="AD28" i="123" s="1"/>
  <c r="AC72" i="123" s="1"/>
  <c r="AA20" i="122"/>
  <c r="AD15" i="123" s="1"/>
  <c r="AC59" i="123" s="1"/>
  <c r="AA29" i="122"/>
  <c r="AD24" i="123" s="1"/>
  <c r="AC68" i="123" s="1"/>
  <c r="AA23" i="122"/>
  <c r="AD18" i="123" s="1"/>
  <c r="AC62" i="123" s="1"/>
  <c r="AA31" i="122"/>
  <c r="AD26" i="123" s="1"/>
  <c r="AC70" i="123" s="1"/>
  <c r="AA35" i="122"/>
  <c r="AD30" i="123" s="1"/>
  <c r="AC74" i="123" s="1"/>
  <c r="AE46" i="123" l="1"/>
  <c r="AC90" i="123"/>
  <c r="AE44" i="123"/>
  <c r="AF45" i="123"/>
  <c r="AE36" i="123"/>
  <c r="AF37" i="123"/>
  <c r="AF18" i="123"/>
  <c r="AE17" i="123"/>
  <c r="AF32" i="123"/>
  <c r="AE31" i="123"/>
  <c r="AF25" i="123"/>
  <c r="AE24" i="123"/>
  <c r="AF10" i="123"/>
  <c r="AE9" i="123"/>
  <c r="AF12" i="123"/>
  <c r="AE11" i="123"/>
  <c r="AF11" i="123"/>
  <c r="AE10" i="123"/>
  <c r="AF20" i="123"/>
  <c r="AE19" i="123"/>
  <c r="AE21" i="123"/>
  <c r="AF22" i="123"/>
  <c r="AF6" i="123"/>
  <c r="AE5" i="123"/>
  <c r="AD47" i="123"/>
  <c r="B13" i="125" s="1"/>
  <c r="AE6" i="123"/>
  <c r="AF7" i="123"/>
  <c r="AE12" i="123"/>
  <c r="AF13" i="123"/>
  <c r="AE7" i="123"/>
  <c r="AF8" i="123"/>
  <c r="AE18" i="123"/>
  <c r="AF19" i="123"/>
  <c r="AF42" i="123"/>
  <c r="AE41" i="123"/>
  <c r="AE30" i="123"/>
  <c r="AF31" i="123"/>
  <c r="AE15" i="123"/>
  <c r="AF16" i="123"/>
  <c r="AE16" i="123"/>
  <c r="AF17" i="123"/>
  <c r="AE35" i="123"/>
  <c r="AF36" i="123"/>
  <c r="AE40" i="123"/>
  <c r="AF41" i="123"/>
  <c r="AE34" i="123"/>
  <c r="AF35" i="123"/>
  <c r="AF24" i="123"/>
  <c r="AE23" i="123"/>
  <c r="AE14" i="123"/>
  <c r="AF15" i="123"/>
  <c r="AF38" i="123"/>
  <c r="AE37" i="123"/>
  <c r="AF39" i="123"/>
  <c r="AE38" i="123"/>
  <c r="AF30" i="123"/>
  <c r="AE29" i="123"/>
  <c r="AE8" i="123"/>
  <c r="AF9" i="123"/>
  <c r="AE13" i="123"/>
  <c r="AF14" i="123"/>
  <c r="AF34" i="123"/>
  <c r="AE33" i="123"/>
  <c r="AF27" i="123"/>
  <c r="AE26" i="123"/>
  <c r="AF29" i="123"/>
  <c r="AE28" i="123"/>
  <c r="AF26" i="123"/>
  <c r="AE25" i="123"/>
  <c r="AF33" i="123"/>
  <c r="AE32" i="123"/>
  <c r="AF23" i="123"/>
  <c r="AE22" i="123"/>
  <c r="AE27" i="123"/>
  <c r="AF28" i="123"/>
  <c r="AE39" i="123"/>
  <c r="AF40" i="123"/>
  <c r="AF44" i="123"/>
  <c r="AE43" i="123"/>
  <c r="AE20" i="123"/>
  <c r="AF21" i="123"/>
  <c r="AE45" i="123"/>
  <c r="AF46" i="123"/>
  <c r="AE42" i="123"/>
  <c r="AF43" i="123"/>
  <c r="AC48" i="123" l="1"/>
  <c r="J13" i="125" s="1"/>
  <c r="AE47" i="123"/>
  <c r="C13" i="125" s="1"/>
  <c r="AF47" i="123"/>
  <c r="AB52" i="122" s="1"/>
  <c r="AB48" i="122" l="1"/>
  <c r="AG43" i="123" s="1"/>
  <c r="AF87" i="123" s="1"/>
  <c r="AB44" i="122"/>
  <c r="AG39" i="123" s="1"/>
  <c r="AF83" i="123" s="1"/>
  <c r="AB40" i="122"/>
  <c r="AG35" i="123" s="1"/>
  <c r="AF79" i="123" s="1"/>
  <c r="AB38" i="122"/>
  <c r="AG33" i="123" s="1"/>
  <c r="AF77" i="123" s="1"/>
  <c r="AB25" i="122"/>
  <c r="AG20" i="123" s="1"/>
  <c r="AF64" i="123" s="1"/>
  <c r="AB20" i="122"/>
  <c r="AG15" i="123" s="1"/>
  <c r="AF59" i="123" s="1"/>
  <c r="AB16" i="122"/>
  <c r="AG11" i="123" s="1"/>
  <c r="AF55" i="123" s="1"/>
  <c r="AB12" i="122"/>
  <c r="AG7" i="123" s="1"/>
  <c r="AF51" i="123" s="1"/>
  <c r="AB24" i="122"/>
  <c r="AG19" i="123" s="1"/>
  <c r="AF63" i="123" s="1"/>
  <c r="AB39" i="122"/>
  <c r="AG34" i="123" s="1"/>
  <c r="AF78" i="123" s="1"/>
  <c r="AB51" i="122"/>
  <c r="AG46" i="123" s="1"/>
  <c r="AB43" i="122"/>
  <c r="AG38" i="123" s="1"/>
  <c r="AF82" i="123" s="1"/>
  <c r="AB34" i="122"/>
  <c r="AG29" i="123" s="1"/>
  <c r="AF73" i="123" s="1"/>
  <c r="AB19" i="122"/>
  <c r="AG14" i="123" s="1"/>
  <c r="AF58" i="123" s="1"/>
  <c r="AB11" i="122"/>
  <c r="AG6" i="123" s="1"/>
  <c r="AF50" i="123" s="1"/>
  <c r="AB36" i="122"/>
  <c r="AG31" i="123" s="1"/>
  <c r="AF75" i="123" s="1"/>
  <c r="AB47" i="122"/>
  <c r="AG42" i="123" s="1"/>
  <c r="AF86" i="123" s="1"/>
  <c r="AB37" i="122"/>
  <c r="AG32" i="123" s="1"/>
  <c r="AF76" i="123" s="1"/>
  <c r="AB23" i="122"/>
  <c r="AG18" i="123" s="1"/>
  <c r="AF62" i="123" s="1"/>
  <c r="AB15" i="122"/>
  <c r="AG10" i="123" s="1"/>
  <c r="AF54" i="123" s="1"/>
  <c r="AB35" i="122"/>
  <c r="AG30" i="123" s="1"/>
  <c r="AF74" i="123" s="1"/>
  <c r="AB50" i="122"/>
  <c r="AG45" i="123" s="1"/>
  <c r="AF89" i="123" s="1"/>
  <c r="AB46" i="122"/>
  <c r="AG41" i="123" s="1"/>
  <c r="AF85" i="123" s="1"/>
  <c r="AB42" i="122"/>
  <c r="AG37" i="123" s="1"/>
  <c r="AF81" i="123" s="1"/>
  <c r="AB30" i="122"/>
  <c r="AG25" i="123" s="1"/>
  <c r="AF69" i="123" s="1"/>
  <c r="AB33" i="122"/>
  <c r="AG28" i="123" s="1"/>
  <c r="AF72" i="123" s="1"/>
  <c r="AB22" i="122"/>
  <c r="AG17" i="123" s="1"/>
  <c r="AF61" i="123" s="1"/>
  <c r="AB18" i="122"/>
  <c r="AG13" i="123" s="1"/>
  <c r="AF57" i="123" s="1"/>
  <c r="AB14" i="122"/>
  <c r="AG9" i="123" s="1"/>
  <c r="AF53" i="123" s="1"/>
  <c r="AB32" i="122"/>
  <c r="AG27" i="123" s="1"/>
  <c r="AF71" i="123" s="1"/>
  <c r="AB31" i="122"/>
  <c r="AG26" i="123" s="1"/>
  <c r="AF70" i="123" s="1"/>
  <c r="AB10" i="122"/>
  <c r="AG5" i="123" s="1"/>
  <c r="AH5" i="123" s="1"/>
  <c r="AB17" i="122"/>
  <c r="AG12" i="123" s="1"/>
  <c r="AF56" i="123" s="1"/>
  <c r="AB28" i="122"/>
  <c r="AG23" i="123" s="1"/>
  <c r="AF67" i="123" s="1"/>
  <c r="AB49" i="122"/>
  <c r="AG44" i="123" s="1"/>
  <c r="AF88" i="123" s="1"/>
  <c r="AB45" i="122"/>
  <c r="AG40" i="123" s="1"/>
  <c r="AF84" i="123" s="1"/>
  <c r="AB41" i="122"/>
  <c r="AG36" i="123" s="1"/>
  <c r="AF80" i="123" s="1"/>
  <c r="AB26" i="122"/>
  <c r="AG21" i="123" s="1"/>
  <c r="AF65" i="123" s="1"/>
  <c r="AB29" i="122"/>
  <c r="AG24" i="123" s="1"/>
  <c r="AF68" i="123" s="1"/>
  <c r="AB21" i="122"/>
  <c r="AG16" i="123" s="1"/>
  <c r="AF60" i="123" s="1"/>
  <c r="AB13" i="122"/>
  <c r="AG8" i="123" s="1"/>
  <c r="AF52" i="123" s="1"/>
  <c r="AB27" i="122"/>
  <c r="AG22" i="123" s="1"/>
  <c r="AF66" i="123" s="1"/>
  <c r="AG47" i="123" l="1"/>
  <c r="AH46" i="123"/>
  <c r="AF90" i="123"/>
  <c r="AI6" i="123"/>
  <c r="AF49" i="123"/>
  <c r="AH24" i="123"/>
  <c r="AI25" i="123"/>
  <c r="AH44" i="123"/>
  <c r="AI45" i="123"/>
  <c r="AH26" i="123"/>
  <c r="AI27" i="123"/>
  <c r="AH17" i="123"/>
  <c r="AI18" i="123"/>
  <c r="AI42" i="123"/>
  <c r="AH41" i="123"/>
  <c r="AI19" i="123"/>
  <c r="AH18" i="123"/>
  <c r="AI7" i="123"/>
  <c r="AH6" i="123"/>
  <c r="AH11" i="123"/>
  <c r="AI12" i="123"/>
  <c r="AH35" i="123"/>
  <c r="AI36" i="123"/>
  <c r="AH22" i="123"/>
  <c r="AI23" i="123"/>
  <c r="AH21" i="123"/>
  <c r="AI22" i="123"/>
  <c r="AI24" i="123"/>
  <c r="AH23" i="123"/>
  <c r="AH27" i="123"/>
  <c r="AI28" i="123"/>
  <c r="AH28" i="123"/>
  <c r="AI29" i="123"/>
  <c r="AH45" i="123"/>
  <c r="AI46" i="123"/>
  <c r="AH32" i="123"/>
  <c r="AI33" i="123"/>
  <c r="AH14" i="123"/>
  <c r="AI15" i="123"/>
  <c r="AI35" i="123"/>
  <c r="AH34" i="123"/>
  <c r="AH15" i="123"/>
  <c r="AI16" i="123"/>
  <c r="AH39" i="123"/>
  <c r="AI40" i="123"/>
  <c r="AH8" i="123"/>
  <c r="AI9" i="123"/>
  <c r="AH36" i="123"/>
  <c r="AI37" i="123"/>
  <c r="AH12" i="123"/>
  <c r="AI13" i="123"/>
  <c r="AH9" i="123"/>
  <c r="AI10" i="123"/>
  <c r="AH25" i="123"/>
  <c r="AI26" i="123"/>
  <c r="AH30" i="123"/>
  <c r="AI31" i="123"/>
  <c r="AI43" i="123"/>
  <c r="AH42" i="123"/>
  <c r="AH29" i="123"/>
  <c r="AI30" i="123"/>
  <c r="AH19" i="123"/>
  <c r="AI20" i="123"/>
  <c r="AI21" i="123"/>
  <c r="AH20" i="123"/>
  <c r="AH43" i="123"/>
  <c r="AI44" i="123"/>
  <c r="AH16" i="123"/>
  <c r="AI17" i="123"/>
  <c r="AH40" i="123"/>
  <c r="AI41" i="123"/>
  <c r="AH13" i="123"/>
  <c r="AI14" i="123"/>
  <c r="AH37" i="123"/>
  <c r="AI38" i="123"/>
  <c r="AH10" i="123"/>
  <c r="AI11" i="123"/>
  <c r="AH31" i="123"/>
  <c r="AI32" i="123"/>
  <c r="AH38" i="123"/>
  <c r="AI39" i="123"/>
  <c r="AI8" i="123"/>
  <c r="AH7" i="123"/>
  <c r="AH33" i="123"/>
  <c r="AI34" i="123"/>
  <c r="B14" i="125"/>
  <c r="AF48" i="123" l="1"/>
  <c r="J14" i="125" s="1"/>
  <c r="AH47" i="123"/>
  <c r="C14" i="125" s="1"/>
  <c r="AI47" i="123"/>
  <c r="AC52" i="122" l="1"/>
  <c r="AC47" i="122" l="1"/>
  <c r="AJ42" i="123" s="1"/>
  <c r="AI86" i="123" s="1"/>
  <c r="AC38" i="122"/>
  <c r="AJ33" i="123" s="1"/>
  <c r="AI77" i="123" s="1"/>
  <c r="AC35" i="122"/>
  <c r="AJ30" i="123" s="1"/>
  <c r="AI74" i="123" s="1"/>
  <c r="AC37" i="122"/>
  <c r="AJ32" i="123" s="1"/>
  <c r="AI76" i="123" s="1"/>
  <c r="AC50" i="122"/>
  <c r="AJ45" i="123" s="1"/>
  <c r="AI89" i="123" s="1"/>
  <c r="AC27" i="122"/>
  <c r="AJ22" i="123" s="1"/>
  <c r="AI66" i="123" s="1"/>
  <c r="AC17" i="122"/>
  <c r="AJ12" i="123" s="1"/>
  <c r="AI56" i="123" s="1"/>
  <c r="AC18" i="122"/>
  <c r="AJ13" i="123" s="1"/>
  <c r="AI57" i="123" s="1"/>
  <c r="AC23" i="122"/>
  <c r="AJ18" i="123" s="1"/>
  <c r="AI62" i="123" s="1"/>
  <c r="AC10" i="122"/>
  <c r="AJ5" i="123" s="1"/>
  <c r="AC16" i="122"/>
  <c r="AJ11" i="123" s="1"/>
  <c r="AI55" i="123" s="1"/>
  <c r="AC46" i="122"/>
  <c r="AJ41" i="123" s="1"/>
  <c r="AI85" i="123" s="1"/>
  <c r="AC31" i="122"/>
  <c r="AJ26" i="123" s="1"/>
  <c r="AI70" i="123" s="1"/>
  <c r="AC33" i="122"/>
  <c r="AJ28" i="123" s="1"/>
  <c r="AI72" i="123" s="1"/>
  <c r="AC29" i="122"/>
  <c r="AJ24" i="123" s="1"/>
  <c r="AI68" i="123" s="1"/>
  <c r="AC14" i="122"/>
  <c r="AJ9" i="123" s="1"/>
  <c r="AI53" i="123" s="1"/>
  <c r="AC19" i="122"/>
  <c r="AJ14" i="123" s="1"/>
  <c r="AI58" i="123" s="1"/>
  <c r="AC48" i="122"/>
  <c r="AJ43" i="123" s="1"/>
  <c r="AI87" i="123" s="1"/>
  <c r="AC34" i="122"/>
  <c r="AJ29" i="123" s="1"/>
  <c r="AI73" i="123" s="1"/>
  <c r="AC13" i="122"/>
  <c r="AJ8" i="123" s="1"/>
  <c r="AI52" i="123" s="1"/>
  <c r="AC24" i="122"/>
  <c r="AJ19" i="123" s="1"/>
  <c r="AI63" i="123" s="1"/>
  <c r="AC49" i="122"/>
  <c r="AJ44" i="123" s="1"/>
  <c r="AI88" i="123" s="1"/>
  <c r="AC43" i="122"/>
  <c r="AJ38" i="123" s="1"/>
  <c r="AI82" i="123" s="1"/>
  <c r="AC45" i="122"/>
  <c r="AJ40" i="123" s="1"/>
  <c r="AI84" i="123" s="1"/>
  <c r="AC32" i="122"/>
  <c r="AJ27" i="123" s="1"/>
  <c r="AI71" i="123" s="1"/>
  <c r="AC30" i="122"/>
  <c r="AJ25" i="123" s="1"/>
  <c r="AI69" i="123" s="1"/>
  <c r="AC25" i="122"/>
  <c r="AJ20" i="123" s="1"/>
  <c r="AI64" i="123" s="1"/>
  <c r="AC26" i="122"/>
  <c r="AJ21" i="123" s="1"/>
  <c r="AI65" i="123" s="1"/>
  <c r="AC41" i="122"/>
  <c r="AJ36" i="123" s="1"/>
  <c r="AI80" i="123" s="1"/>
  <c r="AC15" i="122"/>
  <c r="AJ10" i="123" s="1"/>
  <c r="AI54" i="123" s="1"/>
  <c r="AC11" i="122"/>
  <c r="AJ6" i="123" s="1"/>
  <c r="AI50" i="123" s="1"/>
  <c r="AC51" i="122"/>
  <c r="AJ46" i="123" s="1"/>
  <c r="AC39" i="122"/>
  <c r="AJ34" i="123" s="1"/>
  <c r="AI78" i="123" s="1"/>
  <c r="AC40" i="122"/>
  <c r="AJ35" i="123" s="1"/>
  <c r="AI79" i="123" s="1"/>
  <c r="AC44" i="122"/>
  <c r="AJ39" i="123" s="1"/>
  <c r="AI83" i="123" s="1"/>
  <c r="AC21" i="122"/>
  <c r="AJ16" i="123" s="1"/>
  <c r="AI60" i="123" s="1"/>
  <c r="AC36" i="122"/>
  <c r="AJ31" i="123" s="1"/>
  <c r="AI75" i="123" s="1"/>
  <c r="AC20" i="122"/>
  <c r="AJ15" i="123" s="1"/>
  <c r="AI59" i="123" s="1"/>
  <c r="AC42" i="122"/>
  <c r="AJ37" i="123" s="1"/>
  <c r="AI81" i="123" s="1"/>
  <c r="AC28" i="122"/>
  <c r="AJ23" i="123" s="1"/>
  <c r="AI67" i="123" s="1"/>
  <c r="AC22" i="122"/>
  <c r="AJ17" i="123" s="1"/>
  <c r="AI61" i="123" s="1"/>
  <c r="AC12" i="122"/>
  <c r="AJ7" i="123" s="1"/>
  <c r="AI51" i="123" s="1"/>
  <c r="AK5" i="123"/>
  <c r="AK46" i="123" l="1"/>
  <c r="AI90" i="123"/>
  <c r="AJ47" i="123"/>
  <c r="B15" i="125" s="1"/>
  <c r="AL6" i="123"/>
  <c r="AI49" i="123"/>
  <c r="AK23" i="123"/>
  <c r="AL24" i="123"/>
  <c r="AL17" i="123"/>
  <c r="AK16" i="123"/>
  <c r="AK21" i="123"/>
  <c r="AL22" i="123"/>
  <c r="AK40" i="123"/>
  <c r="AL41" i="123"/>
  <c r="AK8" i="123"/>
  <c r="AL9" i="123"/>
  <c r="AK9" i="123"/>
  <c r="AL10" i="123"/>
  <c r="AK41" i="123"/>
  <c r="AL42" i="123"/>
  <c r="AK13" i="123"/>
  <c r="AL14" i="123"/>
  <c r="AK32" i="123"/>
  <c r="AL33" i="123"/>
  <c r="AK37" i="123"/>
  <c r="AL38" i="123"/>
  <c r="AK39" i="123"/>
  <c r="AL40" i="123"/>
  <c r="AL7" i="123"/>
  <c r="AK6" i="123"/>
  <c r="AK20" i="123"/>
  <c r="AL21" i="123"/>
  <c r="AK38" i="123"/>
  <c r="AL39" i="123"/>
  <c r="AL30" i="123"/>
  <c r="AK29" i="123"/>
  <c r="AK24" i="123"/>
  <c r="AL25" i="123"/>
  <c r="AK11" i="123"/>
  <c r="AL12" i="123"/>
  <c r="AK12" i="123"/>
  <c r="AL13" i="123"/>
  <c r="AK30" i="123"/>
  <c r="AL31" i="123"/>
  <c r="AK7" i="123"/>
  <c r="AL8" i="123"/>
  <c r="AK15" i="123"/>
  <c r="AL16" i="123"/>
  <c r="AK35" i="123"/>
  <c r="AL36" i="123"/>
  <c r="AK10" i="123"/>
  <c r="AL11" i="123"/>
  <c r="AL26" i="123"/>
  <c r="AK25" i="123"/>
  <c r="AK44" i="123"/>
  <c r="AL45" i="123"/>
  <c r="AL44" i="123"/>
  <c r="AK43" i="123"/>
  <c r="AK28" i="123"/>
  <c r="AL29" i="123"/>
  <c r="AK22" i="123"/>
  <c r="AL23" i="123"/>
  <c r="AK33" i="123"/>
  <c r="AL34" i="123"/>
  <c r="AL18" i="123"/>
  <c r="AK17" i="123"/>
  <c r="AK31" i="123"/>
  <c r="AL32" i="123"/>
  <c r="AK34" i="123"/>
  <c r="AL35" i="123"/>
  <c r="AK36" i="123"/>
  <c r="AL37" i="123"/>
  <c r="AK27" i="123"/>
  <c r="AL28" i="123"/>
  <c r="AK19" i="123"/>
  <c r="AL20" i="123"/>
  <c r="AK14" i="123"/>
  <c r="AL15" i="123"/>
  <c r="AL27" i="123"/>
  <c r="AK26" i="123"/>
  <c r="AL19" i="123"/>
  <c r="AK18" i="123"/>
  <c r="AL46" i="123"/>
  <c r="AK45" i="123"/>
  <c r="AK42" i="123"/>
  <c r="AL43" i="123"/>
  <c r="AI48" i="123" l="1"/>
  <c r="J15" i="125" s="1"/>
  <c r="AK47" i="123"/>
  <c r="C15" i="125" s="1"/>
  <c r="AL47" i="123"/>
  <c r="AD52" i="122" l="1"/>
  <c r="AD50" i="122" l="1"/>
  <c r="AM45" i="123" s="1"/>
  <c r="AL89" i="123" s="1"/>
  <c r="AD33" i="122"/>
  <c r="AM28" i="123" s="1"/>
  <c r="AL72" i="123" s="1"/>
  <c r="AD16" i="122"/>
  <c r="AM11" i="123" s="1"/>
  <c r="AL55" i="123" s="1"/>
  <c r="AD24" i="122"/>
  <c r="AM19" i="123" s="1"/>
  <c r="AL63" i="123" s="1"/>
  <c r="AD23" i="122"/>
  <c r="AM18" i="123" s="1"/>
  <c r="AL62" i="123" s="1"/>
  <c r="AD36" i="122"/>
  <c r="AM31" i="123" s="1"/>
  <c r="AL75" i="123" s="1"/>
  <c r="AD14" i="122"/>
  <c r="AM9" i="123" s="1"/>
  <c r="AL53" i="123" s="1"/>
  <c r="AD51" i="122"/>
  <c r="AM46" i="123" s="1"/>
  <c r="AD49" i="122"/>
  <c r="AM44" i="123" s="1"/>
  <c r="AL88" i="123" s="1"/>
  <c r="AD48" i="122"/>
  <c r="AM43" i="123" s="1"/>
  <c r="AL87" i="123" s="1"/>
  <c r="AD44" i="122"/>
  <c r="AM39" i="123" s="1"/>
  <c r="AL83" i="123" s="1"/>
  <c r="AD42" i="122"/>
  <c r="AM37" i="123" s="1"/>
  <c r="AL81" i="123" s="1"/>
  <c r="AD25" i="122"/>
  <c r="AM20" i="123" s="1"/>
  <c r="AL64" i="123" s="1"/>
  <c r="AD26" i="122"/>
  <c r="AM21" i="123" s="1"/>
  <c r="AL65" i="123" s="1"/>
  <c r="AD39" i="122"/>
  <c r="AM34" i="123" s="1"/>
  <c r="AL78" i="123" s="1"/>
  <c r="AD41" i="122"/>
  <c r="AM36" i="123" s="1"/>
  <c r="AL80" i="123" s="1"/>
  <c r="AD10" i="122"/>
  <c r="AM5" i="123" s="1"/>
  <c r="AN5" i="123" s="1"/>
  <c r="AD43" i="122"/>
  <c r="AM38" i="123" s="1"/>
  <c r="AL82" i="123" s="1"/>
  <c r="AD13" i="122"/>
  <c r="AM8" i="123" s="1"/>
  <c r="AL52" i="123" s="1"/>
  <c r="AD32" i="122"/>
  <c r="AM27" i="123" s="1"/>
  <c r="AL71" i="123" s="1"/>
  <c r="AD15" i="122"/>
  <c r="AM10" i="123" s="1"/>
  <c r="AL54" i="123" s="1"/>
  <c r="AD28" i="122"/>
  <c r="AM23" i="123" s="1"/>
  <c r="AL67" i="123" s="1"/>
  <c r="AD37" i="122"/>
  <c r="AM32" i="123" s="1"/>
  <c r="AL76" i="123" s="1"/>
  <c r="AD45" i="122"/>
  <c r="AM40" i="123" s="1"/>
  <c r="AL84" i="123" s="1"/>
  <c r="AD21" i="122"/>
  <c r="AM16" i="123" s="1"/>
  <c r="AL60" i="123" s="1"/>
  <c r="AD47" i="122"/>
  <c r="AM42" i="123" s="1"/>
  <c r="AL86" i="123" s="1"/>
  <c r="AD29" i="122"/>
  <c r="AM24" i="123" s="1"/>
  <c r="AL68" i="123" s="1"/>
  <c r="AD38" i="122"/>
  <c r="AM33" i="123" s="1"/>
  <c r="AL77" i="123" s="1"/>
  <c r="AD40" i="122"/>
  <c r="AM35" i="123" s="1"/>
  <c r="AL79" i="123" s="1"/>
  <c r="AD18" i="122"/>
  <c r="AM13" i="123" s="1"/>
  <c r="AL57" i="123" s="1"/>
  <c r="AD46" i="122"/>
  <c r="AM41" i="123" s="1"/>
  <c r="AL85" i="123" s="1"/>
  <c r="AD30" i="122"/>
  <c r="AM25" i="123" s="1"/>
  <c r="AL69" i="123" s="1"/>
  <c r="AD34" i="122"/>
  <c r="AM29" i="123" s="1"/>
  <c r="AL73" i="123" s="1"/>
  <c r="AD19" i="122"/>
  <c r="AM14" i="123" s="1"/>
  <c r="AL58" i="123" s="1"/>
  <c r="AD27" i="122"/>
  <c r="AM22" i="123" s="1"/>
  <c r="AL66" i="123" s="1"/>
  <c r="AD22" i="122"/>
  <c r="AM17" i="123" s="1"/>
  <c r="AL61" i="123" s="1"/>
  <c r="AD35" i="122"/>
  <c r="AM30" i="123" s="1"/>
  <c r="AL74" i="123" s="1"/>
  <c r="AD31" i="122"/>
  <c r="AM26" i="123" s="1"/>
  <c r="AL70" i="123" s="1"/>
  <c r="AD12" i="122"/>
  <c r="AM7" i="123" s="1"/>
  <c r="AL51" i="123" s="1"/>
  <c r="AD11" i="122"/>
  <c r="AM6" i="123" s="1"/>
  <c r="AL50" i="123" s="1"/>
  <c r="AD20" i="122"/>
  <c r="AM15" i="123" s="1"/>
  <c r="AL59" i="123" s="1"/>
  <c r="AD17" i="122"/>
  <c r="AM12" i="123" s="1"/>
  <c r="AL56" i="123" s="1"/>
  <c r="AN46" i="123" l="1"/>
  <c r="AL90" i="123"/>
  <c r="AM47" i="123"/>
  <c r="B16" i="125" s="1"/>
  <c r="AO6" i="123"/>
  <c r="AL49" i="123"/>
  <c r="AN6" i="123"/>
  <c r="AO7" i="123"/>
  <c r="AN17" i="123"/>
  <c r="AO18" i="123"/>
  <c r="AO26" i="123"/>
  <c r="AN25" i="123"/>
  <c r="AN33" i="123"/>
  <c r="AO34" i="123"/>
  <c r="AN40" i="123"/>
  <c r="AO41" i="123"/>
  <c r="AO28" i="123"/>
  <c r="AN27" i="123"/>
  <c r="AN36" i="123"/>
  <c r="AO37" i="123"/>
  <c r="AO38" i="123"/>
  <c r="AN37" i="123"/>
  <c r="AO20" i="123"/>
  <c r="AN19" i="123"/>
  <c r="AO8" i="123"/>
  <c r="AN7" i="123"/>
  <c r="AN22" i="123"/>
  <c r="AO23" i="123"/>
  <c r="AN41" i="123"/>
  <c r="AO42" i="123"/>
  <c r="AN24" i="123"/>
  <c r="AO25" i="123"/>
  <c r="AN32" i="123"/>
  <c r="AO33" i="123"/>
  <c r="AO9" i="123"/>
  <c r="AN8" i="123"/>
  <c r="AN34" i="123"/>
  <c r="AO35" i="123"/>
  <c r="AN39" i="123"/>
  <c r="AO40" i="123"/>
  <c r="AN9" i="123"/>
  <c r="AO10" i="123"/>
  <c r="AN11" i="123"/>
  <c r="AO12" i="123"/>
  <c r="AO13" i="123"/>
  <c r="AN12" i="123"/>
  <c r="AO27" i="123"/>
  <c r="AN26" i="123"/>
  <c r="AO15" i="123"/>
  <c r="AN14" i="123"/>
  <c r="AO14" i="123"/>
  <c r="AN13" i="123"/>
  <c r="AO43" i="123"/>
  <c r="AN42" i="123"/>
  <c r="AN23" i="123"/>
  <c r="AO24" i="123"/>
  <c r="AN38" i="123"/>
  <c r="AO39" i="123"/>
  <c r="AN21" i="123"/>
  <c r="AO22" i="123"/>
  <c r="AN43" i="123"/>
  <c r="AO44" i="123"/>
  <c r="AN31" i="123"/>
  <c r="AO32" i="123"/>
  <c r="AO29" i="123"/>
  <c r="AN28" i="123"/>
  <c r="AN15" i="123"/>
  <c r="AO16" i="123"/>
  <c r="AN30" i="123"/>
  <c r="AO31" i="123"/>
  <c r="AN29" i="123"/>
  <c r="AO30" i="123"/>
  <c r="AN35" i="123"/>
  <c r="AO36" i="123"/>
  <c r="AN16" i="123"/>
  <c r="AO17" i="123"/>
  <c r="AO11" i="123"/>
  <c r="AN10" i="123"/>
  <c r="AO21" i="123"/>
  <c r="AN20" i="123"/>
  <c r="AN44" i="123"/>
  <c r="AO45" i="123"/>
  <c r="AN18" i="123"/>
  <c r="AO19" i="123"/>
  <c r="AN45" i="123"/>
  <c r="AO46" i="123"/>
  <c r="AN47" i="123" l="1"/>
  <c r="C16" i="125" s="1"/>
  <c r="AL48" i="123"/>
  <c r="J16" i="125" s="1"/>
  <c r="AO47" i="123"/>
  <c r="AE52" i="122" l="1"/>
  <c r="AE49" i="122" l="1"/>
  <c r="AP44" i="123" s="1"/>
  <c r="AO88" i="123" s="1"/>
  <c r="AE34" i="122"/>
  <c r="AP29" i="123" s="1"/>
  <c r="AO73" i="123" s="1"/>
  <c r="AE23" i="122"/>
  <c r="AP18" i="123" s="1"/>
  <c r="AO62" i="123" s="1"/>
  <c r="AE19" i="122"/>
  <c r="AP14" i="123" s="1"/>
  <c r="AO58" i="123" s="1"/>
  <c r="AE15" i="122"/>
  <c r="AP10" i="123" s="1"/>
  <c r="AO54" i="123" s="1"/>
  <c r="AE11" i="122"/>
  <c r="AP6" i="123" s="1"/>
  <c r="AO50" i="123" s="1"/>
  <c r="AE43" i="122"/>
  <c r="AP38" i="123" s="1"/>
  <c r="AO82" i="123" s="1"/>
  <c r="AE28" i="122"/>
  <c r="AP23" i="123" s="1"/>
  <c r="AO67" i="123" s="1"/>
  <c r="AE42" i="122"/>
  <c r="AP37" i="123" s="1"/>
  <c r="AO81" i="123" s="1"/>
  <c r="AE27" i="122"/>
  <c r="AP22" i="123" s="1"/>
  <c r="AO66" i="123" s="1"/>
  <c r="AE41" i="122"/>
  <c r="AP36" i="123" s="1"/>
  <c r="AO80" i="123" s="1"/>
  <c r="AE17" i="122"/>
  <c r="AP12" i="123" s="1"/>
  <c r="AO56" i="123" s="1"/>
  <c r="AE51" i="122"/>
  <c r="AP46" i="123" s="1"/>
  <c r="AE36" i="122"/>
  <c r="AP31" i="123" s="1"/>
  <c r="AO75" i="123" s="1"/>
  <c r="AE20" i="122"/>
  <c r="AP15" i="123" s="1"/>
  <c r="AO59" i="123" s="1"/>
  <c r="AE47" i="122"/>
  <c r="AP42" i="123" s="1"/>
  <c r="AO86" i="123" s="1"/>
  <c r="AE31" i="122"/>
  <c r="AP26" i="123" s="1"/>
  <c r="AO70" i="123" s="1"/>
  <c r="AE45" i="122"/>
  <c r="AP40" i="123" s="1"/>
  <c r="AO84" i="123" s="1"/>
  <c r="AE33" i="122"/>
  <c r="AP28" i="123" s="1"/>
  <c r="AO72" i="123" s="1"/>
  <c r="AE22" i="122"/>
  <c r="AP17" i="123" s="1"/>
  <c r="AO61" i="123" s="1"/>
  <c r="AE18" i="122"/>
  <c r="AP13" i="123" s="1"/>
  <c r="AO57" i="123" s="1"/>
  <c r="AE14" i="122"/>
  <c r="AP9" i="123" s="1"/>
  <c r="AO53" i="123" s="1"/>
  <c r="AE10" i="122"/>
  <c r="AP5" i="123" s="1"/>
  <c r="AE39" i="122"/>
  <c r="AP34" i="123" s="1"/>
  <c r="AO78" i="123" s="1"/>
  <c r="AE24" i="122"/>
  <c r="AP19" i="123" s="1"/>
  <c r="AO63" i="123" s="1"/>
  <c r="AE37" i="122"/>
  <c r="AP32" i="123" s="1"/>
  <c r="AO76" i="123" s="1"/>
  <c r="AE40" i="122"/>
  <c r="AP35" i="123" s="1"/>
  <c r="AO79" i="123" s="1"/>
  <c r="AE48" i="122"/>
  <c r="AP43" i="123" s="1"/>
  <c r="AO87" i="123" s="1"/>
  <c r="AE21" i="122"/>
  <c r="AP16" i="123" s="1"/>
  <c r="AO60" i="123" s="1"/>
  <c r="AE13" i="122"/>
  <c r="AP8" i="123" s="1"/>
  <c r="AO52" i="123" s="1"/>
  <c r="AE50" i="122"/>
  <c r="AP45" i="123" s="1"/>
  <c r="AO89" i="123" s="1"/>
  <c r="AE30" i="122"/>
  <c r="AP25" i="123" s="1"/>
  <c r="AO69" i="123" s="1"/>
  <c r="AE16" i="122"/>
  <c r="AP11" i="123" s="1"/>
  <c r="AO55" i="123" s="1"/>
  <c r="AE46" i="122"/>
  <c r="AP41" i="123" s="1"/>
  <c r="AO85" i="123" s="1"/>
  <c r="AE29" i="122"/>
  <c r="AP24" i="123" s="1"/>
  <c r="AO68" i="123" s="1"/>
  <c r="AE35" i="122"/>
  <c r="AP30" i="123" s="1"/>
  <c r="AO74" i="123" s="1"/>
  <c r="AE44" i="122"/>
  <c r="AP39" i="123" s="1"/>
  <c r="AO83" i="123" s="1"/>
  <c r="AE38" i="122"/>
  <c r="AP33" i="123" s="1"/>
  <c r="AO77" i="123" s="1"/>
  <c r="AE25" i="122"/>
  <c r="AP20" i="123" s="1"/>
  <c r="AO64" i="123" s="1"/>
  <c r="AE12" i="122"/>
  <c r="AP7" i="123" s="1"/>
  <c r="AO51" i="123" s="1"/>
  <c r="AE32" i="122"/>
  <c r="AP27" i="123" s="1"/>
  <c r="AO71" i="123" s="1"/>
  <c r="AE26" i="122"/>
  <c r="AP21" i="123" s="1"/>
  <c r="AO65" i="123" s="1"/>
  <c r="AQ5" i="123"/>
  <c r="AR6" i="123" l="1"/>
  <c r="AO49" i="123"/>
  <c r="AP47" i="123"/>
  <c r="B17" i="125" s="1"/>
  <c r="AQ46" i="123"/>
  <c r="AO90" i="123"/>
  <c r="AR8" i="123"/>
  <c r="AQ7" i="123"/>
  <c r="AQ30" i="123"/>
  <c r="AR31" i="123"/>
  <c r="AQ25" i="123"/>
  <c r="AR26" i="123"/>
  <c r="AQ43" i="123"/>
  <c r="AR44" i="123"/>
  <c r="AQ34" i="123"/>
  <c r="AR35" i="123"/>
  <c r="AQ17" i="123"/>
  <c r="AR18" i="123"/>
  <c r="AQ42" i="123"/>
  <c r="AR43" i="123"/>
  <c r="AQ12" i="123"/>
  <c r="AR13" i="123"/>
  <c r="AR24" i="123"/>
  <c r="AQ23" i="123"/>
  <c r="AR15" i="123"/>
  <c r="AQ14" i="123"/>
  <c r="AQ20" i="123"/>
  <c r="AR21" i="123"/>
  <c r="AQ24" i="123"/>
  <c r="AR25" i="123"/>
  <c r="AQ45" i="123"/>
  <c r="AR46" i="123"/>
  <c r="AR36" i="123"/>
  <c r="AQ35" i="123"/>
  <c r="AQ28" i="123"/>
  <c r="AR29" i="123"/>
  <c r="AR16" i="123"/>
  <c r="AQ15" i="123"/>
  <c r="AQ36" i="123"/>
  <c r="AR37" i="123"/>
  <c r="AQ38" i="123"/>
  <c r="AR39" i="123"/>
  <c r="AR19" i="123"/>
  <c r="AQ18" i="123"/>
  <c r="AQ21" i="123"/>
  <c r="AR22" i="123"/>
  <c r="AQ33" i="123"/>
  <c r="AR34" i="123"/>
  <c r="AQ41" i="123"/>
  <c r="AR42" i="123"/>
  <c r="AQ8" i="123"/>
  <c r="AR9" i="123"/>
  <c r="AR33" i="123"/>
  <c r="AQ32" i="123"/>
  <c r="AQ9" i="123"/>
  <c r="AR10" i="123"/>
  <c r="AQ40" i="123"/>
  <c r="AR41" i="123"/>
  <c r="AQ31" i="123"/>
  <c r="AR32" i="123"/>
  <c r="AQ22" i="123"/>
  <c r="AR23" i="123"/>
  <c r="AR7" i="123"/>
  <c r="AQ6" i="123"/>
  <c r="AQ29" i="123"/>
  <c r="AR30" i="123"/>
  <c r="AQ27" i="123"/>
  <c r="AR28" i="123"/>
  <c r="AQ39" i="123"/>
  <c r="AR40" i="123"/>
  <c r="AQ11" i="123"/>
  <c r="AR12" i="123"/>
  <c r="AQ16" i="123"/>
  <c r="AR17" i="123"/>
  <c r="AQ19" i="123"/>
  <c r="AR20" i="123"/>
  <c r="AR14" i="123"/>
  <c r="AQ13" i="123"/>
  <c r="AQ26" i="123"/>
  <c r="AR27" i="123"/>
  <c r="AQ37" i="123"/>
  <c r="AR38" i="123"/>
  <c r="AR11" i="123"/>
  <c r="AQ10" i="123"/>
  <c r="AR45" i="123"/>
  <c r="AQ44" i="123"/>
  <c r="AO48" i="123" l="1"/>
  <c r="J17" i="125" s="1"/>
  <c r="AQ47" i="123"/>
  <c r="C17" i="125" s="1"/>
  <c r="AR47" i="123"/>
  <c r="AF52" i="122" l="1"/>
  <c r="AF51" i="122" l="1"/>
  <c r="AS46" i="123" s="1"/>
  <c r="AF41" i="122"/>
  <c r="AS36" i="123" s="1"/>
  <c r="AR80" i="123" s="1"/>
  <c r="AF34" i="122"/>
  <c r="AS29" i="123" s="1"/>
  <c r="AR73" i="123" s="1"/>
  <c r="AF39" i="122"/>
  <c r="AS34" i="123" s="1"/>
  <c r="AR78" i="123" s="1"/>
  <c r="AF32" i="122"/>
  <c r="AS27" i="123" s="1"/>
  <c r="AR71" i="123" s="1"/>
  <c r="AF35" i="122"/>
  <c r="AS30" i="123" s="1"/>
  <c r="AR74" i="123" s="1"/>
  <c r="AF20" i="122"/>
  <c r="AS15" i="123" s="1"/>
  <c r="AR59" i="123" s="1"/>
  <c r="AF17" i="122"/>
  <c r="AS12" i="123" s="1"/>
  <c r="AR56" i="123" s="1"/>
  <c r="AF18" i="122"/>
  <c r="AS13" i="123" s="1"/>
  <c r="AR57" i="123" s="1"/>
  <c r="AF23" i="122"/>
  <c r="AS18" i="123" s="1"/>
  <c r="AR62" i="123" s="1"/>
  <c r="AF37" i="122"/>
  <c r="AS32" i="123" s="1"/>
  <c r="AR76" i="123" s="1"/>
  <c r="AF36" i="122"/>
  <c r="AS31" i="123" s="1"/>
  <c r="AR75" i="123" s="1"/>
  <c r="AF29" i="122"/>
  <c r="AS24" i="123" s="1"/>
  <c r="AR68" i="123" s="1"/>
  <c r="AF16" i="122"/>
  <c r="AS11" i="123" s="1"/>
  <c r="AR55" i="123" s="1"/>
  <c r="AF19" i="122"/>
  <c r="AS14" i="123" s="1"/>
  <c r="AR58" i="123" s="1"/>
  <c r="AF45" i="122"/>
  <c r="AS40" i="123" s="1"/>
  <c r="AR84" i="123" s="1"/>
  <c r="AF40" i="122"/>
  <c r="AS35" i="123" s="1"/>
  <c r="AR79" i="123" s="1"/>
  <c r="AF12" i="122"/>
  <c r="AS7" i="123" s="1"/>
  <c r="AR51" i="123" s="1"/>
  <c r="AF47" i="122"/>
  <c r="AS42" i="123" s="1"/>
  <c r="AR86" i="123" s="1"/>
  <c r="AF49" i="122"/>
  <c r="AS44" i="123" s="1"/>
  <c r="AR88" i="123" s="1"/>
  <c r="AF33" i="122"/>
  <c r="AS28" i="123" s="1"/>
  <c r="AR72" i="123" s="1"/>
  <c r="AF13" i="122"/>
  <c r="AS8" i="123" s="1"/>
  <c r="AR52" i="123" s="1"/>
  <c r="AF10" i="122"/>
  <c r="AS5" i="123" s="1"/>
  <c r="AF38" i="122"/>
  <c r="AS33" i="123" s="1"/>
  <c r="AR77" i="123" s="1"/>
  <c r="AF24" i="122"/>
  <c r="AS19" i="123" s="1"/>
  <c r="AR63" i="123" s="1"/>
  <c r="AF11" i="122"/>
  <c r="AS6" i="123" s="1"/>
  <c r="AR50" i="123" s="1"/>
  <c r="AF50" i="122"/>
  <c r="AS45" i="123" s="1"/>
  <c r="AR89" i="123" s="1"/>
  <c r="AF48" i="122"/>
  <c r="AS43" i="123" s="1"/>
  <c r="AR87" i="123" s="1"/>
  <c r="AF42" i="122"/>
  <c r="AS37" i="123" s="1"/>
  <c r="AR81" i="123" s="1"/>
  <c r="AF30" i="122"/>
  <c r="AS25" i="123" s="1"/>
  <c r="AR69" i="123" s="1"/>
  <c r="AF31" i="122"/>
  <c r="AS26" i="123" s="1"/>
  <c r="AR70" i="123" s="1"/>
  <c r="AF43" i="122"/>
  <c r="AS38" i="123" s="1"/>
  <c r="AR82" i="123" s="1"/>
  <c r="AF28" i="122"/>
  <c r="AS23" i="123" s="1"/>
  <c r="AR67" i="123" s="1"/>
  <c r="AF25" i="122"/>
  <c r="AS20" i="123" s="1"/>
  <c r="AR64" i="123" s="1"/>
  <c r="AF26" i="122"/>
  <c r="AS21" i="123" s="1"/>
  <c r="AR65" i="123" s="1"/>
  <c r="AF14" i="122"/>
  <c r="AS9" i="123" s="1"/>
  <c r="AR53" i="123" s="1"/>
  <c r="AF15" i="122"/>
  <c r="AS10" i="123" s="1"/>
  <c r="AR54" i="123" s="1"/>
  <c r="AF44" i="122"/>
  <c r="AS39" i="123" s="1"/>
  <c r="AR83" i="123" s="1"/>
  <c r="AF21" i="122"/>
  <c r="AS16" i="123" s="1"/>
  <c r="AR60" i="123" s="1"/>
  <c r="AF46" i="122"/>
  <c r="AS41" i="123" s="1"/>
  <c r="AR85" i="123" s="1"/>
  <c r="AF27" i="122"/>
  <c r="AS22" i="123" s="1"/>
  <c r="AR66" i="123" s="1"/>
  <c r="AF22" i="122"/>
  <c r="AS17" i="123" s="1"/>
  <c r="AR61" i="123" s="1"/>
  <c r="AT5" i="123"/>
  <c r="AS47" i="123" l="1"/>
  <c r="AU6" i="123"/>
  <c r="AR49" i="123"/>
  <c r="AT46" i="123"/>
  <c r="AR90" i="123"/>
  <c r="AU42" i="123"/>
  <c r="AT41" i="123"/>
  <c r="AT9" i="123"/>
  <c r="AU10" i="123"/>
  <c r="AT38" i="123"/>
  <c r="AU39" i="123"/>
  <c r="AU44" i="123"/>
  <c r="AT43" i="123"/>
  <c r="AT33" i="123"/>
  <c r="AU34" i="123"/>
  <c r="AT44" i="123"/>
  <c r="AU45" i="123"/>
  <c r="AU41" i="123"/>
  <c r="AT40" i="123"/>
  <c r="AU32" i="123"/>
  <c r="AT31" i="123"/>
  <c r="AT12" i="123"/>
  <c r="AU13" i="123"/>
  <c r="AT34" i="123"/>
  <c r="AU35" i="123"/>
  <c r="AU17" i="123"/>
  <c r="AT16" i="123"/>
  <c r="AT21" i="123"/>
  <c r="AU22" i="123"/>
  <c r="AU27" i="123"/>
  <c r="AT26" i="123"/>
  <c r="AU46" i="123"/>
  <c r="AT45" i="123"/>
  <c r="AT42" i="123"/>
  <c r="AU43" i="123"/>
  <c r="AT14" i="123"/>
  <c r="AU15" i="123"/>
  <c r="AU33" i="123"/>
  <c r="AT32" i="123"/>
  <c r="AU16" i="123"/>
  <c r="AT15" i="123"/>
  <c r="AT29" i="123"/>
  <c r="AU30" i="123"/>
  <c r="AT17" i="123"/>
  <c r="AU18" i="123"/>
  <c r="AT39" i="123"/>
  <c r="AU40" i="123"/>
  <c r="AU21" i="123"/>
  <c r="AT20" i="123"/>
  <c r="AU26" i="123"/>
  <c r="AT25" i="123"/>
  <c r="AU7" i="123"/>
  <c r="AT6" i="123"/>
  <c r="AT8" i="123"/>
  <c r="AU9" i="123"/>
  <c r="AT7" i="123"/>
  <c r="AU8" i="123"/>
  <c r="AT11" i="123"/>
  <c r="AU12" i="123"/>
  <c r="AT18" i="123"/>
  <c r="AU19" i="123"/>
  <c r="AT30" i="123"/>
  <c r="AU31" i="123"/>
  <c r="AT36" i="123"/>
  <c r="AU37" i="123"/>
  <c r="AT22" i="123"/>
  <c r="AU23" i="123"/>
  <c r="AT10" i="123"/>
  <c r="AU11" i="123"/>
  <c r="AT23" i="123"/>
  <c r="AU24" i="123"/>
  <c r="AU38" i="123"/>
  <c r="AT37" i="123"/>
  <c r="AT19" i="123"/>
  <c r="AU20" i="123"/>
  <c r="AT28" i="123"/>
  <c r="AU29" i="123"/>
  <c r="AU36" i="123"/>
  <c r="AT35" i="123"/>
  <c r="AU25" i="123"/>
  <c r="AT24" i="123"/>
  <c r="AU14" i="123"/>
  <c r="AT13" i="123"/>
  <c r="AT27" i="123"/>
  <c r="AU28" i="123"/>
  <c r="B18" i="125"/>
  <c r="AT47" i="123" l="1"/>
  <c r="C18" i="125" s="1"/>
  <c r="AR48" i="123"/>
  <c r="J18" i="125" s="1"/>
  <c r="AU47" i="123"/>
  <c r="AG52" i="122" l="1"/>
  <c r="AG39" i="122" l="1"/>
  <c r="AV34" i="123" s="1"/>
  <c r="AU78" i="123" s="1"/>
  <c r="AG25" i="122"/>
  <c r="AV20" i="123" s="1"/>
  <c r="AU64" i="123" s="1"/>
  <c r="AG20" i="122"/>
  <c r="AV15" i="123" s="1"/>
  <c r="AU59" i="123" s="1"/>
  <c r="AG14" i="122"/>
  <c r="AV9" i="123" s="1"/>
  <c r="AU53" i="123" s="1"/>
  <c r="AG21" i="122"/>
  <c r="AV16" i="123" s="1"/>
  <c r="AU60" i="123" s="1"/>
  <c r="AG12" i="122"/>
  <c r="AV7" i="123" s="1"/>
  <c r="AU51" i="123" s="1"/>
  <c r="AG31" i="122"/>
  <c r="AV26" i="123" s="1"/>
  <c r="AU70" i="123" s="1"/>
  <c r="AG41" i="122"/>
  <c r="AV36" i="123" s="1"/>
  <c r="AU80" i="123" s="1"/>
  <c r="AG26" i="122"/>
  <c r="AV21" i="123" s="1"/>
  <c r="AU65" i="123" s="1"/>
  <c r="AG49" i="122"/>
  <c r="AV44" i="123" s="1"/>
  <c r="AU88" i="123" s="1"/>
  <c r="AG11" i="122"/>
  <c r="AV6" i="123" s="1"/>
  <c r="AU50" i="123" s="1"/>
  <c r="AG36" i="122"/>
  <c r="AV31" i="123" s="1"/>
  <c r="AU75" i="123" s="1"/>
  <c r="AG22" i="122"/>
  <c r="AV17" i="123" s="1"/>
  <c r="AU61" i="123" s="1"/>
  <c r="AG43" i="122"/>
  <c r="AV38" i="123" s="1"/>
  <c r="AU82" i="123" s="1"/>
  <c r="AG48" i="122"/>
  <c r="AV43" i="123" s="1"/>
  <c r="AU87" i="123" s="1"/>
  <c r="AG37" i="122"/>
  <c r="AV32" i="123" s="1"/>
  <c r="AU76" i="123" s="1"/>
  <c r="AG19" i="122"/>
  <c r="AV14" i="123" s="1"/>
  <c r="AU58" i="123" s="1"/>
  <c r="AG51" i="122"/>
  <c r="AV46" i="123" s="1"/>
  <c r="AG28" i="122"/>
  <c r="AV23" i="123" s="1"/>
  <c r="AU67" i="123" s="1"/>
  <c r="AG29" i="122"/>
  <c r="AV24" i="123" s="1"/>
  <c r="AU68" i="123" s="1"/>
  <c r="AG32" i="122"/>
  <c r="AV27" i="123" s="1"/>
  <c r="AU71" i="123" s="1"/>
  <c r="AG47" i="122"/>
  <c r="AV42" i="123" s="1"/>
  <c r="AU86" i="123" s="1"/>
  <c r="AG45" i="122"/>
  <c r="AV40" i="123" s="1"/>
  <c r="AU84" i="123" s="1"/>
  <c r="AG23" i="122"/>
  <c r="AV18" i="123" s="1"/>
  <c r="AU62" i="123" s="1"/>
  <c r="AG40" i="122"/>
  <c r="AV35" i="123" s="1"/>
  <c r="AU79" i="123" s="1"/>
  <c r="AG38" i="122"/>
  <c r="AV33" i="123" s="1"/>
  <c r="AU77" i="123" s="1"/>
  <c r="AG34" i="122"/>
  <c r="AV29" i="123" s="1"/>
  <c r="AU73" i="123" s="1"/>
  <c r="AG16" i="122"/>
  <c r="AV11" i="123" s="1"/>
  <c r="AU55" i="123" s="1"/>
  <c r="AG50" i="122"/>
  <c r="AV45" i="123" s="1"/>
  <c r="AU89" i="123" s="1"/>
  <c r="AG33" i="122"/>
  <c r="AV28" i="123" s="1"/>
  <c r="AU72" i="123" s="1"/>
  <c r="AG10" i="122"/>
  <c r="AV5" i="123" s="1"/>
  <c r="AG27" i="122"/>
  <c r="AV22" i="123" s="1"/>
  <c r="AU66" i="123" s="1"/>
  <c r="AG42" i="122"/>
  <c r="AV37" i="123" s="1"/>
  <c r="AU81" i="123" s="1"/>
  <c r="AG30" i="122"/>
  <c r="AV25" i="123" s="1"/>
  <c r="AU69" i="123" s="1"/>
  <c r="AG24" i="122"/>
  <c r="AV19" i="123" s="1"/>
  <c r="AU63" i="123" s="1"/>
  <c r="AG13" i="122"/>
  <c r="AV8" i="123" s="1"/>
  <c r="AU52" i="123" s="1"/>
  <c r="AG46" i="122"/>
  <c r="AV41" i="123" s="1"/>
  <c r="AU85" i="123" s="1"/>
  <c r="AG17" i="122"/>
  <c r="AV12" i="123" s="1"/>
  <c r="AU56" i="123" s="1"/>
  <c r="AG44" i="122"/>
  <c r="AV39" i="123" s="1"/>
  <c r="AU83" i="123" s="1"/>
  <c r="AG35" i="122"/>
  <c r="AV30" i="123" s="1"/>
  <c r="AU74" i="123" s="1"/>
  <c r="AG15" i="122"/>
  <c r="AV10" i="123" s="1"/>
  <c r="AU54" i="123" s="1"/>
  <c r="AG18" i="122"/>
  <c r="AV13" i="123" s="1"/>
  <c r="AU57" i="123" s="1"/>
  <c r="AW5" i="123"/>
  <c r="AX6" i="123" l="1"/>
  <c r="AU49" i="123"/>
  <c r="AW46" i="123"/>
  <c r="AU90" i="123"/>
  <c r="AW30" i="123"/>
  <c r="AX31" i="123"/>
  <c r="AW11" i="123"/>
  <c r="AX12" i="123"/>
  <c r="AW24" i="123"/>
  <c r="AX25" i="123"/>
  <c r="AW36" i="123"/>
  <c r="AX37" i="123"/>
  <c r="AW39" i="123"/>
  <c r="AX40" i="123"/>
  <c r="AW19" i="123"/>
  <c r="AX20" i="123"/>
  <c r="AX30" i="123"/>
  <c r="AW29" i="123"/>
  <c r="AW40" i="123"/>
  <c r="AX41" i="123"/>
  <c r="AW23" i="123"/>
  <c r="AX24" i="123"/>
  <c r="AX44" i="123"/>
  <c r="AW43" i="123"/>
  <c r="AW6" i="123"/>
  <c r="AX7" i="123"/>
  <c r="AW26" i="123"/>
  <c r="AX27" i="123"/>
  <c r="AX16" i="123"/>
  <c r="AW15" i="123"/>
  <c r="AW22" i="123"/>
  <c r="AX23" i="123"/>
  <c r="AW18" i="123"/>
  <c r="AX19" i="123"/>
  <c r="AW32" i="123"/>
  <c r="AX33" i="123"/>
  <c r="AX32" i="123"/>
  <c r="AW31" i="123"/>
  <c r="AW9" i="123"/>
  <c r="AX10" i="123"/>
  <c r="AW13" i="123"/>
  <c r="AX14" i="123"/>
  <c r="AW12" i="123"/>
  <c r="AX13" i="123"/>
  <c r="AX26" i="123"/>
  <c r="AW25" i="123"/>
  <c r="AX29" i="123"/>
  <c r="AW28" i="123"/>
  <c r="AX34" i="123"/>
  <c r="AW33" i="123"/>
  <c r="AW42" i="123"/>
  <c r="AX43" i="123"/>
  <c r="AX39" i="123"/>
  <c r="AW38" i="123"/>
  <c r="AW44" i="123"/>
  <c r="AX45" i="123"/>
  <c r="AW7" i="123"/>
  <c r="AX8" i="123"/>
  <c r="AW20" i="123"/>
  <c r="AX21" i="123"/>
  <c r="AW8" i="123"/>
  <c r="AX9" i="123"/>
  <c r="AV47" i="123"/>
  <c r="B19" i="125" s="1"/>
  <c r="AW10" i="123"/>
  <c r="AX11" i="123"/>
  <c r="AW41" i="123"/>
  <c r="AX42" i="123"/>
  <c r="AW37" i="123"/>
  <c r="AX38" i="123"/>
  <c r="AX46" i="123"/>
  <c r="AW45" i="123"/>
  <c r="AX36" i="123"/>
  <c r="AW35" i="123"/>
  <c r="AW27" i="123"/>
  <c r="AX28" i="123"/>
  <c r="AW14" i="123"/>
  <c r="AX15" i="123"/>
  <c r="AW17" i="123"/>
  <c r="AX18" i="123"/>
  <c r="AX22" i="123"/>
  <c r="AW21" i="123"/>
  <c r="AX17" i="123"/>
  <c r="AW16" i="123"/>
  <c r="AW34" i="123"/>
  <c r="AX35" i="123"/>
  <c r="AX47" i="123" l="1"/>
  <c r="AU48" i="123"/>
  <c r="J19" i="125" s="1"/>
  <c r="AW47" i="123"/>
  <c r="C19" i="125" s="1"/>
  <c r="AH52" i="122"/>
  <c r="AH49" i="122" l="1"/>
  <c r="AY44" i="123" s="1"/>
  <c r="AX88" i="123" s="1"/>
  <c r="AH46" i="122"/>
  <c r="AY41" i="123" s="1"/>
  <c r="AX85" i="123" s="1"/>
  <c r="AH37" i="122"/>
  <c r="AY32" i="123" s="1"/>
  <c r="AX76" i="123" s="1"/>
  <c r="AH51" i="122"/>
  <c r="AY46" i="123" s="1"/>
  <c r="AH43" i="122"/>
  <c r="AY38" i="123" s="1"/>
  <c r="AX82" i="123" s="1"/>
  <c r="AH31" i="122"/>
  <c r="AY26" i="123" s="1"/>
  <c r="AX70" i="123" s="1"/>
  <c r="AH21" i="122"/>
  <c r="AY16" i="123" s="1"/>
  <c r="AX60" i="123" s="1"/>
  <c r="AH17" i="122"/>
  <c r="AY12" i="123" s="1"/>
  <c r="AX56" i="123" s="1"/>
  <c r="AH13" i="122"/>
  <c r="AY8" i="123" s="1"/>
  <c r="AX52" i="123" s="1"/>
  <c r="AH33" i="122"/>
  <c r="AY28" i="123" s="1"/>
  <c r="AX72" i="123" s="1"/>
  <c r="AH25" i="122"/>
  <c r="AY20" i="123" s="1"/>
  <c r="AX64" i="123" s="1"/>
  <c r="AH45" i="122"/>
  <c r="AY40" i="123" s="1"/>
  <c r="AX84" i="123" s="1"/>
  <c r="AH42" i="122"/>
  <c r="AY37" i="123" s="1"/>
  <c r="AX81" i="123" s="1"/>
  <c r="AH36" i="122"/>
  <c r="AY31" i="123" s="1"/>
  <c r="AX75" i="123" s="1"/>
  <c r="AH48" i="122"/>
  <c r="AY43" i="123" s="1"/>
  <c r="AX87" i="123" s="1"/>
  <c r="AH32" i="122"/>
  <c r="AY27" i="123" s="1"/>
  <c r="AX71" i="123" s="1"/>
  <c r="AH27" i="122"/>
  <c r="AY22" i="123" s="1"/>
  <c r="AX66" i="123" s="1"/>
  <c r="AH20" i="122"/>
  <c r="AY15" i="123" s="1"/>
  <c r="AX59" i="123" s="1"/>
  <c r="AH16" i="122"/>
  <c r="AY11" i="123" s="1"/>
  <c r="AX55" i="123" s="1"/>
  <c r="AH12" i="122"/>
  <c r="AY7" i="123" s="1"/>
  <c r="AX51" i="123" s="1"/>
  <c r="AH30" i="122"/>
  <c r="AY25" i="123" s="1"/>
  <c r="AX69" i="123" s="1"/>
  <c r="AH10" i="122"/>
  <c r="AY5" i="123" s="1"/>
  <c r="AH41" i="122"/>
  <c r="AY36" i="123" s="1"/>
  <c r="AX80" i="123" s="1"/>
  <c r="AH39" i="122"/>
  <c r="AY34" i="123" s="1"/>
  <c r="AX78" i="123" s="1"/>
  <c r="AH35" i="122"/>
  <c r="AY30" i="123" s="1"/>
  <c r="AX74" i="123" s="1"/>
  <c r="AH47" i="122"/>
  <c r="AY42" i="123" s="1"/>
  <c r="AX86" i="123" s="1"/>
  <c r="AH28" i="122"/>
  <c r="AY23" i="123" s="1"/>
  <c r="AX67" i="123" s="1"/>
  <c r="AH23" i="122"/>
  <c r="AY18" i="123" s="1"/>
  <c r="AX62" i="123" s="1"/>
  <c r="AH19" i="122"/>
  <c r="AY14" i="123" s="1"/>
  <c r="AX58" i="123" s="1"/>
  <c r="AH15" i="122"/>
  <c r="AY10" i="123" s="1"/>
  <c r="AX54" i="123" s="1"/>
  <c r="AH11" i="122"/>
  <c r="AY6" i="123" s="1"/>
  <c r="AX50" i="123" s="1"/>
  <c r="AH29" i="122"/>
  <c r="AY24" i="123" s="1"/>
  <c r="AX68" i="123" s="1"/>
  <c r="AH50" i="122"/>
  <c r="AY45" i="123" s="1"/>
  <c r="AX89" i="123" s="1"/>
  <c r="AH38" i="122"/>
  <c r="AY33" i="123" s="1"/>
  <c r="AX77" i="123" s="1"/>
  <c r="AH34" i="122"/>
  <c r="AY29" i="123" s="1"/>
  <c r="AX73" i="123" s="1"/>
  <c r="AH44" i="122"/>
  <c r="AY39" i="123" s="1"/>
  <c r="AX83" i="123" s="1"/>
  <c r="AH24" i="122"/>
  <c r="AY19" i="123" s="1"/>
  <c r="AX63" i="123" s="1"/>
  <c r="AH22" i="122"/>
  <c r="AY17" i="123" s="1"/>
  <c r="AX61" i="123" s="1"/>
  <c r="AH18" i="122"/>
  <c r="AY13" i="123" s="1"/>
  <c r="AX57" i="123" s="1"/>
  <c r="AH14" i="122"/>
  <c r="AY9" i="123" s="1"/>
  <c r="AX53" i="123" s="1"/>
  <c r="AH40" i="122"/>
  <c r="AY35" i="123" s="1"/>
  <c r="AX79" i="123" s="1"/>
  <c r="AH26" i="122"/>
  <c r="AY21" i="123" s="1"/>
  <c r="AX65" i="123" s="1"/>
  <c r="AZ46" i="123" l="1"/>
  <c r="AX90" i="123"/>
  <c r="BA6" i="123"/>
  <c r="AX49" i="123"/>
  <c r="AZ11" i="123"/>
  <c r="BA12" i="123"/>
  <c r="AZ32" i="123"/>
  <c r="BA33" i="123"/>
  <c r="BA40" i="123"/>
  <c r="AZ39" i="123"/>
  <c r="BA19" i="123"/>
  <c r="AZ18" i="123"/>
  <c r="AZ7" i="123"/>
  <c r="BA8" i="123"/>
  <c r="AZ40" i="123"/>
  <c r="BA41" i="123"/>
  <c r="AZ12" i="123"/>
  <c r="BA13" i="123"/>
  <c r="AZ29" i="123"/>
  <c r="BA30" i="123"/>
  <c r="AZ23" i="123"/>
  <c r="BA24" i="123"/>
  <c r="AZ43" i="123"/>
  <c r="BA44" i="123"/>
  <c r="BA17" i="123"/>
  <c r="AZ16" i="123"/>
  <c r="BA22" i="123"/>
  <c r="AZ21" i="123"/>
  <c r="BA18" i="123"/>
  <c r="AZ17" i="123"/>
  <c r="AZ33" i="123"/>
  <c r="BA34" i="123"/>
  <c r="AZ10" i="123"/>
  <c r="BA11" i="123"/>
  <c r="BA43" i="123"/>
  <c r="AZ42" i="123"/>
  <c r="AZ15" i="123"/>
  <c r="BA16" i="123"/>
  <c r="AZ31" i="123"/>
  <c r="BA32" i="123"/>
  <c r="BA29" i="123"/>
  <c r="AZ28" i="123"/>
  <c r="BA27" i="123"/>
  <c r="AZ26" i="123"/>
  <c r="AZ41" i="123"/>
  <c r="BA42" i="123"/>
  <c r="BA10" i="123"/>
  <c r="AZ9" i="123"/>
  <c r="AZ24" i="123"/>
  <c r="BA25" i="123"/>
  <c r="BA35" i="123"/>
  <c r="AZ34" i="123"/>
  <c r="AZ27" i="123"/>
  <c r="BA28" i="123"/>
  <c r="AZ13" i="123"/>
  <c r="BA14" i="123"/>
  <c r="AZ6" i="123"/>
  <c r="BA7" i="123"/>
  <c r="AZ36" i="123"/>
  <c r="BA37" i="123"/>
  <c r="AZ20" i="123"/>
  <c r="BA21" i="123"/>
  <c r="BA36" i="123"/>
  <c r="AZ35" i="123"/>
  <c r="BA20" i="123"/>
  <c r="AZ19" i="123"/>
  <c r="AZ45" i="123"/>
  <c r="BA46" i="123"/>
  <c r="AZ14" i="123"/>
  <c r="BA15" i="123"/>
  <c r="AZ30" i="123"/>
  <c r="BA31" i="123"/>
  <c r="BA26" i="123"/>
  <c r="AZ25" i="123"/>
  <c r="BA23" i="123"/>
  <c r="AZ22" i="123"/>
  <c r="AZ37" i="123"/>
  <c r="BA38" i="123"/>
  <c r="AZ8" i="123"/>
  <c r="BA9" i="123"/>
  <c r="AZ38" i="123"/>
  <c r="BA39" i="123"/>
  <c r="AZ44" i="123"/>
  <c r="BA45" i="123"/>
  <c r="AZ5" i="123"/>
  <c r="AY47" i="123"/>
  <c r="AX48" i="123" l="1"/>
  <c r="J20" i="125" s="1"/>
  <c r="AZ47" i="123"/>
  <c r="C20" i="125" s="1"/>
  <c r="BA47" i="123"/>
  <c r="B20" i="125"/>
  <c r="AI52" i="122" l="1"/>
  <c r="AI51" i="122" l="1"/>
  <c r="BB46" i="123" s="1"/>
  <c r="AI36" i="122"/>
  <c r="BB31" i="123" s="1"/>
  <c r="BA75" i="123" s="1"/>
  <c r="AI37" i="122"/>
  <c r="BB32" i="123" s="1"/>
  <c r="BA76" i="123" s="1"/>
  <c r="AI29" i="122"/>
  <c r="BB24" i="123" s="1"/>
  <c r="BA68" i="123" s="1"/>
  <c r="AI42" i="122"/>
  <c r="BB37" i="123" s="1"/>
  <c r="BA81" i="123" s="1"/>
  <c r="AI32" i="122"/>
  <c r="BB27" i="123" s="1"/>
  <c r="BA71" i="123" s="1"/>
  <c r="AI15" i="122"/>
  <c r="BB10" i="123" s="1"/>
  <c r="BA54" i="123" s="1"/>
  <c r="AI25" i="122"/>
  <c r="BB20" i="123" s="1"/>
  <c r="BA64" i="123" s="1"/>
  <c r="AI12" i="122"/>
  <c r="BB7" i="123" s="1"/>
  <c r="BA51" i="123" s="1"/>
  <c r="AI11" i="122"/>
  <c r="BB6" i="123" s="1"/>
  <c r="BA50" i="123" s="1"/>
  <c r="AI49" i="122"/>
  <c r="BB44" i="123" s="1"/>
  <c r="BA88" i="123" s="1"/>
  <c r="AI48" i="122"/>
  <c r="BB43" i="123" s="1"/>
  <c r="BA87" i="123" s="1"/>
  <c r="AI43" i="122"/>
  <c r="BB38" i="123" s="1"/>
  <c r="BA82" i="123" s="1"/>
  <c r="AI31" i="122"/>
  <c r="BB26" i="123" s="1"/>
  <c r="BA70" i="123" s="1"/>
  <c r="AI21" i="122"/>
  <c r="BB16" i="123" s="1"/>
  <c r="BA60" i="123" s="1"/>
  <c r="AI14" i="122"/>
  <c r="BB9" i="123" s="1"/>
  <c r="BA53" i="123" s="1"/>
  <c r="AI47" i="122"/>
  <c r="BB42" i="123" s="1"/>
  <c r="BA86" i="123" s="1"/>
  <c r="AI38" i="122"/>
  <c r="BB33" i="123" s="1"/>
  <c r="BA77" i="123" s="1"/>
  <c r="AI28" i="122"/>
  <c r="BB23" i="123" s="1"/>
  <c r="BA67" i="123" s="1"/>
  <c r="AI24" i="122"/>
  <c r="BB19" i="123" s="1"/>
  <c r="BA63" i="123" s="1"/>
  <c r="AI26" i="122"/>
  <c r="BB21" i="123" s="1"/>
  <c r="BA65" i="123" s="1"/>
  <c r="AI50" i="122"/>
  <c r="BB45" i="123" s="1"/>
  <c r="BA89" i="123" s="1"/>
  <c r="AI44" i="122"/>
  <c r="BB39" i="123" s="1"/>
  <c r="BA83" i="123" s="1"/>
  <c r="AI45" i="122"/>
  <c r="BB40" i="123" s="1"/>
  <c r="BA84" i="123" s="1"/>
  <c r="AI34" i="122"/>
  <c r="BB29" i="123" s="1"/>
  <c r="BA73" i="123" s="1"/>
  <c r="AI35" i="122"/>
  <c r="BB30" i="123" s="1"/>
  <c r="BA74" i="123" s="1"/>
  <c r="AI27" i="122"/>
  <c r="BB22" i="123" s="1"/>
  <c r="BA66" i="123" s="1"/>
  <c r="AI23" i="122"/>
  <c r="BB18" i="123" s="1"/>
  <c r="BA62" i="123" s="1"/>
  <c r="AI20" i="122"/>
  <c r="BB15" i="123" s="1"/>
  <c r="BA59" i="123" s="1"/>
  <c r="AI17" i="122"/>
  <c r="BB12" i="123" s="1"/>
  <c r="BA56" i="123" s="1"/>
  <c r="AI18" i="122"/>
  <c r="BB13" i="123" s="1"/>
  <c r="BA57" i="123" s="1"/>
  <c r="AI10" i="122"/>
  <c r="BB5" i="123" s="1"/>
  <c r="AI40" i="122"/>
  <c r="BB35" i="123" s="1"/>
  <c r="BA79" i="123" s="1"/>
  <c r="AI41" i="122"/>
  <c r="BB36" i="123" s="1"/>
  <c r="BA80" i="123" s="1"/>
  <c r="AI30" i="122"/>
  <c r="BB25" i="123" s="1"/>
  <c r="BA69" i="123" s="1"/>
  <c r="AI19" i="122"/>
  <c r="BB14" i="123" s="1"/>
  <c r="BA58" i="123" s="1"/>
  <c r="AI22" i="122"/>
  <c r="BB17" i="123" s="1"/>
  <c r="BA61" i="123" s="1"/>
  <c r="AI46" i="122"/>
  <c r="BB41" i="123" s="1"/>
  <c r="BA85" i="123" s="1"/>
  <c r="AI33" i="122"/>
  <c r="BB28" i="123" s="1"/>
  <c r="BA72" i="123" s="1"/>
  <c r="AI39" i="122"/>
  <c r="BB34" i="123" s="1"/>
  <c r="BA78" i="123" s="1"/>
  <c r="AI16" i="122"/>
  <c r="BB11" i="123" s="1"/>
  <c r="BA55" i="123" s="1"/>
  <c r="AI13" i="122"/>
  <c r="BB8" i="123" s="1"/>
  <c r="BA52" i="123" s="1"/>
  <c r="BD6" i="123" l="1"/>
  <c r="BA49" i="123"/>
  <c r="BC46" i="123"/>
  <c r="BA90" i="123"/>
  <c r="BC34" i="123"/>
  <c r="BD35" i="123"/>
  <c r="BC14" i="123"/>
  <c r="BD15" i="123"/>
  <c r="BC18" i="123"/>
  <c r="BD19" i="123"/>
  <c r="BD41" i="123"/>
  <c r="BC40" i="123"/>
  <c r="BC19" i="123"/>
  <c r="BD20" i="123"/>
  <c r="BC9" i="123"/>
  <c r="BD10" i="123"/>
  <c r="BC43" i="123"/>
  <c r="BD44" i="123"/>
  <c r="BD21" i="123"/>
  <c r="BC20" i="123"/>
  <c r="BC24" i="123"/>
  <c r="BD25" i="123"/>
  <c r="BC28" i="123"/>
  <c r="BD29" i="123"/>
  <c r="BC25" i="123"/>
  <c r="BD26" i="123"/>
  <c r="BD14" i="123"/>
  <c r="BC13" i="123"/>
  <c r="BC22" i="123"/>
  <c r="BD23" i="123"/>
  <c r="BD40" i="123"/>
  <c r="BC39" i="123"/>
  <c r="BD24" i="123"/>
  <c r="BC23" i="123"/>
  <c r="BD17" i="123"/>
  <c r="BC16" i="123"/>
  <c r="BC44" i="123"/>
  <c r="BD45" i="123"/>
  <c r="BD11" i="123"/>
  <c r="BC10" i="123"/>
  <c r="BD33" i="123"/>
  <c r="BC32" i="123"/>
  <c r="BC8" i="123"/>
  <c r="BD9" i="123"/>
  <c r="BD42" i="123"/>
  <c r="BC41" i="123"/>
  <c r="BC36" i="123"/>
  <c r="BD37" i="123"/>
  <c r="BD13" i="123"/>
  <c r="BC12" i="123"/>
  <c r="BD31" i="123"/>
  <c r="BC30" i="123"/>
  <c r="BC45" i="123"/>
  <c r="BD46" i="123"/>
  <c r="BC33" i="123"/>
  <c r="BD34" i="123"/>
  <c r="BC26" i="123"/>
  <c r="BD27" i="123"/>
  <c r="BD7" i="123"/>
  <c r="BC6" i="123"/>
  <c r="BC27" i="123"/>
  <c r="BD28" i="123"/>
  <c r="BD32" i="123"/>
  <c r="BC31" i="123"/>
  <c r="BD12" i="123"/>
  <c r="BC11" i="123"/>
  <c r="BC17" i="123"/>
  <c r="BD18" i="123"/>
  <c r="BD36" i="123"/>
  <c r="BC35" i="123"/>
  <c r="BD16" i="123"/>
  <c r="BC15" i="123"/>
  <c r="BD30" i="123"/>
  <c r="BC29" i="123"/>
  <c r="BC21" i="123"/>
  <c r="BD22" i="123"/>
  <c r="BC42" i="123"/>
  <c r="BD43" i="123"/>
  <c r="BC38" i="123"/>
  <c r="BD39" i="123"/>
  <c r="BC7" i="123"/>
  <c r="BD8" i="123"/>
  <c r="BD38" i="123"/>
  <c r="BC37" i="123"/>
  <c r="BC5" i="123"/>
  <c r="BB47" i="123"/>
  <c r="BA48" i="123" l="1"/>
  <c r="J21" i="125" s="1"/>
  <c r="BC47" i="123"/>
  <c r="C21" i="125" s="1"/>
  <c r="BD47" i="123"/>
  <c r="B21" i="125"/>
  <c r="AJ52" i="122" l="1"/>
  <c r="AJ35" i="122" l="1"/>
  <c r="BE30" i="123" s="1"/>
  <c r="BD74" i="123" s="1"/>
  <c r="AJ13" i="122"/>
  <c r="BE8" i="123" s="1"/>
  <c r="BD52" i="123" s="1"/>
  <c r="AJ25" i="122"/>
  <c r="BE20" i="123" s="1"/>
  <c r="BD64" i="123" s="1"/>
  <c r="AJ48" i="122"/>
  <c r="BE43" i="123" s="1"/>
  <c r="BD87" i="123" s="1"/>
  <c r="AJ10" i="122"/>
  <c r="BE5" i="123" s="1"/>
  <c r="AJ20" i="122"/>
  <c r="BE15" i="123" s="1"/>
  <c r="BD59" i="123" s="1"/>
  <c r="AJ41" i="122"/>
  <c r="BE36" i="123" s="1"/>
  <c r="BD80" i="123" s="1"/>
  <c r="AJ26" i="122"/>
  <c r="BE21" i="123" s="1"/>
  <c r="BD65" i="123" s="1"/>
  <c r="AJ22" i="122"/>
  <c r="BE17" i="123" s="1"/>
  <c r="BD61" i="123" s="1"/>
  <c r="AJ32" i="122"/>
  <c r="BE27" i="123" s="1"/>
  <c r="BD71" i="123" s="1"/>
  <c r="AJ51" i="122"/>
  <c r="BE46" i="123" s="1"/>
  <c r="AJ44" i="122"/>
  <c r="BE39" i="123" s="1"/>
  <c r="BD83" i="123" s="1"/>
  <c r="AJ15" i="122"/>
  <c r="BE10" i="123" s="1"/>
  <c r="BD54" i="123" s="1"/>
  <c r="AJ14" i="122"/>
  <c r="BE9" i="123" s="1"/>
  <c r="BD53" i="123" s="1"/>
  <c r="AJ43" i="122"/>
  <c r="BE38" i="123" s="1"/>
  <c r="BD82" i="123" s="1"/>
  <c r="AJ46" i="122"/>
  <c r="BE41" i="123" s="1"/>
  <c r="BD85" i="123" s="1"/>
  <c r="AJ18" i="122"/>
  <c r="BE13" i="123" s="1"/>
  <c r="BD57" i="123" s="1"/>
  <c r="AJ30" i="122"/>
  <c r="BE25" i="123" s="1"/>
  <c r="BD69" i="123" s="1"/>
  <c r="AJ37" i="122"/>
  <c r="BE32" i="123" s="1"/>
  <c r="BD76" i="123" s="1"/>
  <c r="AJ11" i="122"/>
  <c r="BE6" i="123" s="1"/>
  <c r="BD50" i="123" s="1"/>
  <c r="AJ17" i="122"/>
  <c r="BE12" i="123" s="1"/>
  <c r="BD56" i="123" s="1"/>
  <c r="AJ45" i="122"/>
  <c r="BE40" i="123" s="1"/>
  <c r="BD84" i="123" s="1"/>
  <c r="AJ29" i="122"/>
  <c r="BE24" i="123" s="1"/>
  <c r="BD68" i="123" s="1"/>
  <c r="AJ33" i="122"/>
  <c r="BE28" i="123" s="1"/>
  <c r="BD72" i="123" s="1"/>
  <c r="AJ19" i="122"/>
  <c r="BE14" i="123" s="1"/>
  <c r="BD58" i="123" s="1"/>
  <c r="AJ39" i="122"/>
  <c r="BE34" i="123" s="1"/>
  <c r="BD78" i="123" s="1"/>
  <c r="AJ42" i="122"/>
  <c r="BE37" i="123" s="1"/>
  <c r="BD81" i="123" s="1"/>
  <c r="AJ12" i="122"/>
  <c r="BE7" i="123" s="1"/>
  <c r="BD51" i="123" s="1"/>
  <c r="AJ36" i="122"/>
  <c r="BE31" i="123" s="1"/>
  <c r="BD75" i="123" s="1"/>
  <c r="AJ31" i="122"/>
  <c r="BE26" i="123" s="1"/>
  <c r="BD70" i="123" s="1"/>
  <c r="AJ49" i="122"/>
  <c r="BE44" i="123" s="1"/>
  <c r="BD88" i="123" s="1"/>
  <c r="AJ23" i="122"/>
  <c r="BE18" i="123" s="1"/>
  <c r="BD62" i="123" s="1"/>
  <c r="AJ38" i="122"/>
  <c r="BE33" i="123" s="1"/>
  <c r="BD77" i="123" s="1"/>
  <c r="AJ16" i="122"/>
  <c r="BE11" i="123" s="1"/>
  <c r="BD55" i="123" s="1"/>
  <c r="AJ34" i="122"/>
  <c r="BE29" i="123" s="1"/>
  <c r="BD73" i="123" s="1"/>
  <c r="AJ50" i="122"/>
  <c r="BE45" i="123" s="1"/>
  <c r="BD89" i="123" s="1"/>
  <c r="AJ21" i="122"/>
  <c r="BE16" i="123" s="1"/>
  <c r="BD60" i="123" s="1"/>
  <c r="AJ27" i="122"/>
  <c r="BE22" i="123" s="1"/>
  <c r="BD66" i="123" s="1"/>
  <c r="AJ47" i="122"/>
  <c r="BE42" i="123" s="1"/>
  <c r="BD86" i="123" s="1"/>
  <c r="AJ28" i="122"/>
  <c r="BE23" i="123" s="1"/>
  <c r="BD67" i="123" s="1"/>
  <c r="AJ24" i="122"/>
  <c r="BE19" i="123" s="1"/>
  <c r="BD63" i="123" s="1"/>
  <c r="AJ40" i="122"/>
  <c r="BE35" i="123" s="1"/>
  <c r="BD79" i="123" s="1"/>
  <c r="BF46" i="123" l="1"/>
  <c r="BD90" i="123"/>
  <c r="BG6" i="123"/>
  <c r="BD49" i="123"/>
  <c r="BF31" i="123"/>
  <c r="BG32" i="123"/>
  <c r="BG24" i="123"/>
  <c r="BF23" i="123"/>
  <c r="BG46" i="123"/>
  <c r="BF45" i="123"/>
  <c r="BG19" i="123"/>
  <c r="BF18" i="123"/>
  <c r="BG8" i="123"/>
  <c r="BF7" i="123"/>
  <c r="BF28" i="123"/>
  <c r="BG29" i="123"/>
  <c r="BF6" i="123"/>
  <c r="BG7" i="123"/>
  <c r="BF41" i="123"/>
  <c r="BG42" i="123"/>
  <c r="BF39" i="123"/>
  <c r="BG40" i="123"/>
  <c r="BF21" i="123"/>
  <c r="BG22" i="123"/>
  <c r="BF43" i="123"/>
  <c r="BG44" i="123"/>
  <c r="BG34" i="123"/>
  <c r="BF33" i="123"/>
  <c r="BF42" i="123"/>
  <c r="BG43" i="123"/>
  <c r="BF29" i="123"/>
  <c r="BG30" i="123"/>
  <c r="BF44" i="123"/>
  <c r="BG45" i="123"/>
  <c r="BG38" i="123"/>
  <c r="BF37" i="123"/>
  <c r="BG25" i="123"/>
  <c r="BF24" i="123"/>
  <c r="BG33" i="123"/>
  <c r="BF32" i="123"/>
  <c r="BF38" i="123"/>
  <c r="BG39" i="123"/>
  <c r="BF36" i="123"/>
  <c r="BG37" i="123"/>
  <c r="BF20" i="123"/>
  <c r="BG21" i="123"/>
  <c r="BF35" i="123"/>
  <c r="BG36" i="123"/>
  <c r="BF22" i="123"/>
  <c r="BG23" i="123"/>
  <c r="BG12" i="123"/>
  <c r="BF11" i="123"/>
  <c r="BF26" i="123"/>
  <c r="BG27" i="123"/>
  <c r="BG35" i="123"/>
  <c r="BF34" i="123"/>
  <c r="BF40" i="123"/>
  <c r="BG41" i="123"/>
  <c r="BF25" i="123"/>
  <c r="BG26" i="123"/>
  <c r="BF9" i="123"/>
  <c r="BG10" i="123"/>
  <c r="BF27" i="123"/>
  <c r="BG28" i="123"/>
  <c r="BG16" i="123"/>
  <c r="BF15" i="123"/>
  <c r="BF8" i="123"/>
  <c r="BG9" i="123"/>
  <c r="BF19" i="123"/>
  <c r="BG20" i="123"/>
  <c r="BG17" i="123"/>
  <c r="BF16" i="123"/>
  <c r="BF14" i="123"/>
  <c r="BG15" i="123"/>
  <c r="BG13" i="123"/>
  <c r="BF12" i="123"/>
  <c r="BF13" i="123"/>
  <c r="BG14" i="123"/>
  <c r="BF10" i="123"/>
  <c r="BG11" i="123"/>
  <c r="BF17" i="123"/>
  <c r="BG18" i="123"/>
  <c r="BF30" i="123"/>
  <c r="BG31" i="123"/>
  <c r="BF5" i="123"/>
  <c r="BE47" i="123"/>
  <c r="BG47" i="123" l="1"/>
  <c r="AK52" i="122" s="1"/>
  <c r="BD48" i="123"/>
  <c r="J22" i="125" s="1"/>
  <c r="BF47" i="123"/>
  <c r="C22" i="125" s="1"/>
  <c r="B22" i="125"/>
  <c r="AK50" i="122" l="1"/>
  <c r="BH45" i="123" s="1"/>
  <c r="BG89" i="123" s="1"/>
  <c r="AK46" i="122"/>
  <c r="BH41" i="123" s="1"/>
  <c r="BG85" i="123" s="1"/>
  <c r="AK42" i="122"/>
  <c r="BH37" i="123" s="1"/>
  <c r="BG81" i="123" s="1"/>
  <c r="AK36" i="122"/>
  <c r="BH31" i="123" s="1"/>
  <c r="BG75" i="123" s="1"/>
  <c r="AK32" i="122"/>
  <c r="BH27" i="123" s="1"/>
  <c r="BG71" i="123" s="1"/>
  <c r="AK28" i="122"/>
  <c r="BH23" i="123" s="1"/>
  <c r="BG67" i="123" s="1"/>
  <c r="AK24" i="122"/>
  <c r="BH19" i="123" s="1"/>
  <c r="BG63" i="123" s="1"/>
  <c r="AK22" i="122"/>
  <c r="BH17" i="123" s="1"/>
  <c r="BG61" i="123" s="1"/>
  <c r="AK14" i="122"/>
  <c r="BH9" i="123" s="1"/>
  <c r="BG53" i="123" s="1"/>
  <c r="AK15" i="122"/>
  <c r="BH10" i="123" s="1"/>
  <c r="BG54" i="123" s="1"/>
  <c r="AK11" i="122"/>
  <c r="BH6" i="123" s="1"/>
  <c r="BG50" i="123" s="1"/>
  <c r="AK26" i="122"/>
  <c r="BH21" i="123" s="1"/>
  <c r="BG65" i="123" s="1"/>
  <c r="AK21" i="122"/>
  <c r="BH16" i="123" s="1"/>
  <c r="BG60" i="123" s="1"/>
  <c r="AK49" i="122"/>
  <c r="BH44" i="123" s="1"/>
  <c r="BG88" i="123" s="1"/>
  <c r="AK45" i="122"/>
  <c r="BH40" i="123" s="1"/>
  <c r="BG84" i="123" s="1"/>
  <c r="AK39" i="122"/>
  <c r="BH34" i="123" s="1"/>
  <c r="BG78" i="123" s="1"/>
  <c r="AK35" i="122"/>
  <c r="BH30" i="123" s="1"/>
  <c r="BG74" i="123" s="1"/>
  <c r="AK31" i="122"/>
  <c r="BH26" i="123" s="1"/>
  <c r="BG70" i="123" s="1"/>
  <c r="AK27" i="122"/>
  <c r="BH22" i="123" s="1"/>
  <c r="BG66" i="123" s="1"/>
  <c r="AK40" i="122"/>
  <c r="BH35" i="123" s="1"/>
  <c r="BG79" i="123" s="1"/>
  <c r="AK20" i="122"/>
  <c r="BH15" i="123" s="1"/>
  <c r="BG59" i="123" s="1"/>
  <c r="AK12" i="122"/>
  <c r="BH7" i="123" s="1"/>
  <c r="BG51" i="123" s="1"/>
  <c r="AK13" i="122"/>
  <c r="BH8" i="123" s="1"/>
  <c r="BG52" i="123" s="1"/>
  <c r="AK18" i="122"/>
  <c r="BH13" i="123" s="1"/>
  <c r="BG57" i="123" s="1"/>
  <c r="AK17" i="122"/>
  <c r="BH12" i="123" s="1"/>
  <c r="BG56" i="123" s="1"/>
  <c r="AK48" i="122"/>
  <c r="BH43" i="123" s="1"/>
  <c r="BG87" i="123" s="1"/>
  <c r="AK44" i="122"/>
  <c r="BH39" i="123" s="1"/>
  <c r="BG83" i="123" s="1"/>
  <c r="AK38" i="122"/>
  <c r="BH33" i="123" s="1"/>
  <c r="BG77" i="123" s="1"/>
  <c r="AK34" i="122"/>
  <c r="BH29" i="123" s="1"/>
  <c r="BG73" i="123" s="1"/>
  <c r="AK30" i="122"/>
  <c r="BH25" i="123" s="1"/>
  <c r="BG69" i="123" s="1"/>
  <c r="AK41" i="122"/>
  <c r="BH36" i="123" s="1"/>
  <c r="BG80" i="123" s="1"/>
  <c r="AK23" i="122"/>
  <c r="BH18" i="123" s="1"/>
  <c r="BG62" i="123" s="1"/>
  <c r="AK51" i="122"/>
  <c r="BH46" i="123" s="1"/>
  <c r="AK47" i="122"/>
  <c r="BH42" i="123" s="1"/>
  <c r="BG86" i="123" s="1"/>
  <c r="AK43" i="122"/>
  <c r="BH38" i="123" s="1"/>
  <c r="BG82" i="123" s="1"/>
  <c r="AK37" i="122"/>
  <c r="BH32" i="123" s="1"/>
  <c r="BG76" i="123" s="1"/>
  <c r="AK33" i="122"/>
  <c r="BH28" i="123" s="1"/>
  <c r="BG72" i="123" s="1"/>
  <c r="AK29" i="122"/>
  <c r="BH24" i="123" s="1"/>
  <c r="BG68" i="123" s="1"/>
  <c r="AK25" i="122"/>
  <c r="BH20" i="123" s="1"/>
  <c r="BG64" i="123" s="1"/>
  <c r="AK10" i="122"/>
  <c r="BH5" i="123" s="1"/>
  <c r="AK16" i="122"/>
  <c r="BH11" i="123" s="1"/>
  <c r="BG55" i="123" s="1"/>
  <c r="AK19" i="122"/>
  <c r="BH14" i="123" s="1"/>
  <c r="BG58" i="123" s="1"/>
  <c r="BJ6" i="123" l="1"/>
  <c r="BG49" i="123"/>
  <c r="BI46" i="123"/>
  <c r="BG90" i="123"/>
  <c r="BJ33" i="123"/>
  <c r="BI32" i="123"/>
  <c r="BJ19" i="123"/>
  <c r="BI18" i="123"/>
  <c r="BI33" i="123"/>
  <c r="BJ34" i="123"/>
  <c r="BI13" i="123"/>
  <c r="BJ14" i="123"/>
  <c r="BJ36" i="123"/>
  <c r="BI35" i="123"/>
  <c r="BJ35" i="123"/>
  <c r="BI34" i="123"/>
  <c r="BJ22" i="123"/>
  <c r="BI21" i="123"/>
  <c r="BJ18" i="123"/>
  <c r="BI17" i="123"/>
  <c r="BI31" i="123"/>
  <c r="BJ32" i="123"/>
  <c r="BJ21" i="123"/>
  <c r="BI20" i="123"/>
  <c r="BJ39" i="123"/>
  <c r="BI38" i="123"/>
  <c r="BJ37" i="123"/>
  <c r="BI36" i="123"/>
  <c r="BI39" i="123"/>
  <c r="BJ40" i="123"/>
  <c r="BI8" i="123"/>
  <c r="BJ9" i="123"/>
  <c r="BJ23" i="123"/>
  <c r="BI22" i="123"/>
  <c r="BI40" i="123"/>
  <c r="BJ41" i="123"/>
  <c r="BJ7" i="123"/>
  <c r="BI6" i="123"/>
  <c r="BI19" i="123"/>
  <c r="BJ20" i="123"/>
  <c r="BJ38" i="123"/>
  <c r="BI37" i="123"/>
  <c r="BI14" i="123"/>
  <c r="BJ15" i="123"/>
  <c r="BI24" i="123"/>
  <c r="BJ25" i="123"/>
  <c r="BI42" i="123"/>
  <c r="BJ43" i="123"/>
  <c r="BJ26" i="123"/>
  <c r="BI25" i="123"/>
  <c r="BJ44" i="123"/>
  <c r="BI43" i="123"/>
  <c r="BI7" i="123"/>
  <c r="BJ8" i="123"/>
  <c r="BI26" i="123"/>
  <c r="BJ27" i="123"/>
  <c r="BI44" i="123"/>
  <c r="BJ45" i="123"/>
  <c r="BI10" i="123"/>
  <c r="BJ11" i="123"/>
  <c r="BI23" i="123"/>
  <c r="BJ24" i="123"/>
  <c r="BI41" i="123"/>
  <c r="BJ42" i="123"/>
  <c r="BJ12" i="123"/>
  <c r="BI11" i="123"/>
  <c r="BJ29" i="123"/>
  <c r="BI28" i="123"/>
  <c r="BI29" i="123"/>
  <c r="BJ30" i="123"/>
  <c r="BI12" i="123"/>
  <c r="BJ13" i="123"/>
  <c r="BI15" i="123"/>
  <c r="BJ16" i="123"/>
  <c r="BI30" i="123"/>
  <c r="BJ31" i="123"/>
  <c r="BI16" i="123"/>
  <c r="BJ17" i="123"/>
  <c r="BJ10" i="123"/>
  <c r="BI9" i="123"/>
  <c r="BJ28" i="123"/>
  <c r="BI27" i="123"/>
  <c r="BI45" i="123"/>
  <c r="BJ46" i="123"/>
  <c r="BJ47" i="123" l="1"/>
  <c r="BI5" i="123"/>
  <c r="BI47" i="123" s="1"/>
  <c r="BH47" i="123"/>
  <c r="BG48" i="123" s="1"/>
  <c r="J23" i="125" s="1"/>
  <c r="AL52" i="122" l="1"/>
  <c r="B23" i="125"/>
  <c r="C23" i="125"/>
  <c r="AL47" i="122" l="1"/>
  <c r="BK42" i="123" s="1"/>
  <c r="BJ86" i="123" s="1"/>
  <c r="AL33" i="122"/>
  <c r="BK28" i="123" s="1"/>
  <c r="BJ72" i="123" s="1"/>
  <c r="AL45" i="122"/>
  <c r="BK40" i="123" s="1"/>
  <c r="BJ84" i="123" s="1"/>
  <c r="AL17" i="122"/>
  <c r="BK12" i="123" s="1"/>
  <c r="BJ56" i="123" s="1"/>
  <c r="AL49" i="122"/>
  <c r="BK44" i="123" s="1"/>
  <c r="BJ88" i="123" s="1"/>
  <c r="AL43" i="122"/>
  <c r="BK38" i="123" s="1"/>
  <c r="BJ82" i="123" s="1"/>
  <c r="AL44" i="122"/>
  <c r="BK39" i="123" s="1"/>
  <c r="BJ83" i="123" s="1"/>
  <c r="AL32" i="122"/>
  <c r="BK27" i="123" s="1"/>
  <c r="BJ71" i="123" s="1"/>
  <c r="AL29" i="122"/>
  <c r="BK24" i="123" s="1"/>
  <c r="BJ68" i="123" s="1"/>
  <c r="AL30" i="122"/>
  <c r="BK25" i="123" s="1"/>
  <c r="BJ69" i="123" s="1"/>
  <c r="AL22" i="122"/>
  <c r="BK17" i="123" s="1"/>
  <c r="BJ61" i="123" s="1"/>
  <c r="AL23" i="122"/>
  <c r="BK18" i="123" s="1"/>
  <c r="BJ62" i="123" s="1"/>
  <c r="AL20" i="122"/>
  <c r="BK15" i="123" s="1"/>
  <c r="BJ59" i="123" s="1"/>
  <c r="AL10" i="122"/>
  <c r="BK5" i="123" s="1"/>
  <c r="AL21" i="122"/>
  <c r="BK16" i="123" s="1"/>
  <c r="BJ60" i="123" s="1"/>
  <c r="AL39" i="122"/>
  <c r="BK34" i="123" s="1"/>
  <c r="BJ78" i="123" s="1"/>
  <c r="AL28" i="122"/>
  <c r="BK23" i="123" s="1"/>
  <c r="BJ67" i="123" s="1"/>
  <c r="AL38" i="122"/>
  <c r="BK33" i="123" s="1"/>
  <c r="BJ77" i="123" s="1"/>
  <c r="AL18" i="122"/>
  <c r="BK13" i="123" s="1"/>
  <c r="BJ57" i="123" s="1"/>
  <c r="AL16" i="122"/>
  <c r="BK11" i="123" s="1"/>
  <c r="BJ55" i="123" s="1"/>
  <c r="AL50" i="122"/>
  <c r="BK45" i="123" s="1"/>
  <c r="BJ89" i="123" s="1"/>
  <c r="AL40" i="122"/>
  <c r="BK35" i="123" s="1"/>
  <c r="BJ79" i="123" s="1"/>
  <c r="AL27" i="122"/>
  <c r="BK22" i="123" s="1"/>
  <c r="BJ66" i="123" s="1"/>
  <c r="AL19" i="122"/>
  <c r="BK14" i="123" s="1"/>
  <c r="BJ58" i="123" s="1"/>
  <c r="AL13" i="122"/>
  <c r="BK8" i="123" s="1"/>
  <c r="BJ52" i="123" s="1"/>
  <c r="AL46" i="122"/>
  <c r="BK41" i="123" s="1"/>
  <c r="BJ85" i="123" s="1"/>
  <c r="AL35" i="122"/>
  <c r="BK30" i="123" s="1"/>
  <c r="BJ74" i="123" s="1"/>
  <c r="AL36" i="122"/>
  <c r="BK31" i="123" s="1"/>
  <c r="BJ75" i="123" s="1"/>
  <c r="AL41" i="122"/>
  <c r="BK36" i="123" s="1"/>
  <c r="BJ80" i="123" s="1"/>
  <c r="AL37" i="122"/>
  <c r="BK32" i="123" s="1"/>
  <c r="BJ76" i="123" s="1"/>
  <c r="AL34" i="122"/>
  <c r="BK29" i="123" s="1"/>
  <c r="BJ73" i="123" s="1"/>
  <c r="AL14" i="122"/>
  <c r="BK9" i="123" s="1"/>
  <c r="BJ53" i="123" s="1"/>
  <c r="AL15" i="122"/>
  <c r="BK10" i="123" s="1"/>
  <c r="BJ54" i="123" s="1"/>
  <c r="AL25" i="122"/>
  <c r="BK20" i="123" s="1"/>
  <c r="BJ64" i="123" s="1"/>
  <c r="AL12" i="122"/>
  <c r="BK7" i="123" s="1"/>
  <c r="BJ51" i="123" s="1"/>
  <c r="AL48" i="122"/>
  <c r="BK43" i="123" s="1"/>
  <c r="BJ87" i="123" s="1"/>
  <c r="AL51" i="122"/>
  <c r="BK46" i="123" s="1"/>
  <c r="AL42" i="122"/>
  <c r="BK37" i="123" s="1"/>
  <c r="BJ81" i="123" s="1"/>
  <c r="AL31" i="122"/>
  <c r="BK26" i="123" s="1"/>
  <c r="BJ70" i="123" s="1"/>
  <c r="AL26" i="122"/>
  <c r="BK21" i="123" s="1"/>
  <c r="BJ65" i="123" s="1"/>
  <c r="AL24" i="122"/>
  <c r="BK19" i="123" s="1"/>
  <c r="BJ63" i="123" s="1"/>
  <c r="AL11" i="122"/>
  <c r="BK6" i="123" s="1"/>
  <c r="BJ50" i="123" s="1"/>
  <c r="BM6" i="123" l="1"/>
  <c r="BJ49" i="123"/>
  <c r="BL46" i="123"/>
  <c r="BJ90" i="123"/>
  <c r="BM22" i="123"/>
  <c r="BL21" i="123"/>
  <c r="BL43" i="123"/>
  <c r="BM44" i="123"/>
  <c r="BL9" i="123"/>
  <c r="BM10" i="123"/>
  <c r="BM32" i="123"/>
  <c r="BL31" i="123"/>
  <c r="BL14" i="123"/>
  <c r="BM15" i="123"/>
  <c r="BL11" i="123"/>
  <c r="BM12" i="123"/>
  <c r="BL34" i="123"/>
  <c r="BM35" i="123"/>
  <c r="BL18" i="123"/>
  <c r="BM19" i="123"/>
  <c r="BM28" i="123"/>
  <c r="BL27" i="123"/>
  <c r="BL12" i="123"/>
  <c r="BM13" i="123"/>
  <c r="BM27" i="123"/>
  <c r="BL26" i="123"/>
  <c r="BL7" i="123"/>
  <c r="BM8" i="123"/>
  <c r="BL29" i="123"/>
  <c r="BM30" i="123"/>
  <c r="BL30" i="123"/>
  <c r="BM31" i="123"/>
  <c r="BL22" i="123"/>
  <c r="BM23" i="123"/>
  <c r="BL13" i="123"/>
  <c r="BM14" i="123"/>
  <c r="BL16" i="123"/>
  <c r="BM17" i="123"/>
  <c r="BL17" i="123"/>
  <c r="BM18" i="123"/>
  <c r="BM40" i="123"/>
  <c r="BL39" i="123"/>
  <c r="BL40" i="123"/>
  <c r="BM41" i="123"/>
  <c r="BM7" i="123"/>
  <c r="BL6" i="123"/>
  <c r="BL37" i="123"/>
  <c r="BM38" i="123"/>
  <c r="BL20" i="123"/>
  <c r="BM21" i="123"/>
  <c r="BM33" i="123"/>
  <c r="BL32" i="123"/>
  <c r="BL41" i="123"/>
  <c r="BM42" i="123"/>
  <c r="BL35" i="123"/>
  <c r="BM36" i="123"/>
  <c r="BM34" i="123"/>
  <c r="BL33" i="123"/>
  <c r="BM26" i="123"/>
  <c r="BL25" i="123"/>
  <c r="BL38" i="123"/>
  <c r="BM39" i="123"/>
  <c r="BL28" i="123"/>
  <c r="BM29" i="123"/>
  <c r="BM20" i="123"/>
  <c r="BL19" i="123"/>
  <c r="BM11" i="123"/>
  <c r="BL10" i="123"/>
  <c r="BM37" i="123"/>
  <c r="BL36" i="123"/>
  <c r="BM9" i="123"/>
  <c r="BL8" i="123"/>
  <c r="BL45" i="123"/>
  <c r="BM46" i="123"/>
  <c r="BL23" i="123"/>
  <c r="BM24" i="123"/>
  <c r="BL15" i="123"/>
  <c r="BM16" i="123"/>
  <c r="BL24" i="123"/>
  <c r="BM25" i="123"/>
  <c r="BL44" i="123"/>
  <c r="BM45" i="123"/>
  <c r="BM43" i="123"/>
  <c r="BL42" i="123"/>
  <c r="BM47" i="123" l="1"/>
  <c r="BL5" i="123"/>
  <c r="BL47" i="123" s="1"/>
  <c r="BK47" i="123"/>
  <c r="BJ48" i="123" s="1"/>
  <c r="J24" i="125" s="1"/>
  <c r="AM52" i="122" l="1"/>
  <c r="B24" i="125"/>
  <c r="C24" i="125"/>
  <c r="AM33" i="122" l="1"/>
  <c r="BN28" i="123" s="1"/>
  <c r="BM72" i="123" s="1"/>
  <c r="AM20" i="122"/>
  <c r="BN15" i="123" s="1"/>
  <c r="BM59" i="123" s="1"/>
  <c r="AM40" i="122"/>
  <c r="BN35" i="123" s="1"/>
  <c r="BM79" i="123" s="1"/>
  <c r="AM13" i="122"/>
  <c r="BN8" i="123" s="1"/>
  <c r="BM52" i="123" s="1"/>
  <c r="AM32" i="122"/>
  <c r="BN27" i="123" s="1"/>
  <c r="BM71" i="123" s="1"/>
  <c r="AM44" i="122"/>
  <c r="BN39" i="123" s="1"/>
  <c r="BM83" i="123" s="1"/>
  <c r="AM28" i="122"/>
  <c r="BN23" i="123" s="1"/>
  <c r="BM67" i="123" s="1"/>
  <c r="AM18" i="122"/>
  <c r="BN13" i="123" s="1"/>
  <c r="BM57" i="123" s="1"/>
  <c r="AM27" i="122"/>
  <c r="BN22" i="123" s="1"/>
  <c r="BM66" i="123" s="1"/>
  <c r="AM31" i="122"/>
  <c r="BN26" i="123" s="1"/>
  <c r="BM70" i="123" s="1"/>
  <c r="AM41" i="122"/>
  <c r="BN36" i="123" s="1"/>
  <c r="BM80" i="123" s="1"/>
  <c r="AM35" i="122"/>
  <c r="BN30" i="123" s="1"/>
  <c r="BM74" i="123" s="1"/>
  <c r="AM10" i="122"/>
  <c r="BN5" i="123" s="1"/>
  <c r="AM50" i="122"/>
  <c r="BN45" i="123" s="1"/>
  <c r="BM89" i="123" s="1"/>
  <c r="AM48" i="122"/>
  <c r="BN43" i="123" s="1"/>
  <c r="BM87" i="123" s="1"/>
  <c r="AM49" i="122"/>
  <c r="BN44" i="123" s="1"/>
  <c r="BM88" i="123" s="1"/>
  <c r="AM34" i="122"/>
  <c r="BN29" i="123" s="1"/>
  <c r="BM73" i="123" s="1"/>
  <c r="AM21" i="122"/>
  <c r="BN16" i="123" s="1"/>
  <c r="BM60" i="123" s="1"/>
  <c r="AM37" i="122"/>
  <c r="BN32" i="123" s="1"/>
  <c r="BM76" i="123" s="1"/>
  <c r="AM26" i="122"/>
  <c r="BN21" i="123" s="1"/>
  <c r="BM65" i="123" s="1"/>
  <c r="AM25" i="122"/>
  <c r="BN20" i="123" s="1"/>
  <c r="BM64" i="123" s="1"/>
  <c r="AM19" i="122"/>
  <c r="BN14" i="123" s="1"/>
  <c r="BM58" i="123" s="1"/>
  <c r="AM11" i="122"/>
  <c r="BN6" i="123" s="1"/>
  <c r="BM50" i="123" s="1"/>
  <c r="AM24" i="122"/>
  <c r="BN19" i="123" s="1"/>
  <c r="BM63" i="123" s="1"/>
  <c r="AM23" i="122"/>
  <c r="BN18" i="123" s="1"/>
  <c r="BM62" i="123" s="1"/>
  <c r="AM38" i="122"/>
  <c r="BN33" i="123" s="1"/>
  <c r="BM77" i="123" s="1"/>
  <c r="AM17" i="122"/>
  <c r="BN12" i="123" s="1"/>
  <c r="BM56" i="123" s="1"/>
  <c r="AM47" i="122"/>
  <c r="BN42" i="123" s="1"/>
  <c r="BM86" i="123" s="1"/>
  <c r="AM42" i="122"/>
  <c r="BN37" i="123" s="1"/>
  <c r="BM81" i="123" s="1"/>
  <c r="AM14" i="122"/>
  <c r="BN9" i="123" s="1"/>
  <c r="BM53" i="123" s="1"/>
  <c r="AM43" i="122"/>
  <c r="BN38" i="123" s="1"/>
  <c r="BM82" i="123" s="1"/>
  <c r="AM36" i="122"/>
  <c r="BN31" i="123" s="1"/>
  <c r="BM75" i="123" s="1"/>
  <c r="AM22" i="122"/>
  <c r="BN17" i="123" s="1"/>
  <c r="BM61" i="123" s="1"/>
  <c r="AM29" i="122"/>
  <c r="BN24" i="123" s="1"/>
  <c r="BM68" i="123" s="1"/>
  <c r="AM16" i="122"/>
  <c r="BN11" i="123" s="1"/>
  <c r="BM55" i="123" s="1"/>
  <c r="AM46" i="122"/>
  <c r="BN41" i="123" s="1"/>
  <c r="BM85" i="123" s="1"/>
  <c r="AM51" i="122"/>
  <c r="BN46" i="123" s="1"/>
  <c r="AM12" i="122"/>
  <c r="BN7" i="123" s="1"/>
  <c r="BM51" i="123" s="1"/>
  <c r="AM45" i="122"/>
  <c r="BN40" i="123" s="1"/>
  <c r="BM84" i="123" s="1"/>
  <c r="AM15" i="122"/>
  <c r="BN10" i="123" s="1"/>
  <c r="BM54" i="123" s="1"/>
  <c r="AM30" i="122"/>
  <c r="BN25" i="123" s="1"/>
  <c r="BM69" i="123" s="1"/>
  <c r="AM39" i="122"/>
  <c r="BN34" i="123" s="1"/>
  <c r="BM78" i="123" s="1"/>
  <c r="BO46" i="123" l="1"/>
  <c r="BM90" i="123"/>
  <c r="BP6" i="123"/>
  <c r="BM49" i="123"/>
  <c r="BO10" i="123"/>
  <c r="BP11" i="123"/>
  <c r="BP42" i="123"/>
  <c r="BO41" i="123"/>
  <c r="BO31" i="123"/>
  <c r="BP32" i="123"/>
  <c r="BP43" i="123"/>
  <c r="BO42" i="123"/>
  <c r="BO19" i="123"/>
  <c r="BP20" i="123"/>
  <c r="BO21" i="123"/>
  <c r="BP22" i="123"/>
  <c r="BO44" i="123"/>
  <c r="BP45" i="123"/>
  <c r="BO30" i="123"/>
  <c r="BP31" i="123"/>
  <c r="BO13" i="123"/>
  <c r="BP14" i="123"/>
  <c r="BO8" i="123"/>
  <c r="BP9" i="123"/>
  <c r="BO40" i="123"/>
  <c r="BP41" i="123"/>
  <c r="BP12" i="123"/>
  <c r="BO11" i="123"/>
  <c r="BO38" i="123"/>
  <c r="BP39" i="123"/>
  <c r="BO12" i="123"/>
  <c r="BP13" i="123"/>
  <c r="BO6" i="123"/>
  <c r="BP7" i="123"/>
  <c r="BO32" i="123"/>
  <c r="BP33" i="123"/>
  <c r="BO43" i="123"/>
  <c r="BP44" i="123"/>
  <c r="BO36" i="123"/>
  <c r="BP37" i="123"/>
  <c r="BO23" i="123"/>
  <c r="BP24" i="123"/>
  <c r="BP36" i="123"/>
  <c r="BO35" i="123"/>
  <c r="BP35" i="123"/>
  <c r="BO34" i="123"/>
  <c r="BO7" i="123"/>
  <c r="BP8" i="123"/>
  <c r="BO24" i="123"/>
  <c r="BP25" i="123"/>
  <c r="BP10" i="123"/>
  <c r="BO9" i="123"/>
  <c r="BO33" i="123"/>
  <c r="BP34" i="123"/>
  <c r="BP15" i="123"/>
  <c r="BO14" i="123"/>
  <c r="BP17" i="123"/>
  <c r="BO16" i="123"/>
  <c r="BO45" i="123"/>
  <c r="BP46" i="123"/>
  <c r="BO26" i="123"/>
  <c r="BP27" i="123"/>
  <c r="BO39" i="123"/>
  <c r="BP40" i="123"/>
  <c r="BO15" i="123"/>
  <c r="BP16" i="123"/>
  <c r="BO25" i="123"/>
  <c r="BP26" i="123"/>
  <c r="BP18" i="123"/>
  <c r="BO17" i="123"/>
  <c r="BO37" i="123"/>
  <c r="BP38" i="123"/>
  <c r="BP19" i="123"/>
  <c r="BO18" i="123"/>
  <c r="BO20" i="123"/>
  <c r="BP21" i="123"/>
  <c r="BP30" i="123"/>
  <c r="BO29" i="123"/>
  <c r="BP23" i="123"/>
  <c r="BO22" i="123"/>
  <c r="BO27" i="123"/>
  <c r="BP28" i="123"/>
  <c r="BP29" i="123"/>
  <c r="BO28" i="123"/>
  <c r="BP47" i="123" l="1"/>
  <c r="BO5" i="123"/>
  <c r="BO47" i="123" s="1"/>
  <c r="BN47" i="123"/>
  <c r="BM48" i="123" s="1"/>
  <c r="J25" i="125" s="1"/>
  <c r="AN52" i="122" l="1"/>
  <c r="B25" i="125"/>
  <c r="C25" i="125"/>
  <c r="AN50" i="122" l="1"/>
  <c r="BQ45" i="123" s="1"/>
  <c r="BP89" i="123" s="1"/>
  <c r="AN46" i="122"/>
  <c r="BQ41" i="123" s="1"/>
  <c r="BP85" i="123" s="1"/>
  <c r="AN42" i="122"/>
  <c r="BQ37" i="123" s="1"/>
  <c r="BP81" i="123" s="1"/>
  <c r="AN35" i="122"/>
  <c r="BQ30" i="123" s="1"/>
  <c r="BP74" i="123" s="1"/>
  <c r="AN30" i="122"/>
  <c r="BQ25" i="123" s="1"/>
  <c r="BP69" i="123" s="1"/>
  <c r="AN21" i="122"/>
  <c r="BQ16" i="123" s="1"/>
  <c r="BP60" i="123" s="1"/>
  <c r="AN17" i="122"/>
  <c r="BQ12" i="123" s="1"/>
  <c r="BP56" i="123" s="1"/>
  <c r="AN13" i="122"/>
  <c r="BQ8" i="123" s="1"/>
  <c r="BP52" i="123" s="1"/>
  <c r="AN37" i="122"/>
  <c r="BQ32" i="123" s="1"/>
  <c r="BP76" i="123" s="1"/>
  <c r="AN29" i="122"/>
  <c r="BQ24" i="123" s="1"/>
  <c r="BP68" i="123" s="1"/>
  <c r="AN10" i="122"/>
  <c r="BQ5" i="123" s="1"/>
  <c r="AN51" i="122"/>
  <c r="BQ46" i="123" s="1"/>
  <c r="AN39" i="122"/>
  <c r="BQ34" i="123" s="1"/>
  <c r="BP78" i="123" s="1"/>
  <c r="AN22" i="122"/>
  <c r="BQ17" i="123" s="1"/>
  <c r="BP61" i="123" s="1"/>
  <c r="AN38" i="122"/>
  <c r="BQ33" i="123" s="1"/>
  <c r="BP77" i="123" s="1"/>
  <c r="AN24" i="122"/>
  <c r="BQ19" i="123" s="1"/>
  <c r="BP63" i="123" s="1"/>
  <c r="AN49" i="122"/>
  <c r="BQ44" i="123" s="1"/>
  <c r="BP88" i="123" s="1"/>
  <c r="AN45" i="122"/>
  <c r="BQ40" i="123" s="1"/>
  <c r="BP84" i="123" s="1"/>
  <c r="AN41" i="122"/>
  <c r="BQ36" i="123" s="1"/>
  <c r="BP80" i="123" s="1"/>
  <c r="AN31" i="122"/>
  <c r="BQ26" i="123" s="1"/>
  <c r="BP70" i="123" s="1"/>
  <c r="AN26" i="122"/>
  <c r="BQ21" i="123" s="1"/>
  <c r="BP65" i="123" s="1"/>
  <c r="AN20" i="122"/>
  <c r="BQ15" i="123" s="1"/>
  <c r="BP59" i="123" s="1"/>
  <c r="AN16" i="122"/>
  <c r="BQ11" i="123" s="1"/>
  <c r="BP55" i="123" s="1"/>
  <c r="AN12" i="122"/>
  <c r="BQ7" i="123" s="1"/>
  <c r="BP51" i="123" s="1"/>
  <c r="AN34" i="122"/>
  <c r="BQ29" i="123" s="1"/>
  <c r="BP73" i="123" s="1"/>
  <c r="AN28" i="122"/>
  <c r="BQ23" i="123" s="1"/>
  <c r="BP67" i="123" s="1"/>
  <c r="AN47" i="122"/>
  <c r="BQ42" i="123" s="1"/>
  <c r="BP86" i="123" s="1"/>
  <c r="AN36" i="122"/>
  <c r="BQ31" i="123" s="1"/>
  <c r="BP75" i="123" s="1"/>
  <c r="AN14" i="122"/>
  <c r="BQ9" i="123" s="1"/>
  <c r="BP53" i="123" s="1"/>
  <c r="AN32" i="122"/>
  <c r="BQ27" i="123" s="1"/>
  <c r="BP71" i="123" s="1"/>
  <c r="AN48" i="122"/>
  <c r="BQ43" i="123" s="1"/>
  <c r="BP87" i="123" s="1"/>
  <c r="AN44" i="122"/>
  <c r="BQ39" i="123" s="1"/>
  <c r="BP83" i="123" s="1"/>
  <c r="AN40" i="122"/>
  <c r="BQ35" i="123" s="1"/>
  <c r="BP79" i="123" s="1"/>
  <c r="AN27" i="122"/>
  <c r="BQ22" i="123" s="1"/>
  <c r="BP66" i="123" s="1"/>
  <c r="AN23" i="122"/>
  <c r="BQ18" i="123" s="1"/>
  <c r="BP62" i="123" s="1"/>
  <c r="AN19" i="122"/>
  <c r="BQ14" i="123" s="1"/>
  <c r="BP58" i="123" s="1"/>
  <c r="AN15" i="122"/>
  <c r="BQ10" i="123" s="1"/>
  <c r="BP54" i="123" s="1"/>
  <c r="AN11" i="122"/>
  <c r="BQ6" i="123" s="1"/>
  <c r="BP50" i="123" s="1"/>
  <c r="AN33" i="122"/>
  <c r="BQ28" i="123" s="1"/>
  <c r="BP72" i="123" s="1"/>
  <c r="AN25" i="122"/>
  <c r="BQ20" i="123" s="1"/>
  <c r="BP64" i="123" s="1"/>
  <c r="AN43" i="122"/>
  <c r="BQ38" i="123" s="1"/>
  <c r="BP82" i="123" s="1"/>
  <c r="AN18" i="122"/>
  <c r="BQ13" i="123" s="1"/>
  <c r="BP57" i="123" s="1"/>
  <c r="BR46" i="123" l="1"/>
  <c r="BP90" i="123"/>
  <c r="BS6" i="123"/>
  <c r="BP49" i="123"/>
  <c r="BS21" i="123"/>
  <c r="BR20" i="123"/>
  <c r="BS15" i="123"/>
  <c r="BR14" i="123"/>
  <c r="BR39" i="123"/>
  <c r="BS40" i="123"/>
  <c r="BR31" i="123"/>
  <c r="BS32" i="123"/>
  <c r="BR7" i="123"/>
  <c r="BS8" i="123"/>
  <c r="BR26" i="123"/>
  <c r="BS27" i="123"/>
  <c r="BR19" i="123"/>
  <c r="BS20" i="123"/>
  <c r="BS9" i="123"/>
  <c r="BR8" i="123"/>
  <c r="BS31" i="123"/>
  <c r="BR30" i="123"/>
  <c r="BR28" i="123"/>
  <c r="BS29" i="123"/>
  <c r="BS19" i="123"/>
  <c r="BR18" i="123"/>
  <c r="BR43" i="123"/>
  <c r="BS44" i="123"/>
  <c r="BR42" i="123"/>
  <c r="BS43" i="123"/>
  <c r="BR11" i="123"/>
  <c r="BS12" i="123"/>
  <c r="BS37" i="123"/>
  <c r="BR36" i="123"/>
  <c r="BR33" i="123"/>
  <c r="BS34" i="123"/>
  <c r="BS13" i="123"/>
  <c r="BR12" i="123"/>
  <c r="BS38" i="123"/>
  <c r="BR37" i="123"/>
  <c r="BR13" i="123"/>
  <c r="BS14" i="123"/>
  <c r="BR6" i="123"/>
  <c r="BS7" i="123"/>
  <c r="BR22" i="123"/>
  <c r="BS23" i="123"/>
  <c r="BS28" i="123"/>
  <c r="BR27" i="123"/>
  <c r="BR23" i="123"/>
  <c r="BS24" i="123"/>
  <c r="BR15" i="123"/>
  <c r="BS16" i="123"/>
  <c r="BR40" i="123"/>
  <c r="BS41" i="123"/>
  <c r="BR17" i="123"/>
  <c r="BS18" i="123"/>
  <c r="BR24" i="123"/>
  <c r="BS25" i="123"/>
  <c r="BR16" i="123"/>
  <c r="BS17" i="123"/>
  <c r="BS42" i="123"/>
  <c r="BR41" i="123"/>
  <c r="BS39" i="123"/>
  <c r="BR38" i="123"/>
  <c r="BS11" i="123"/>
  <c r="BR10" i="123"/>
  <c r="BR35" i="123"/>
  <c r="BS36" i="123"/>
  <c r="BR9" i="123"/>
  <c r="BS10" i="123"/>
  <c r="BR29" i="123"/>
  <c r="BS30" i="123"/>
  <c r="BS22" i="123"/>
  <c r="BR21" i="123"/>
  <c r="BR44" i="123"/>
  <c r="BS45" i="123"/>
  <c r="BR34" i="123"/>
  <c r="BS35" i="123"/>
  <c r="BR32" i="123"/>
  <c r="BS33" i="123"/>
  <c r="BR25" i="123"/>
  <c r="BS26" i="123"/>
  <c r="BS46" i="123"/>
  <c r="BR45" i="123"/>
  <c r="BS47" i="123" l="1"/>
  <c r="BR5" i="123"/>
  <c r="BR47" i="123" s="1"/>
  <c r="BQ47" i="123"/>
  <c r="BP48" i="123" s="1"/>
  <c r="J26" i="125" s="1"/>
  <c r="AO52" i="122" l="1"/>
  <c r="B26" i="125"/>
  <c r="C26" i="125"/>
  <c r="AO47" i="122" l="1"/>
  <c r="BT42" i="123" s="1"/>
  <c r="BS86" i="123" s="1"/>
  <c r="AO42" i="122"/>
  <c r="BT37" i="123" s="1"/>
  <c r="BS81" i="123" s="1"/>
  <c r="AO35" i="122"/>
  <c r="BT30" i="123" s="1"/>
  <c r="BS74" i="123" s="1"/>
  <c r="AO40" i="122"/>
  <c r="BT35" i="123" s="1"/>
  <c r="BS79" i="123" s="1"/>
  <c r="AO44" i="122"/>
  <c r="BT39" i="123" s="1"/>
  <c r="BS83" i="123" s="1"/>
  <c r="AO36" i="122"/>
  <c r="BT31" i="123" s="1"/>
  <c r="BS75" i="123" s="1"/>
  <c r="AO21" i="122"/>
  <c r="BT16" i="123" s="1"/>
  <c r="BS60" i="123" s="1"/>
  <c r="AO22" i="122"/>
  <c r="BT17" i="123" s="1"/>
  <c r="BS61" i="123" s="1"/>
  <c r="AO19" i="122"/>
  <c r="BT14" i="123" s="1"/>
  <c r="BS58" i="123" s="1"/>
  <c r="AO11" i="122"/>
  <c r="BT6" i="123" s="1"/>
  <c r="BS50" i="123" s="1"/>
  <c r="AO24" i="122"/>
  <c r="BT19" i="123" s="1"/>
  <c r="BS63" i="123" s="1"/>
  <c r="AO48" i="122"/>
  <c r="BT43" i="123" s="1"/>
  <c r="BS87" i="123" s="1"/>
  <c r="AO46" i="122"/>
  <c r="BT41" i="123" s="1"/>
  <c r="BS85" i="123" s="1"/>
  <c r="AO37" i="122"/>
  <c r="BT32" i="123" s="1"/>
  <c r="BS76" i="123" s="1"/>
  <c r="AO33" i="122"/>
  <c r="BT28" i="123" s="1"/>
  <c r="BS72" i="123" s="1"/>
  <c r="AO34" i="122"/>
  <c r="BT29" i="123" s="1"/>
  <c r="BS73" i="123" s="1"/>
  <c r="AO18" i="122"/>
  <c r="BT13" i="123" s="1"/>
  <c r="BS57" i="123" s="1"/>
  <c r="AO15" i="122"/>
  <c r="BT10" i="123" s="1"/>
  <c r="BS54" i="123" s="1"/>
  <c r="AO20" i="122"/>
  <c r="BT15" i="123" s="1"/>
  <c r="BS59" i="123" s="1"/>
  <c r="AO39" i="122"/>
  <c r="BT34" i="123" s="1"/>
  <c r="BS78" i="123" s="1"/>
  <c r="AO41" i="122"/>
  <c r="BT36" i="123" s="1"/>
  <c r="BS80" i="123" s="1"/>
  <c r="AO26" i="122"/>
  <c r="BT21" i="123" s="1"/>
  <c r="BS65" i="123" s="1"/>
  <c r="AO27" i="122"/>
  <c r="BT22" i="123" s="1"/>
  <c r="BS66" i="123" s="1"/>
  <c r="AO38" i="122"/>
  <c r="BT33" i="123" s="1"/>
  <c r="BS77" i="123" s="1"/>
  <c r="AO17" i="122"/>
  <c r="BT12" i="123" s="1"/>
  <c r="BS56" i="123" s="1"/>
  <c r="AO51" i="122"/>
  <c r="BT46" i="123" s="1"/>
  <c r="AO28" i="122"/>
  <c r="BT23" i="123" s="1"/>
  <c r="BS67" i="123" s="1"/>
  <c r="AO16" i="122"/>
  <c r="BT11" i="123" s="1"/>
  <c r="BS55" i="123" s="1"/>
  <c r="AO49" i="122"/>
  <c r="BT44" i="123" s="1"/>
  <c r="BS88" i="123" s="1"/>
  <c r="AO43" i="122"/>
  <c r="BT38" i="123" s="1"/>
  <c r="BS82" i="123" s="1"/>
  <c r="AO31" i="122"/>
  <c r="BT26" i="123" s="1"/>
  <c r="BS70" i="123" s="1"/>
  <c r="AO32" i="122"/>
  <c r="BT27" i="123" s="1"/>
  <c r="BS71" i="123" s="1"/>
  <c r="AO30" i="122"/>
  <c r="BT25" i="123" s="1"/>
  <c r="BS69" i="123" s="1"/>
  <c r="AO29" i="122"/>
  <c r="BT24" i="123" s="1"/>
  <c r="BS68" i="123" s="1"/>
  <c r="AO13" i="122"/>
  <c r="BT8" i="123" s="1"/>
  <c r="BS52" i="123" s="1"/>
  <c r="AO14" i="122"/>
  <c r="BT9" i="123" s="1"/>
  <c r="BS53" i="123" s="1"/>
  <c r="AO10" i="122"/>
  <c r="BT5" i="123" s="1"/>
  <c r="AO12" i="122"/>
  <c r="BT7" i="123" s="1"/>
  <c r="BS51" i="123" s="1"/>
  <c r="AO50" i="122"/>
  <c r="BT45" i="123" s="1"/>
  <c r="BS89" i="123" s="1"/>
  <c r="AO45" i="122"/>
  <c r="BT40" i="123" s="1"/>
  <c r="BS84" i="123" s="1"/>
  <c r="AO25" i="122"/>
  <c r="BT20" i="123" s="1"/>
  <c r="BS64" i="123" s="1"/>
  <c r="AO23" i="122"/>
  <c r="BT18" i="123" s="1"/>
  <c r="BS62" i="123" s="1"/>
  <c r="BU46" i="123" l="1"/>
  <c r="BS90" i="123"/>
  <c r="BV6" i="123"/>
  <c r="BS49" i="123"/>
  <c r="BV41" i="123"/>
  <c r="BU40" i="123"/>
  <c r="BU9" i="123"/>
  <c r="BV10" i="123"/>
  <c r="BU27" i="123"/>
  <c r="BV28" i="123"/>
  <c r="BU11" i="123"/>
  <c r="BV12" i="123"/>
  <c r="BV34" i="123"/>
  <c r="BU33" i="123"/>
  <c r="BU34" i="123"/>
  <c r="BV35" i="123"/>
  <c r="BU29" i="123"/>
  <c r="BV30" i="123"/>
  <c r="BV44" i="123"/>
  <c r="BU43" i="123"/>
  <c r="BV18" i="123"/>
  <c r="BU17" i="123"/>
  <c r="BU35" i="123"/>
  <c r="BV36" i="123"/>
  <c r="BU45" i="123"/>
  <c r="BV46" i="123"/>
  <c r="BV9" i="123"/>
  <c r="BU8" i="123"/>
  <c r="BU26" i="123"/>
  <c r="BV27" i="123"/>
  <c r="BV24" i="123"/>
  <c r="BU23" i="123"/>
  <c r="BU22" i="123"/>
  <c r="BV23" i="123"/>
  <c r="BU15" i="123"/>
  <c r="BV16" i="123"/>
  <c r="BU28" i="123"/>
  <c r="BV29" i="123"/>
  <c r="BU19" i="123"/>
  <c r="BV20" i="123"/>
  <c r="BU16" i="123"/>
  <c r="BV17" i="123"/>
  <c r="BU30" i="123"/>
  <c r="BV31" i="123"/>
  <c r="BU18" i="123"/>
  <c r="BV19" i="123"/>
  <c r="BU7" i="123"/>
  <c r="BV8" i="123"/>
  <c r="BV25" i="123"/>
  <c r="BU24" i="123"/>
  <c r="BV39" i="123"/>
  <c r="BU38" i="123"/>
  <c r="BV22" i="123"/>
  <c r="BU21" i="123"/>
  <c r="BV11" i="123"/>
  <c r="BU10" i="123"/>
  <c r="BU32" i="123"/>
  <c r="BV33" i="123"/>
  <c r="BU6" i="123"/>
  <c r="BV7" i="123"/>
  <c r="BU31" i="123"/>
  <c r="BV32" i="123"/>
  <c r="BU37" i="123"/>
  <c r="BV38" i="123"/>
  <c r="BV21" i="123"/>
  <c r="BU20" i="123"/>
  <c r="BV26" i="123"/>
  <c r="BU25" i="123"/>
  <c r="BU44" i="123"/>
  <c r="BV45" i="123"/>
  <c r="BV13" i="123"/>
  <c r="BU12" i="123"/>
  <c r="BU36" i="123"/>
  <c r="BV37" i="123"/>
  <c r="BU13" i="123"/>
  <c r="BV14" i="123"/>
  <c r="BV42" i="123"/>
  <c r="BU41" i="123"/>
  <c r="BV15" i="123"/>
  <c r="BU14" i="123"/>
  <c r="BU39" i="123"/>
  <c r="BV40" i="123"/>
  <c r="BU42" i="123"/>
  <c r="BV43" i="123"/>
  <c r="BV47" i="123" l="1"/>
  <c r="BU5" i="123"/>
  <c r="BU47" i="123" s="1"/>
  <c r="BT47" i="123"/>
  <c r="BS48" i="123" s="1"/>
  <c r="J27" i="125" s="1"/>
  <c r="AP52" i="122" l="1"/>
  <c r="C27" i="125"/>
  <c r="B27" i="125"/>
  <c r="AP35" i="122" l="1"/>
  <c r="BW30" i="123" s="1"/>
  <c r="BV74" i="123" s="1"/>
  <c r="AP27" i="122"/>
  <c r="BW22" i="123" s="1"/>
  <c r="BV66" i="123" s="1"/>
  <c r="AP12" i="122"/>
  <c r="BW7" i="123" s="1"/>
  <c r="BV51" i="123" s="1"/>
  <c r="AP44" i="122"/>
  <c r="BW39" i="123" s="1"/>
  <c r="BV83" i="123" s="1"/>
  <c r="AP30" i="122"/>
  <c r="BW25" i="123" s="1"/>
  <c r="BV69" i="123" s="1"/>
  <c r="AP25" i="122"/>
  <c r="BW20" i="123" s="1"/>
  <c r="BV64" i="123" s="1"/>
  <c r="AP43" i="122"/>
  <c r="BW38" i="123" s="1"/>
  <c r="BV82" i="123" s="1"/>
  <c r="AP51" i="122"/>
  <c r="BW46" i="123" s="1"/>
  <c r="AP11" i="122"/>
  <c r="BW6" i="123" s="1"/>
  <c r="BV50" i="123" s="1"/>
  <c r="AP39" i="122"/>
  <c r="BW34" i="123" s="1"/>
  <c r="BV78" i="123" s="1"/>
  <c r="AP21" i="122"/>
  <c r="BW16" i="123" s="1"/>
  <c r="BV60" i="123" s="1"/>
  <c r="AP45" i="122"/>
  <c r="BW40" i="123" s="1"/>
  <c r="BV84" i="123" s="1"/>
  <c r="AP31" i="122"/>
  <c r="BW26" i="123" s="1"/>
  <c r="BV70" i="123" s="1"/>
  <c r="AP37" i="122"/>
  <c r="BW32" i="123" s="1"/>
  <c r="BV76" i="123" s="1"/>
  <c r="AP47" i="122"/>
  <c r="BW42" i="123" s="1"/>
  <c r="BV86" i="123" s="1"/>
  <c r="AP40" i="122"/>
  <c r="BW35" i="123" s="1"/>
  <c r="BV79" i="123" s="1"/>
  <c r="AP13" i="122"/>
  <c r="BW8" i="123" s="1"/>
  <c r="BV52" i="123" s="1"/>
  <c r="AP36" i="122"/>
  <c r="BW31" i="123" s="1"/>
  <c r="BV75" i="123" s="1"/>
  <c r="AP50" i="122"/>
  <c r="BW45" i="123" s="1"/>
  <c r="BV89" i="123" s="1"/>
  <c r="AP38" i="122"/>
  <c r="BW33" i="123" s="1"/>
  <c r="BV77" i="123" s="1"/>
  <c r="AP48" i="122"/>
  <c r="BW43" i="123" s="1"/>
  <c r="BV87" i="123" s="1"/>
  <c r="AP20" i="122"/>
  <c r="BW15" i="123" s="1"/>
  <c r="BV59" i="123" s="1"/>
  <c r="AP18" i="122"/>
  <c r="BW13" i="123" s="1"/>
  <c r="BV57" i="123" s="1"/>
  <c r="AP14" i="122"/>
  <c r="BW9" i="123" s="1"/>
  <c r="BV53" i="123" s="1"/>
  <c r="AP26" i="122"/>
  <c r="BW21" i="123" s="1"/>
  <c r="BV65" i="123" s="1"/>
  <c r="AP34" i="122"/>
  <c r="BW29" i="123" s="1"/>
  <c r="BV73" i="123" s="1"/>
  <c r="AP49" i="122"/>
  <c r="BW44" i="123" s="1"/>
  <c r="BV88" i="123" s="1"/>
  <c r="AP42" i="122"/>
  <c r="BW37" i="123" s="1"/>
  <c r="BV81" i="123" s="1"/>
  <c r="AP15" i="122"/>
  <c r="BW10" i="123" s="1"/>
  <c r="BV54" i="123" s="1"/>
  <c r="AP10" i="122"/>
  <c r="BW5" i="123" s="1"/>
  <c r="AP33" i="122"/>
  <c r="BW28" i="123" s="1"/>
  <c r="BV72" i="123" s="1"/>
  <c r="AP24" i="122"/>
  <c r="BW19" i="123" s="1"/>
  <c r="BV63" i="123" s="1"/>
  <c r="AP16" i="122"/>
  <c r="BW11" i="123" s="1"/>
  <c r="BV55" i="123" s="1"/>
  <c r="AP32" i="122"/>
  <c r="BW27" i="123" s="1"/>
  <c r="BV71" i="123" s="1"/>
  <c r="AP23" i="122"/>
  <c r="BW18" i="123" s="1"/>
  <c r="BV62" i="123" s="1"/>
  <c r="AP19" i="122"/>
  <c r="BW14" i="123" s="1"/>
  <c r="BV58" i="123" s="1"/>
  <c r="AP28" i="122"/>
  <c r="BW23" i="123" s="1"/>
  <c r="BV67" i="123" s="1"/>
  <c r="AP41" i="122"/>
  <c r="BW36" i="123" s="1"/>
  <c r="BV80" i="123" s="1"/>
  <c r="AP46" i="122"/>
  <c r="BW41" i="123" s="1"/>
  <c r="BV85" i="123" s="1"/>
  <c r="AP17" i="122"/>
  <c r="BW12" i="123" s="1"/>
  <c r="BV56" i="123" s="1"/>
  <c r="AP29" i="122"/>
  <c r="BW24" i="123" s="1"/>
  <c r="BV68" i="123" s="1"/>
  <c r="AP22" i="122"/>
  <c r="BW17" i="123" s="1"/>
  <c r="BV61" i="123" s="1"/>
  <c r="BX46" i="123" l="1"/>
  <c r="BV90" i="123"/>
  <c r="BY6" i="123"/>
  <c r="BV49" i="123"/>
  <c r="BY13" i="123"/>
  <c r="BX12" i="123"/>
  <c r="BX14" i="123"/>
  <c r="BY15" i="123"/>
  <c r="BX19" i="123"/>
  <c r="BY20" i="123"/>
  <c r="BX37" i="123"/>
  <c r="BY38" i="123"/>
  <c r="BX9" i="123"/>
  <c r="BY10" i="123"/>
  <c r="BX33" i="123"/>
  <c r="BY34" i="123"/>
  <c r="BX35" i="123"/>
  <c r="BY36" i="123"/>
  <c r="BX40" i="123"/>
  <c r="BY41" i="123"/>
  <c r="BX39" i="123"/>
  <c r="BY40" i="123"/>
  <c r="BX41" i="123"/>
  <c r="BY42" i="123"/>
  <c r="BY19" i="123"/>
  <c r="BX18" i="123"/>
  <c r="BY29" i="123"/>
  <c r="BX28" i="123"/>
  <c r="BY45" i="123"/>
  <c r="BX44" i="123"/>
  <c r="BX13" i="123"/>
  <c r="BY14" i="123"/>
  <c r="BX45" i="123"/>
  <c r="BY46" i="123"/>
  <c r="BY43" i="123"/>
  <c r="BX42" i="123"/>
  <c r="BX16" i="123"/>
  <c r="BY17" i="123"/>
  <c r="BX38" i="123"/>
  <c r="BY39" i="123"/>
  <c r="BY8" i="123"/>
  <c r="BX7" i="123"/>
  <c r="BX17" i="123"/>
  <c r="BY18" i="123"/>
  <c r="BX36" i="123"/>
  <c r="BY37" i="123"/>
  <c r="BX27" i="123"/>
  <c r="BY28" i="123"/>
  <c r="BX29" i="123"/>
  <c r="BY30" i="123"/>
  <c r="BY16" i="123"/>
  <c r="BX15" i="123"/>
  <c r="BY32" i="123"/>
  <c r="BX31" i="123"/>
  <c r="BX32" i="123"/>
  <c r="BY33" i="123"/>
  <c r="BY35" i="123"/>
  <c r="BX34" i="123"/>
  <c r="BY21" i="123"/>
  <c r="BX20" i="123"/>
  <c r="BX22" i="123"/>
  <c r="BY23" i="123"/>
  <c r="BY25" i="123"/>
  <c r="BX24" i="123"/>
  <c r="BY24" i="123"/>
  <c r="BX23" i="123"/>
  <c r="BY12" i="123"/>
  <c r="BX11" i="123"/>
  <c r="BX10" i="123"/>
  <c r="BY11" i="123"/>
  <c r="BX21" i="123"/>
  <c r="BY22" i="123"/>
  <c r="BX43" i="123"/>
  <c r="BY44" i="123"/>
  <c r="BX8" i="123"/>
  <c r="BY9" i="123"/>
  <c r="BX26" i="123"/>
  <c r="BY27" i="123"/>
  <c r="BX6" i="123"/>
  <c r="BY7" i="123"/>
  <c r="BX25" i="123"/>
  <c r="BY26" i="123"/>
  <c r="BY31" i="123"/>
  <c r="BX30" i="123"/>
  <c r="BY47" i="123" l="1"/>
  <c r="BW47" i="123"/>
  <c r="BV48" i="123" s="1"/>
  <c r="J28" i="125" s="1"/>
  <c r="BX5" i="123"/>
  <c r="BX47" i="123" s="1"/>
  <c r="AQ52" i="122" l="1"/>
  <c r="B28" i="125"/>
  <c r="C28" i="125"/>
  <c r="AQ40" i="122" l="1"/>
  <c r="BZ35" i="123" s="1"/>
  <c r="BY79" i="123" s="1"/>
  <c r="AQ41" i="122"/>
  <c r="BZ36" i="123" s="1"/>
  <c r="BY80" i="123" s="1"/>
  <c r="AQ23" i="122"/>
  <c r="BZ18" i="123" s="1"/>
  <c r="BY62" i="123" s="1"/>
  <c r="AQ19" i="122"/>
  <c r="BZ14" i="123" s="1"/>
  <c r="BY58" i="123" s="1"/>
  <c r="AQ15" i="122"/>
  <c r="BZ10" i="123" s="1"/>
  <c r="BY54" i="123" s="1"/>
  <c r="AQ11" i="122"/>
  <c r="BZ6" i="123" s="1"/>
  <c r="BY50" i="123" s="1"/>
  <c r="AQ29" i="122"/>
  <c r="BZ24" i="123" s="1"/>
  <c r="BY68" i="123" s="1"/>
  <c r="AQ31" i="122"/>
  <c r="BZ26" i="123" s="1"/>
  <c r="BY70" i="123" s="1"/>
  <c r="AQ39" i="122"/>
  <c r="BZ34" i="123" s="1"/>
  <c r="BY78" i="123" s="1"/>
  <c r="AQ28" i="122"/>
  <c r="BZ23" i="123" s="1"/>
  <c r="BY67" i="123" s="1"/>
  <c r="AQ36" i="122"/>
  <c r="BZ31" i="123" s="1"/>
  <c r="BY75" i="123" s="1"/>
  <c r="AQ18" i="122"/>
  <c r="BZ13" i="123" s="1"/>
  <c r="BY57" i="123" s="1"/>
  <c r="AQ10" i="122"/>
  <c r="BZ5" i="123" s="1"/>
  <c r="AQ25" i="122"/>
  <c r="BZ20" i="123" s="1"/>
  <c r="BY64" i="123" s="1"/>
  <c r="AQ35" i="122"/>
  <c r="BZ30" i="123" s="1"/>
  <c r="BY74" i="123" s="1"/>
  <c r="AQ24" i="122"/>
  <c r="BZ19" i="123" s="1"/>
  <c r="BY63" i="123" s="1"/>
  <c r="AQ42" i="122"/>
  <c r="BZ37" i="123" s="1"/>
  <c r="BY81" i="123" s="1"/>
  <c r="AQ26" i="122"/>
  <c r="BZ21" i="123" s="1"/>
  <c r="BY65" i="123" s="1"/>
  <c r="AQ12" i="122"/>
  <c r="BZ7" i="123" s="1"/>
  <c r="BY51" i="123" s="1"/>
  <c r="AQ45" i="122"/>
  <c r="BZ40" i="123" s="1"/>
  <c r="BY84" i="123" s="1"/>
  <c r="AQ50" i="122"/>
  <c r="BZ45" i="123" s="1"/>
  <c r="BY89" i="123" s="1"/>
  <c r="AQ51" i="122"/>
  <c r="BZ46" i="123" s="1"/>
  <c r="AQ22" i="122"/>
  <c r="BZ17" i="123" s="1"/>
  <c r="BY61" i="123" s="1"/>
  <c r="AQ14" i="122"/>
  <c r="BZ9" i="123" s="1"/>
  <c r="BY53" i="123" s="1"/>
  <c r="AQ27" i="122"/>
  <c r="BZ22" i="123" s="1"/>
  <c r="BY66" i="123" s="1"/>
  <c r="AQ20" i="122"/>
  <c r="BZ15" i="123" s="1"/>
  <c r="BY59" i="123" s="1"/>
  <c r="AQ32" i="122"/>
  <c r="BZ27" i="123" s="1"/>
  <c r="BY71" i="123" s="1"/>
  <c r="AQ46" i="122"/>
  <c r="BZ41" i="123" s="1"/>
  <c r="BY85" i="123" s="1"/>
  <c r="AQ47" i="122"/>
  <c r="BZ42" i="123" s="1"/>
  <c r="BY86" i="123" s="1"/>
  <c r="AQ30" i="122"/>
  <c r="BZ25" i="123" s="1"/>
  <c r="BY69" i="123" s="1"/>
  <c r="AQ21" i="122"/>
  <c r="BZ16" i="123" s="1"/>
  <c r="BY60" i="123" s="1"/>
  <c r="AQ17" i="122"/>
  <c r="BZ12" i="123" s="1"/>
  <c r="BY56" i="123" s="1"/>
  <c r="AQ13" i="122"/>
  <c r="BZ8" i="123" s="1"/>
  <c r="BY52" i="123" s="1"/>
  <c r="AQ37" i="122"/>
  <c r="BZ32" i="123" s="1"/>
  <c r="BY76" i="123" s="1"/>
  <c r="AQ49" i="122"/>
  <c r="BZ44" i="123" s="1"/>
  <c r="BY88" i="123" s="1"/>
  <c r="AQ48" i="122"/>
  <c r="BZ43" i="123" s="1"/>
  <c r="BY87" i="123" s="1"/>
  <c r="AQ34" i="122"/>
  <c r="BZ29" i="123" s="1"/>
  <c r="BY73" i="123" s="1"/>
  <c r="AQ38" i="122"/>
  <c r="BZ33" i="123" s="1"/>
  <c r="BY77" i="123" s="1"/>
  <c r="AQ43" i="122"/>
  <c r="BZ38" i="123" s="1"/>
  <c r="BY82" i="123" s="1"/>
  <c r="AQ16" i="122"/>
  <c r="BZ11" i="123" s="1"/>
  <c r="BY55" i="123" s="1"/>
  <c r="AQ33" i="122"/>
  <c r="BZ28" i="123" s="1"/>
  <c r="BY72" i="123" s="1"/>
  <c r="AQ44" i="122"/>
  <c r="BZ39" i="123" s="1"/>
  <c r="BY83" i="123" s="1"/>
  <c r="CA46" i="123" l="1"/>
  <c r="BY90" i="123"/>
  <c r="CB6" i="123"/>
  <c r="BY49" i="123"/>
  <c r="CA11" i="123"/>
  <c r="CB12" i="123"/>
  <c r="CA43" i="123"/>
  <c r="CB44" i="123"/>
  <c r="CA12" i="123"/>
  <c r="CB13" i="123"/>
  <c r="CB42" i="123"/>
  <c r="CA41" i="123"/>
  <c r="CA9" i="123"/>
  <c r="CB10" i="123"/>
  <c r="CB41" i="123"/>
  <c r="CA40" i="123"/>
  <c r="CA19" i="123"/>
  <c r="CB20" i="123"/>
  <c r="CA13" i="123"/>
  <c r="CB14" i="123"/>
  <c r="CA26" i="123"/>
  <c r="CB27" i="123"/>
  <c r="CA14" i="123"/>
  <c r="CB15" i="123"/>
  <c r="CA38" i="123"/>
  <c r="CB39" i="123"/>
  <c r="CA44" i="123"/>
  <c r="CB45" i="123"/>
  <c r="CA16" i="123"/>
  <c r="CB17" i="123"/>
  <c r="CA27" i="123"/>
  <c r="CB28" i="123"/>
  <c r="CB18" i="123"/>
  <c r="CA17" i="123"/>
  <c r="CA7" i="123"/>
  <c r="CB8" i="123"/>
  <c r="CA30" i="123"/>
  <c r="CB31" i="123"/>
  <c r="CA31" i="123"/>
  <c r="CB32" i="123"/>
  <c r="CA24" i="123"/>
  <c r="CB25" i="123"/>
  <c r="CA18" i="123"/>
  <c r="CB19" i="123"/>
  <c r="CB40" i="123"/>
  <c r="CA39" i="123"/>
  <c r="CB34" i="123"/>
  <c r="CA33" i="123"/>
  <c r="CA32" i="123"/>
  <c r="CB33" i="123"/>
  <c r="CB26" i="123"/>
  <c r="CA25" i="123"/>
  <c r="CA15" i="123"/>
  <c r="CB16" i="123"/>
  <c r="CB22" i="123"/>
  <c r="CA21" i="123"/>
  <c r="CA20" i="123"/>
  <c r="CB21" i="123"/>
  <c r="CA23" i="123"/>
  <c r="CB24" i="123"/>
  <c r="CA6" i="123"/>
  <c r="CB7" i="123"/>
  <c r="CA36" i="123"/>
  <c r="CB37" i="123"/>
  <c r="CA28" i="123"/>
  <c r="CB29" i="123"/>
  <c r="CA29" i="123"/>
  <c r="CB30" i="123"/>
  <c r="CA8" i="123"/>
  <c r="CB9" i="123"/>
  <c r="CB43" i="123"/>
  <c r="CA42" i="123"/>
  <c r="CA22" i="123"/>
  <c r="CB23" i="123"/>
  <c r="CA45" i="123"/>
  <c r="CB46" i="123"/>
  <c r="CA37" i="123"/>
  <c r="CB38" i="123"/>
  <c r="CB35" i="123"/>
  <c r="CA34" i="123"/>
  <c r="CA10" i="123"/>
  <c r="CB11" i="123"/>
  <c r="CA35" i="123"/>
  <c r="CB36" i="123"/>
  <c r="CB47" i="123" l="1"/>
  <c r="CA5" i="123"/>
  <c r="CA47" i="123" s="1"/>
  <c r="BZ47" i="123"/>
  <c r="BY48" i="123" s="1"/>
  <c r="J29" i="125" s="1"/>
  <c r="AR52" i="122" l="1"/>
  <c r="B29" i="125"/>
  <c r="C29" i="125"/>
  <c r="AR50" i="122" l="1"/>
  <c r="CC45" i="123" s="1"/>
  <c r="CB89" i="123" s="1"/>
  <c r="AR48" i="122"/>
  <c r="CC43" i="123" s="1"/>
  <c r="CB87" i="123" s="1"/>
  <c r="AR37" i="122"/>
  <c r="CC32" i="123" s="1"/>
  <c r="CB76" i="123" s="1"/>
  <c r="AR30" i="122"/>
  <c r="CC25" i="123" s="1"/>
  <c r="CB69" i="123" s="1"/>
  <c r="AR31" i="122"/>
  <c r="CC26" i="123" s="1"/>
  <c r="CB70" i="123" s="1"/>
  <c r="AR32" i="122"/>
  <c r="CC27" i="123" s="1"/>
  <c r="CB71" i="123" s="1"/>
  <c r="AR28" i="122"/>
  <c r="CC23" i="123" s="1"/>
  <c r="CB67" i="123" s="1"/>
  <c r="AR25" i="122"/>
  <c r="CC20" i="123" s="1"/>
  <c r="CB64" i="123" s="1"/>
  <c r="AR26" i="122"/>
  <c r="CC21" i="123" s="1"/>
  <c r="CB65" i="123" s="1"/>
  <c r="AR23" i="122"/>
  <c r="CC18" i="123" s="1"/>
  <c r="CB62" i="123" s="1"/>
  <c r="AR19" i="122"/>
  <c r="CC14" i="123" s="1"/>
  <c r="CB58" i="123" s="1"/>
  <c r="AR51" i="122"/>
  <c r="CC46" i="123" s="1"/>
  <c r="AR39" i="122"/>
  <c r="CC34" i="123" s="1"/>
  <c r="CB78" i="123" s="1"/>
  <c r="AR43" i="122"/>
  <c r="CC38" i="123" s="1"/>
  <c r="CB82" i="123" s="1"/>
  <c r="AR17" i="122"/>
  <c r="CC12" i="123" s="1"/>
  <c r="CB56" i="123" s="1"/>
  <c r="AR15" i="122"/>
  <c r="CC10" i="123" s="1"/>
  <c r="CB54" i="123" s="1"/>
  <c r="AR35" i="122"/>
  <c r="CC30" i="123" s="1"/>
  <c r="CB74" i="123" s="1"/>
  <c r="AR13" i="122"/>
  <c r="CC8" i="123" s="1"/>
  <c r="CB52" i="123" s="1"/>
  <c r="AR10" i="122"/>
  <c r="CC5" i="123" s="1"/>
  <c r="AR46" i="122"/>
  <c r="CC41" i="123" s="1"/>
  <c r="CB85" i="123" s="1"/>
  <c r="AR49" i="122"/>
  <c r="CC44" i="123" s="1"/>
  <c r="CB88" i="123" s="1"/>
  <c r="AR42" i="122"/>
  <c r="CC37" i="123" s="1"/>
  <c r="CB81" i="123" s="1"/>
  <c r="AR44" i="122"/>
  <c r="CC39" i="123" s="1"/>
  <c r="CB83" i="123" s="1"/>
  <c r="AR27" i="122"/>
  <c r="CC22" i="123" s="1"/>
  <c r="CB66" i="123" s="1"/>
  <c r="AR29" i="122"/>
  <c r="CC24" i="123" s="1"/>
  <c r="CB68" i="123" s="1"/>
  <c r="AR24" i="122"/>
  <c r="CC19" i="123" s="1"/>
  <c r="CB63" i="123" s="1"/>
  <c r="AR21" i="122"/>
  <c r="CC16" i="123" s="1"/>
  <c r="CB60" i="123" s="1"/>
  <c r="AR22" i="122"/>
  <c r="CC17" i="123" s="1"/>
  <c r="CB61" i="123" s="1"/>
  <c r="AR12" i="122"/>
  <c r="CC7" i="123" s="1"/>
  <c r="CB51" i="123" s="1"/>
  <c r="AR11" i="122"/>
  <c r="CC6" i="123" s="1"/>
  <c r="CB50" i="123" s="1"/>
  <c r="AR45" i="122"/>
  <c r="CC40" i="123" s="1"/>
  <c r="CB84" i="123" s="1"/>
  <c r="AR40" i="122"/>
  <c r="CC35" i="123" s="1"/>
  <c r="CB79" i="123" s="1"/>
  <c r="AR20" i="122"/>
  <c r="CC15" i="123" s="1"/>
  <c r="CB59" i="123" s="1"/>
  <c r="AR18" i="122"/>
  <c r="CC13" i="123" s="1"/>
  <c r="CB57" i="123" s="1"/>
  <c r="AR33" i="122"/>
  <c r="CC28" i="123" s="1"/>
  <c r="CB72" i="123" s="1"/>
  <c r="AR14" i="122"/>
  <c r="CC9" i="123" s="1"/>
  <c r="CB53" i="123" s="1"/>
  <c r="AR38" i="122"/>
  <c r="CC33" i="123" s="1"/>
  <c r="CB77" i="123" s="1"/>
  <c r="AR47" i="122"/>
  <c r="CC42" i="123" s="1"/>
  <c r="CB86" i="123" s="1"/>
  <c r="AR41" i="122"/>
  <c r="CC36" i="123" s="1"/>
  <c r="CB80" i="123" s="1"/>
  <c r="AR34" i="122"/>
  <c r="CC29" i="123" s="1"/>
  <c r="CB73" i="123" s="1"/>
  <c r="AR36" i="122"/>
  <c r="CC31" i="123" s="1"/>
  <c r="CB75" i="123" s="1"/>
  <c r="AR16" i="122"/>
  <c r="CC11" i="123" s="1"/>
  <c r="CB55" i="123" s="1"/>
  <c r="CD46" i="123" l="1"/>
  <c r="CB90" i="123"/>
  <c r="CE6" i="123"/>
  <c r="CB49" i="123"/>
  <c r="CE30" i="123"/>
  <c r="CD29" i="123"/>
  <c r="CD9" i="123"/>
  <c r="CE10" i="123"/>
  <c r="CD35" i="123"/>
  <c r="CE36" i="123"/>
  <c r="CE18" i="123"/>
  <c r="CD17" i="123"/>
  <c r="CE23" i="123"/>
  <c r="CD22" i="123"/>
  <c r="CD41" i="123"/>
  <c r="CE42" i="123"/>
  <c r="CD10" i="123"/>
  <c r="CE11" i="123"/>
  <c r="CD20" i="123"/>
  <c r="CE21" i="123"/>
  <c r="CE26" i="123"/>
  <c r="CD25" i="123"/>
  <c r="CD36" i="123"/>
  <c r="CE37" i="123"/>
  <c r="CD28" i="123"/>
  <c r="CE29" i="123"/>
  <c r="CD40" i="123"/>
  <c r="CE41" i="123"/>
  <c r="CD16" i="123"/>
  <c r="CE17" i="123"/>
  <c r="CD39" i="123"/>
  <c r="CE40" i="123"/>
  <c r="CD12" i="123"/>
  <c r="CE13" i="123"/>
  <c r="CE15" i="123"/>
  <c r="CD14" i="123"/>
  <c r="CE24" i="123"/>
  <c r="CD23" i="123"/>
  <c r="CD32" i="123"/>
  <c r="CE33" i="123"/>
  <c r="CD11" i="123"/>
  <c r="CE12" i="123"/>
  <c r="CE43" i="123"/>
  <c r="CD42" i="123"/>
  <c r="CD13" i="123"/>
  <c r="CE14" i="123"/>
  <c r="CE7" i="123"/>
  <c r="CD6" i="123"/>
  <c r="CD19" i="123"/>
  <c r="CE20" i="123"/>
  <c r="CD37" i="123"/>
  <c r="CE38" i="123"/>
  <c r="CD8" i="123"/>
  <c r="CE9" i="123"/>
  <c r="CD38" i="123"/>
  <c r="CE39" i="123"/>
  <c r="CD18" i="123"/>
  <c r="CE19" i="123"/>
  <c r="CE28" i="123"/>
  <c r="CD27" i="123"/>
  <c r="CE44" i="123"/>
  <c r="CD43" i="123"/>
  <c r="CD31" i="123"/>
  <c r="CE32" i="123"/>
  <c r="CD33" i="123"/>
  <c r="CE34" i="123"/>
  <c r="CE16" i="123"/>
  <c r="CD15" i="123"/>
  <c r="CD7" i="123"/>
  <c r="CE8" i="123"/>
  <c r="CD24" i="123"/>
  <c r="CE25" i="123"/>
  <c r="CD44" i="123"/>
  <c r="CE45" i="123"/>
  <c r="CD30" i="123"/>
  <c r="CE31" i="123"/>
  <c r="CD34" i="123"/>
  <c r="CE35" i="123"/>
  <c r="CD21" i="123"/>
  <c r="CE22" i="123"/>
  <c r="CD26" i="123"/>
  <c r="CE27" i="123"/>
  <c r="CD45" i="123"/>
  <c r="CE46" i="123"/>
  <c r="CE47" i="123" l="1"/>
  <c r="CD5" i="123"/>
  <c r="CD47" i="123" s="1"/>
  <c r="CC47" i="123"/>
  <c r="CB48" i="123" s="1"/>
  <c r="J30" i="125" s="1"/>
  <c r="AS52" i="122" l="1"/>
  <c r="C30" i="125"/>
  <c r="B30" i="125"/>
  <c r="AS39" i="122" l="1"/>
  <c r="CF34" i="123" s="1"/>
  <c r="CE78" i="123" s="1"/>
  <c r="AS25" i="122"/>
  <c r="CF20" i="123" s="1"/>
  <c r="CE64" i="123" s="1"/>
  <c r="AS16" i="122"/>
  <c r="CF11" i="123" s="1"/>
  <c r="CE55" i="123" s="1"/>
  <c r="AS36" i="122"/>
  <c r="CF31" i="123" s="1"/>
  <c r="CE75" i="123" s="1"/>
  <c r="AS26" i="122"/>
  <c r="CF21" i="123" s="1"/>
  <c r="CE65" i="123" s="1"/>
  <c r="AS48" i="122"/>
  <c r="CF43" i="123" s="1"/>
  <c r="CE87" i="123" s="1"/>
  <c r="AS45" i="122"/>
  <c r="CF40" i="123" s="1"/>
  <c r="CE84" i="123" s="1"/>
  <c r="AS19" i="122"/>
  <c r="CF14" i="123" s="1"/>
  <c r="CE58" i="123" s="1"/>
  <c r="AS44" i="122"/>
  <c r="CF39" i="123" s="1"/>
  <c r="CE83" i="123" s="1"/>
  <c r="AS13" i="122"/>
  <c r="CF8" i="123" s="1"/>
  <c r="CE52" i="123" s="1"/>
  <c r="AS51" i="122"/>
  <c r="CF46" i="123" s="1"/>
  <c r="AS14" i="122"/>
  <c r="CF9" i="123" s="1"/>
  <c r="CE53" i="123" s="1"/>
  <c r="AS10" i="122"/>
  <c r="CF5" i="123" s="1"/>
  <c r="AS49" i="122"/>
  <c r="CF44" i="123" s="1"/>
  <c r="CE88" i="123" s="1"/>
  <c r="AS15" i="122"/>
  <c r="CF10" i="123" s="1"/>
  <c r="CE54" i="123" s="1"/>
  <c r="AS12" i="122"/>
  <c r="CF7" i="123" s="1"/>
  <c r="CE51" i="123" s="1"/>
  <c r="AS43" i="122"/>
  <c r="CF38" i="123" s="1"/>
  <c r="CE82" i="123" s="1"/>
  <c r="AS11" i="122"/>
  <c r="CF6" i="123" s="1"/>
  <c r="CE50" i="123" s="1"/>
  <c r="AS41" i="122"/>
  <c r="CF36" i="123" s="1"/>
  <c r="CE80" i="123" s="1"/>
  <c r="AS29" i="122"/>
  <c r="CF24" i="123" s="1"/>
  <c r="CE68" i="123" s="1"/>
  <c r="AS47" i="122"/>
  <c r="CF42" i="123" s="1"/>
  <c r="CE86" i="123" s="1"/>
  <c r="AS28" i="122"/>
  <c r="CF23" i="123" s="1"/>
  <c r="CE67" i="123" s="1"/>
  <c r="AS23" i="122"/>
  <c r="CF18" i="123" s="1"/>
  <c r="CE62" i="123" s="1"/>
  <c r="AS46" i="122"/>
  <c r="CF41" i="123" s="1"/>
  <c r="CE85" i="123" s="1"/>
  <c r="AS37" i="122"/>
  <c r="CF32" i="123" s="1"/>
  <c r="CE76" i="123" s="1"/>
  <c r="AS24" i="122"/>
  <c r="CF19" i="123" s="1"/>
  <c r="CE63" i="123" s="1"/>
  <c r="AS31" i="122"/>
  <c r="CF26" i="123" s="1"/>
  <c r="CE70" i="123" s="1"/>
  <c r="AS18" i="122"/>
  <c r="CF13" i="123" s="1"/>
  <c r="CE57" i="123" s="1"/>
  <c r="AS32" i="122"/>
  <c r="CF27" i="123" s="1"/>
  <c r="CE71" i="123" s="1"/>
  <c r="AS38" i="122"/>
  <c r="CF33" i="123" s="1"/>
  <c r="CE77" i="123" s="1"/>
  <c r="AS50" i="122"/>
  <c r="CF45" i="123" s="1"/>
  <c r="CE89" i="123" s="1"/>
  <c r="AS17" i="122"/>
  <c r="CF12" i="123" s="1"/>
  <c r="CE56" i="123" s="1"/>
  <c r="AS27" i="122"/>
  <c r="CF22" i="123" s="1"/>
  <c r="CE66" i="123" s="1"/>
  <c r="AS30" i="122"/>
  <c r="CF25" i="123" s="1"/>
  <c r="CE69" i="123" s="1"/>
  <c r="AS42" i="122"/>
  <c r="CF37" i="123" s="1"/>
  <c r="CE81" i="123" s="1"/>
  <c r="AS33" i="122"/>
  <c r="CF28" i="123" s="1"/>
  <c r="CE72" i="123" s="1"/>
  <c r="AS20" i="122"/>
  <c r="CF15" i="123" s="1"/>
  <c r="CE59" i="123" s="1"/>
  <c r="AS35" i="122"/>
  <c r="CF30" i="123" s="1"/>
  <c r="CE74" i="123" s="1"/>
  <c r="AS21" i="122"/>
  <c r="CF16" i="123" s="1"/>
  <c r="CE60" i="123" s="1"/>
  <c r="AS34" i="122"/>
  <c r="CF29" i="123" s="1"/>
  <c r="CE73" i="123" s="1"/>
  <c r="AS22" i="122"/>
  <c r="CF17" i="123" s="1"/>
  <c r="CE61" i="123" s="1"/>
  <c r="AS40" i="122"/>
  <c r="CF35" i="123" s="1"/>
  <c r="CE79" i="123" s="1"/>
  <c r="CG46" i="123" l="1"/>
  <c r="CE90" i="123"/>
  <c r="CH6" i="123"/>
  <c r="CE49" i="123"/>
  <c r="CG29" i="123"/>
  <c r="CH30" i="123"/>
  <c r="CG28" i="123"/>
  <c r="CH29" i="123"/>
  <c r="CG12" i="123"/>
  <c r="CH13" i="123"/>
  <c r="CH14" i="123"/>
  <c r="CG13" i="123"/>
  <c r="CG41" i="123"/>
  <c r="CH42" i="123"/>
  <c r="CG24" i="123"/>
  <c r="CH25" i="123"/>
  <c r="CG7" i="123"/>
  <c r="CH8" i="123"/>
  <c r="CH10" i="123"/>
  <c r="CG9" i="123"/>
  <c r="CG14" i="123"/>
  <c r="CH15" i="123"/>
  <c r="CG31" i="123"/>
  <c r="CH32" i="123"/>
  <c r="CG16" i="123"/>
  <c r="CH17" i="123"/>
  <c r="CG37" i="123"/>
  <c r="CH38" i="123"/>
  <c r="CG45" i="123"/>
  <c r="CH46" i="123"/>
  <c r="CG26" i="123"/>
  <c r="CH27" i="123"/>
  <c r="CG18" i="123"/>
  <c r="CH19" i="123"/>
  <c r="CG36" i="123"/>
  <c r="CH37" i="123"/>
  <c r="CH11" i="123"/>
  <c r="CG10" i="123"/>
  <c r="CG40" i="123"/>
  <c r="CH41" i="123"/>
  <c r="CG11" i="123"/>
  <c r="CH12" i="123"/>
  <c r="CG35" i="123"/>
  <c r="CH36" i="123"/>
  <c r="CH31" i="123"/>
  <c r="CG30" i="123"/>
  <c r="CG25" i="123"/>
  <c r="CH26" i="123"/>
  <c r="CG33" i="123"/>
  <c r="CH34" i="123"/>
  <c r="CH20" i="123"/>
  <c r="CG19" i="123"/>
  <c r="CG23" i="123"/>
  <c r="CH24" i="123"/>
  <c r="CG6" i="123"/>
  <c r="CH7" i="123"/>
  <c r="CG44" i="123"/>
  <c r="CH45" i="123"/>
  <c r="CG8" i="123"/>
  <c r="CH9" i="123"/>
  <c r="CG43" i="123"/>
  <c r="CH44" i="123"/>
  <c r="CH21" i="123"/>
  <c r="CG20" i="123"/>
  <c r="CG17" i="123"/>
  <c r="CH18" i="123"/>
  <c r="CH16" i="123"/>
  <c r="CG15" i="123"/>
  <c r="CH23" i="123"/>
  <c r="CG22" i="123"/>
  <c r="CG27" i="123"/>
  <c r="CH28" i="123"/>
  <c r="CG32" i="123"/>
  <c r="CH33" i="123"/>
  <c r="CG42" i="123"/>
  <c r="CH43" i="123"/>
  <c r="CH39" i="123"/>
  <c r="CG38" i="123"/>
  <c r="CG39" i="123"/>
  <c r="CH40" i="123"/>
  <c r="CH22" i="123"/>
  <c r="CG21" i="123"/>
  <c r="CH35" i="123"/>
  <c r="CG34" i="123"/>
  <c r="CH47" i="123" l="1"/>
  <c r="CG5" i="123"/>
  <c r="CG47" i="123" s="1"/>
  <c r="CF47" i="123"/>
  <c r="CE48" i="123" s="1"/>
  <c r="J31" i="125" s="1"/>
  <c r="AT52" i="122" l="1"/>
  <c r="C31" i="125"/>
  <c r="B31" i="125"/>
  <c r="AT51" i="122" l="1"/>
  <c r="CI46" i="123" s="1"/>
  <c r="AT44" i="122"/>
  <c r="CI39" i="123" s="1"/>
  <c r="CH83" i="123" s="1"/>
  <c r="AT37" i="122"/>
  <c r="CI32" i="123" s="1"/>
  <c r="CH76" i="123" s="1"/>
  <c r="AT33" i="122"/>
  <c r="CI28" i="123" s="1"/>
  <c r="CH72" i="123" s="1"/>
  <c r="AT46" i="122"/>
  <c r="CI41" i="123" s="1"/>
  <c r="CH85" i="123" s="1"/>
  <c r="AT28" i="122"/>
  <c r="CI23" i="123" s="1"/>
  <c r="CH67" i="123" s="1"/>
  <c r="AT23" i="122"/>
  <c r="CI18" i="123" s="1"/>
  <c r="CH62" i="123" s="1"/>
  <c r="AT19" i="122"/>
  <c r="CI14" i="123" s="1"/>
  <c r="CH58" i="123" s="1"/>
  <c r="AT15" i="122"/>
  <c r="CI10" i="123" s="1"/>
  <c r="CH54" i="123" s="1"/>
  <c r="AT11" i="122"/>
  <c r="CI6" i="123" s="1"/>
  <c r="CH50" i="123" s="1"/>
  <c r="AT31" i="122"/>
  <c r="CI26" i="123" s="1"/>
  <c r="CH70" i="123" s="1"/>
  <c r="AT17" i="122"/>
  <c r="CI12" i="123" s="1"/>
  <c r="CH56" i="123" s="1"/>
  <c r="AT47" i="122"/>
  <c r="CI42" i="123" s="1"/>
  <c r="CH86" i="123" s="1"/>
  <c r="AT41" i="122"/>
  <c r="CI36" i="123" s="1"/>
  <c r="CH80" i="123" s="1"/>
  <c r="AT36" i="122"/>
  <c r="CI31" i="123" s="1"/>
  <c r="CH75" i="123" s="1"/>
  <c r="AT29" i="122"/>
  <c r="CI24" i="123" s="1"/>
  <c r="CH68" i="123" s="1"/>
  <c r="AT42" i="122"/>
  <c r="CI37" i="123" s="1"/>
  <c r="CH81" i="123" s="1"/>
  <c r="AT24" i="122"/>
  <c r="CI19" i="123" s="1"/>
  <c r="CH63" i="123" s="1"/>
  <c r="AT22" i="122"/>
  <c r="CI17" i="123" s="1"/>
  <c r="CH61" i="123" s="1"/>
  <c r="AT18" i="122"/>
  <c r="CI13" i="123" s="1"/>
  <c r="CH57" i="123" s="1"/>
  <c r="AT14" i="122"/>
  <c r="CI9" i="123" s="1"/>
  <c r="CH53" i="123" s="1"/>
  <c r="AT45" i="122"/>
  <c r="CI40" i="123" s="1"/>
  <c r="CH84" i="123" s="1"/>
  <c r="AT27" i="122"/>
  <c r="CI22" i="123" s="1"/>
  <c r="CH66" i="123" s="1"/>
  <c r="AT13" i="122"/>
  <c r="CI8" i="123" s="1"/>
  <c r="CH52" i="123" s="1"/>
  <c r="AT43" i="122"/>
  <c r="CI38" i="123" s="1"/>
  <c r="CH82" i="123" s="1"/>
  <c r="AT39" i="122"/>
  <c r="CI34" i="123" s="1"/>
  <c r="CH78" i="123" s="1"/>
  <c r="AT35" i="122"/>
  <c r="CI30" i="123" s="1"/>
  <c r="CH74" i="123" s="1"/>
  <c r="AT25" i="122"/>
  <c r="CI20" i="123" s="1"/>
  <c r="CH64" i="123" s="1"/>
  <c r="AT40" i="122"/>
  <c r="CI35" i="123" s="1"/>
  <c r="CH79" i="123" s="1"/>
  <c r="AT30" i="122"/>
  <c r="CI25" i="123" s="1"/>
  <c r="CH69" i="123" s="1"/>
  <c r="AT21" i="122"/>
  <c r="CI16" i="123" s="1"/>
  <c r="CH60" i="123" s="1"/>
  <c r="AT10" i="122"/>
  <c r="CI5" i="123" s="1"/>
  <c r="CH49" i="123" s="1"/>
  <c r="AT48" i="122"/>
  <c r="CI43" i="123" s="1"/>
  <c r="CH87" i="123" s="1"/>
  <c r="AT38" i="122"/>
  <c r="CI33" i="123" s="1"/>
  <c r="CH77" i="123" s="1"/>
  <c r="AT34" i="122"/>
  <c r="CI29" i="123" s="1"/>
  <c r="CH73" i="123" s="1"/>
  <c r="AT50" i="122"/>
  <c r="CI45" i="123" s="1"/>
  <c r="CH89" i="123" s="1"/>
  <c r="AT32" i="122"/>
  <c r="CI27" i="123" s="1"/>
  <c r="CH71" i="123" s="1"/>
  <c r="AT26" i="122"/>
  <c r="CI21" i="123" s="1"/>
  <c r="CH65" i="123" s="1"/>
  <c r="AT20" i="122"/>
  <c r="CI15" i="123" s="1"/>
  <c r="CH59" i="123" s="1"/>
  <c r="AT16" i="122"/>
  <c r="CI11" i="123" s="1"/>
  <c r="CH55" i="123" s="1"/>
  <c r="AT12" i="122"/>
  <c r="CI7" i="123" s="1"/>
  <c r="CH51" i="123" s="1"/>
  <c r="AT49" i="122"/>
  <c r="CI44" i="123" s="1"/>
  <c r="CH88" i="123" s="1"/>
  <c r="CJ46" i="123" l="1"/>
  <c r="CH90" i="123"/>
  <c r="CJ45" i="123"/>
  <c r="CK46" i="123"/>
  <c r="CJ8" i="123"/>
  <c r="CK9" i="123"/>
  <c r="CJ12" i="123"/>
  <c r="CK13" i="123"/>
  <c r="CJ15" i="123"/>
  <c r="CK16" i="123"/>
  <c r="CK30" i="123"/>
  <c r="CJ29" i="123"/>
  <c r="CJ16" i="123"/>
  <c r="CK17" i="123"/>
  <c r="CK31" i="123"/>
  <c r="CJ30" i="123"/>
  <c r="CJ22" i="123"/>
  <c r="CK23" i="123"/>
  <c r="CJ17" i="123"/>
  <c r="CK18" i="123"/>
  <c r="CK32" i="123"/>
  <c r="CJ31" i="123"/>
  <c r="CJ26" i="123"/>
  <c r="CK27" i="123"/>
  <c r="CJ18" i="123"/>
  <c r="CK19" i="123"/>
  <c r="CJ32" i="123"/>
  <c r="CK33" i="123"/>
  <c r="CK6" i="123"/>
  <c r="CJ5" i="123"/>
  <c r="CI47" i="123"/>
  <c r="B32" i="125" s="1"/>
  <c r="CK14" i="123"/>
  <c r="CJ13" i="123"/>
  <c r="CJ28" i="123"/>
  <c r="CK29" i="123"/>
  <c r="CK45" i="123"/>
  <c r="CJ44" i="123"/>
  <c r="CK22" i="123"/>
  <c r="CJ21" i="123"/>
  <c r="CJ33" i="123"/>
  <c r="CK34" i="123"/>
  <c r="CJ25" i="123"/>
  <c r="CK26" i="123"/>
  <c r="CJ34" i="123"/>
  <c r="CK35" i="123"/>
  <c r="CJ40" i="123"/>
  <c r="CK41" i="123"/>
  <c r="CK20" i="123"/>
  <c r="CJ19" i="123"/>
  <c r="CJ36" i="123"/>
  <c r="CK37" i="123"/>
  <c r="CK7" i="123"/>
  <c r="CJ6" i="123"/>
  <c r="CJ23" i="123"/>
  <c r="CK24" i="123"/>
  <c r="CJ39" i="123"/>
  <c r="CK40" i="123"/>
  <c r="CJ11" i="123"/>
  <c r="CK12" i="123"/>
  <c r="CJ20" i="123"/>
  <c r="CK21" i="123"/>
  <c r="CJ24" i="123"/>
  <c r="CK25" i="123"/>
  <c r="CJ14" i="123"/>
  <c r="CK15" i="123"/>
  <c r="CJ7" i="123"/>
  <c r="CK8" i="123"/>
  <c r="CJ27" i="123"/>
  <c r="CK28" i="123"/>
  <c r="CJ43" i="123"/>
  <c r="CK44" i="123"/>
  <c r="CJ35" i="123"/>
  <c r="CK36" i="123"/>
  <c r="CJ38" i="123"/>
  <c r="CK39" i="123"/>
  <c r="CJ9" i="123"/>
  <c r="CK10" i="123"/>
  <c r="CJ37" i="123"/>
  <c r="CK38" i="123"/>
  <c r="CJ42" i="123"/>
  <c r="CK43" i="123"/>
  <c r="CJ10" i="123"/>
  <c r="CK11" i="123"/>
  <c r="CJ41" i="123"/>
  <c r="CK42" i="123"/>
  <c r="CH48" i="123" l="1"/>
  <c r="J32" i="125" s="1"/>
  <c r="CJ47" i="123"/>
  <c r="C32" i="125" s="1"/>
  <c r="CK47" i="123"/>
  <c r="AU52" i="122" l="1"/>
  <c r="AU49" i="122" l="1"/>
  <c r="CL44" i="123" s="1"/>
  <c r="CK88" i="123" s="1"/>
  <c r="AU47" i="122"/>
  <c r="CL42" i="123" s="1"/>
  <c r="CK86" i="123" s="1"/>
  <c r="AU45" i="122"/>
  <c r="CL40" i="123" s="1"/>
  <c r="CK84" i="123" s="1"/>
  <c r="AU33" i="122"/>
  <c r="CL28" i="123" s="1"/>
  <c r="CK72" i="123" s="1"/>
  <c r="AU35" i="122"/>
  <c r="CL30" i="123" s="1"/>
  <c r="CK74" i="123" s="1"/>
  <c r="AU28" i="122"/>
  <c r="CL23" i="123" s="1"/>
  <c r="CK67" i="123" s="1"/>
  <c r="AU23" i="122"/>
  <c r="CL18" i="123" s="1"/>
  <c r="CK62" i="123" s="1"/>
  <c r="AU20" i="122"/>
  <c r="CL15" i="123" s="1"/>
  <c r="CK59" i="123" s="1"/>
  <c r="AU17" i="122"/>
  <c r="CL12" i="123" s="1"/>
  <c r="CK56" i="123" s="1"/>
  <c r="AU18" i="122"/>
  <c r="CL13" i="123" s="1"/>
  <c r="CK57" i="123" s="1"/>
  <c r="AU10" i="122"/>
  <c r="CL5" i="123" s="1"/>
  <c r="CK49" i="123" s="1"/>
  <c r="AU42" i="122"/>
  <c r="CL37" i="123" s="1"/>
  <c r="CK81" i="123" s="1"/>
  <c r="AU15" i="122"/>
  <c r="CL10" i="123" s="1"/>
  <c r="CK54" i="123" s="1"/>
  <c r="AU26" i="122"/>
  <c r="CL21" i="123" s="1"/>
  <c r="CK65" i="123" s="1"/>
  <c r="AU50" i="122"/>
  <c r="CL45" i="123" s="1"/>
  <c r="CK89" i="123" s="1"/>
  <c r="AU44" i="122"/>
  <c r="CL39" i="123" s="1"/>
  <c r="CK83" i="123" s="1"/>
  <c r="AU41" i="122"/>
  <c r="CL36" i="123" s="1"/>
  <c r="CK80" i="123" s="1"/>
  <c r="AU29" i="122"/>
  <c r="CL24" i="123" s="1"/>
  <c r="CK68" i="123" s="1"/>
  <c r="AU30" i="122"/>
  <c r="CL25" i="123" s="1"/>
  <c r="CK69" i="123" s="1"/>
  <c r="AU34" i="122"/>
  <c r="CL29" i="123" s="1"/>
  <c r="CK73" i="123" s="1"/>
  <c r="AU19" i="122"/>
  <c r="CL14" i="123" s="1"/>
  <c r="CK58" i="123" s="1"/>
  <c r="AU16" i="122"/>
  <c r="CL11" i="123" s="1"/>
  <c r="CK55" i="123" s="1"/>
  <c r="AU12" i="122"/>
  <c r="CL7" i="123" s="1"/>
  <c r="CK51" i="123" s="1"/>
  <c r="AU11" i="122"/>
  <c r="CL6" i="123" s="1"/>
  <c r="CK50" i="123" s="1"/>
  <c r="AU13" i="122"/>
  <c r="CL8" i="123" s="1"/>
  <c r="CK52" i="123" s="1"/>
  <c r="AU48" i="122"/>
  <c r="CL43" i="123" s="1"/>
  <c r="CK87" i="123" s="1"/>
  <c r="AU25" i="122"/>
  <c r="CL20" i="123" s="1"/>
  <c r="CK64" i="123" s="1"/>
  <c r="AU22" i="122"/>
  <c r="CL17" i="123" s="1"/>
  <c r="CK61" i="123" s="1"/>
  <c r="AU21" i="122"/>
  <c r="CL16" i="123" s="1"/>
  <c r="CK60" i="123" s="1"/>
  <c r="AU31" i="122"/>
  <c r="CL26" i="123" s="1"/>
  <c r="CK70" i="123" s="1"/>
  <c r="AU46" i="122"/>
  <c r="CL41" i="123" s="1"/>
  <c r="CK85" i="123" s="1"/>
  <c r="AU40" i="122"/>
  <c r="CL35" i="123" s="1"/>
  <c r="CK79" i="123" s="1"/>
  <c r="AU37" i="122"/>
  <c r="CL32" i="123" s="1"/>
  <c r="CK76" i="123" s="1"/>
  <c r="AU32" i="122"/>
  <c r="CL27" i="123" s="1"/>
  <c r="CK71" i="123" s="1"/>
  <c r="AU51" i="122"/>
  <c r="CL46" i="123" s="1"/>
  <c r="AU36" i="122"/>
  <c r="CL31" i="123" s="1"/>
  <c r="CK75" i="123" s="1"/>
  <c r="AU38" i="122"/>
  <c r="CL33" i="123" s="1"/>
  <c r="CK77" i="123" s="1"/>
  <c r="AU43" i="122"/>
  <c r="CL38" i="123" s="1"/>
  <c r="CK82" i="123" s="1"/>
  <c r="AU39" i="122"/>
  <c r="CL34" i="123" s="1"/>
  <c r="CK78" i="123" s="1"/>
  <c r="AU27" i="122"/>
  <c r="CL22" i="123" s="1"/>
  <c r="CK66" i="123" s="1"/>
  <c r="AU24" i="122"/>
  <c r="CL19" i="123" s="1"/>
  <c r="CK63" i="123" s="1"/>
  <c r="AU14" i="122"/>
  <c r="CL9" i="123" s="1"/>
  <c r="CK53" i="123" s="1"/>
  <c r="CM46" i="123" l="1"/>
  <c r="CK90" i="123"/>
  <c r="CM35" i="123"/>
  <c r="CN36" i="123"/>
  <c r="CM37" i="123"/>
  <c r="CN38" i="123"/>
  <c r="CN42" i="123"/>
  <c r="CM41" i="123"/>
  <c r="CM20" i="123"/>
  <c r="CN21" i="123"/>
  <c r="CM7" i="123"/>
  <c r="CN8" i="123"/>
  <c r="CN26" i="123"/>
  <c r="CM25" i="123"/>
  <c r="CN46" i="123"/>
  <c r="CM45" i="123"/>
  <c r="CN6" i="123"/>
  <c r="CM5" i="123"/>
  <c r="CL47" i="123"/>
  <c r="B33" i="125" s="1"/>
  <c r="CN19" i="123"/>
  <c r="CM18" i="123"/>
  <c r="CM40" i="123"/>
  <c r="CN41" i="123"/>
  <c r="CN23" i="123"/>
  <c r="CM22" i="123"/>
  <c r="CM17" i="123"/>
  <c r="CN18" i="123"/>
  <c r="CM29" i="123"/>
  <c r="CN30" i="123"/>
  <c r="CM28" i="123"/>
  <c r="CN29" i="123"/>
  <c r="CN10" i="123"/>
  <c r="CM9" i="123"/>
  <c r="CM38" i="123"/>
  <c r="CN39" i="123"/>
  <c r="CM27" i="123"/>
  <c r="CN28" i="123"/>
  <c r="CN27" i="123"/>
  <c r="CM26" i="123"/>
  <c r="CN44" i="123"/>
  <c r="CM43" i="123"/>
  <c r="CM11" i="123"/>
  <c r="CN12" i="123"/>
  <c r="CM24" i="123"/>
  <c r="CN25" i="123"/>
  <c r="CN22" i="123"/>
  <c r="CM21" i="123"/>
  <c r="CN14" i="123"/>
  <c r="CM13" i="123"/>
  <c r="CM23" i="123"/>
  <c r="CN24" i="123"/>
  <c r="CM42" i="123"/>
  <c r="CN43" i="123"/>
  <c r="CN32" i="123"/>
  <c r="CM31" i="123"/>
  <c r="CM6" i="123"/>
  <c r="CN7" i="123"/>
  <c r="CN40" i="123"/>
  <c r="CM39" i="123"/>
  <c r="CM15" i="123"/>
  <c r="CN16" i="123"/>
  <c r="CM34" i="123"/>
  <c r="CN35" i="123"/>
  <c r="CN20" i="123"/>
  <c r="CM19" i="123"/>
  <c r="CM33" i="123"/>
  <c r="CN34" i="123"/>
  <c r="CM32" i="123"/>
  <c r="CN33" i="123"/>
  <c r="CM16" i="123"/>
  <c r="CN17" i="123"/>
  <c r="CM8" i="123"/>
  <c r="CN9" i="123"/>
  <c r="CN15" i="123"/>
  <c r="CM14" i="123"/>
  <c r="CM36" i="123"/>
  <c r="CN37" i="123"/>
  <c r="CM10" i="123"/>
  <c r="CN11" i="123"/>
  <c r="CN13" i="123"/>
  <c r="CM12" i="123"/>
  <c r="CM30" i="123"/>
  <c r="CN31" i="123"/>
  <c r="CM44" i="123"/>
  <c r="CN45" i="123"/>
  <c r="CK48" i="123" l="1"/>
  <c r="J33" i="125" s="1"/>
  <c r="CM47" i="123"/>
  <c r="C33" i="125" s="1"/>
  <c r="CN47" i="123"/>
  <c r="AV52" i="122" l="1"/>
  <c r="AV40" i="122" l="1"/>
  <c r="CO35" i="123" s="1"/>
  <c r="CN79" i="123" s="1"/>
  <c r="AV13" i="122"/>
  <c r="CO8" i="123" s="1"/>
  <c r="CN52" i="123" s="1"/>
  <c r="AV46" i="122"/>
  <c r="CO41" i="123" s="1"/>
  <c r="CN85" i="123" s="1"/>
  <c r="AV49" i="122"/>
  <c r="CO44" i="123" s="1"/>
  <c r="CN88" i="123" s="1"/>
  <c r="AV19" i="122"/>
  <c r="CO14" i="123" s="1"/>
  <c r="CN58" i="123" s="1"/>
  <c r="AV41" i="122"/>
  <c r="CO36" i="123" s="1"/>
  <c r="CN80" i="123" s="1"/>
  <c r="AV24" i="122"/>
  <c r="CO19" i="123" s="1"/>
  <c r="CN63" i="123" s="1"/>
  <c r="AV28" i="122"/>
  <c r="CO23" i="123" s="1"/>
  <c r="CN67" i="123" s="1"/>
  <c r="AV31" i="122"/>
  <c r="CO26" i="123" s="1"/>
  <c r="CN70" i="123" s="1"/>
  <c r="AV22" i="122"/>
  <c r="CO17" i="123" s="1"/>
  <c r="CN61" i="123" s="1"/>
  <c r="AV18" i="122"/>
  <c r="CO13" i="123" s="1"/>
  <c r="CN57" i="123" s="1"/>
  <c r="AV12" i="122"/>
  <c r="CO7" i="123" s="1"/>
  <c r="CN51" i="123" s="1"/>
  <c r="AV21" i="122"/>
  <c r="CO16" i="123" s="1"/>
  <c r="CN60" i="123" s="1"/>
  <c r="AV32" i="122"/>
  <c r="CO27" i="123" s="1"/>
  <c r="CN71" i="123" s="1"/>
  <c r="AV42" i="122"/>
  <c r="CO37" i="123" s="1"/>
  <c r="CN81" i="123" s="1"/>
  <c r="AV51" i="122"/>
  <c r="CO46" i="123" s="1"/>
  <c r="AV43" i="122"/>
  <c r="CO38" i="123" s="1"/>
  <c r="CN82" i="123" s="1"/>
  <c r="AV50" i="122"/>
  <c r="CO45" i="123" s="1"/>
  <c r="CN89" i="123" s="1"/>
  <c r="AV27" i="122"/>
  <c r="CO22" i="123" s="1"/>
  <c r="CN66" i="123" s="1"/>
  <c r="AV45" i="122"/>
  <c r="CO40" i="123" s="1"/>
  <c r="CN84" i="123" s="1"/>
  <c r="AV36" i="122"/>
  <c r="CO31" i="123" s="1"/>
  <c r="CN75" i="123" s="1"/>
  <c r="AV34" i="122"/>
  <c r="CO29" i="123" s="1"/>
  <c r="CN73" i="123" s="1"/>
  <c r="AV47" i="122"/>
  <c r="CO42" i="123" s="1"/>
  <c r="CN86" i="123" s="1"/>
  <c r="AV14" i="122"/>
  <c r="CO9" i="123" s="1"/>
  <c r="CN53" i="123" s="1"/>
  <c r="AV39" i="122"/>
  <c r="CO34" i="123" s="1"/>
  <c r="CN78" i="123" s="1"/>
  <c r="AV33" i="122"/>
  <c r="CO28" i="123" s="1"/>
  <c r="CN72" i="123" s="1"/>
  <c r="AV23" i="122"/>
  <c r="CO18" i="123" s="1"/>
  <c r="CN62" i="123" s="1"/>
  <c r="AV48" i="122"/>
  <c r="CO43" i="123" s="1"/>
  <c r="CN87" i="123" s="1"/>
  <c r="AV29" i="122"/>
  <c r="CO24" i="123" s="1"/>
  <c r="CN68" i="123" s="1"/>
  <c r="AV10" i="122"/>
  <c r="CO5" i="123" s="1"/>
  <c r="CN49" i="123" s="1"/>
  <c r="AV38" i="122"/>
  <c r="CO33" i="123" s="1"/>
  <c r="CN77" i="123" s="1"/>
  <c r="AV25" i="122"/>
  <c r="CO20" i="123" s="1"/>
  <c r="CN64" i="123" s="1"/>
  <c r="AV15" i="122"/>
  <c r="CO10" i="123" s="1"/>
  <c r="CN54" i="123" s="1"/>
  <c r="AV30" i="122"/>
  <c r="CO25" i="123" s="1"/>
  <c r="CN69" i="123" s="1"/>
  <c r="AV26" i="122"/>
  <c r="CO21" i="123" s="1"/>
  <c r="CN65" i="123" s="1"/>
  <c r="AV37" i="122"/>
  <c r="CO32" i="123" s="1"/>
  <c r="CN76" i="123" s="1"/>
  <c r="AV20" i="122"/>
  <c r="CO15" i="123" s="1"/>
  <c r="CN59" i="123" s="1"/>
  <c r="AV11" i="122"/>
  <c r="CO6" i="123" s="1"/>
  <c r="CN50" i="123" s="1"/>
  <c r="AV16" i="122"/>
  <c r="CO11" i="123" s="1"/>
  <c r="CN55" i="123" s="1"/>
  <c r="AV35" i="122"/>
  <c r="CO30" i="123" s="1"/>
  <c r="CN74" i="123" s="1"/>
  <c r="AV44" i="122"/>
  <c r="CO39" i="123" s="1"/>
  <c r="CN83" i="123" s="1"/>
  <c r="AV17" i="122"/>
  <c r="CO12" i="123" s="1"/>
  <c r="CN56" i="123" s="1"/>
  <c r="CP46" i="123" l="1"/>
  <c r="CN90" i="123"/>
  <c r="CP30" i="123"/>
  <c r="CQ31" i="123"/>
  <c r="CQ33" i="123"/>
  <c r="CP32" i="123"/>
  <c r="CP20" i="123"/>
  <c r="CQ21" i="123"/>
  <c r="CP43" i="123"/>
  <c r="CQ44" i="123"/>
  <c r="CQ10" i="123"/>
  <c r="CP9" i="123"/>
  <c r="CP40" i="123"/>
  <c r="CQ41" i="123"/>
  <c r="CP7" i="123"/>
  <c r="CQ8" i="123"/>
  <c r="CQ24" i="123"/>
  <c r="CP23" i="123"/>
  <c r="CP44" i="123"/>
  <c r="CQ45" i="123"/>
  <c r="CP11" i="123"/>
  <c r="CQ12" i="123"/>
  <c r="CQ22" i="123"/>
  <c r="CP21" i="123"/>
  <c r="CP33" i="123"/>
  <c r="CQ34" i="123"/>
  <c r="CP18" i="123"/>
  <c r="CQ19" i="123"/>
  <c r="CP42" i="123"/>
  <c r="CQ43" i="123"/>
  <c r="CP22" i="123"/>
  <c r="CQ23" i="123"/>
  <c r="CQ38" i="123"/>
  <c r="CP37" i="123"/>
  <c r="CP13" i="123"/>
  <c r="CQ14" i="123"/>
  <c r="CP19" i="123"/>
  <c r="CQ20" i="123"/>
  <c r="CP41" i="123"/>
  <c r="CQ42" i="123"/>
  <c r="CP12" i="123"/>
  <c r="CQ13" i="123"/>
  <c r="CP6" i="123"/>
  <c r="CQ7" i="123"/>
  <c r="CP25" i="123"/>
  <c r="CQ26" i="123"/>
  <c r="CQ6" i="123"/>
  <c r="CP5" i="123"/>
  <c r="CO47" i="123"/>
  <c r="B34" i="125" s="1"/>
  <c r="CQ29" i="123"/>
  <c r="CP28" i="123"/>
  <c r="CQ30" i="123"/>
  <c r="CP29" i="123"/>
  <c r="CQ46" i="123"/>
  <c r="CP45" i="123"/>
  <c r="CP27" i="123"/>
  <c r="CQ28" i="123"/>
  <c r="CQ18" i="123"/>
  <c r="CP17" i="123"/>
  <c r="CP36" i="123"/>
  <c r="CQ37" i="123"/>
  <c r="CP8" i="123"/>
  <c r="CQ9" i="123"/>
  <c r="CQ40" i="123"/>
  <c r="CP39" i="123"/>
  <c r="CQ16" i="123"/>
  <c r="CP15" i="123"/>
  <c r="CP10" i="123"/>
  <c r="CQ11" i="123"/>
  <c r="CP24" i="123"/>
  <c r="CQ25" i="123"/>
  <c r="CQ35" i="123"/>
  <c r="CP34" i="123"/>
  <c r="CP31" i="123"/>
  <c r="CQ32" i="123"/>
  <c r="CP38" i="123"/>
  <c r="CQ39" i="123"/>
  <c r="CP16" i="123"/>
  <c r="CQ17" i="123"/>
  <c r="CQ27" i="123"/>
  <c r="CP26" i="123"/>
  <c r="CP14" i="123"/>
  <c r="CQ15" i="123"/>
  <c r="CP35" i="123"/>
  <c r="CQ36" i="123"/>
  <c r="CN48" i="123" l="1"/>
  <c r="J34" i="125" s="1"/>
  <c r="CP47" i="123"/>
  <c r="C34" i="125" s="1"/>
  <c r="CQ47" i="123"/>
  <c r="AW52" i="122" l="1"/>
  <c r="AW51" i="122" l="1"/>
  <c r="CR46" i="123" s="1"/>
  <c r="AW47" i="122"/>
  <c r="CR42" i="123" s="1"/>
  <c r="CQ86" i="123" s="1"/>
  <c r="AW43" i="122"/>
  <c r="CR38" i="123" s="1"/>
  <c r="CQ82" i="123" s="1"/>
  <c r="AW38" i="122"/>
  <c r="CR33" i="123" s="1"/>
  <c r="CQ77" i="123" s="1"/>
  <c r="AW50" i="122"/>
  <c r="CR45" i="123" s="1"/>
  <c r="CQ89" i="123" s="1"/>
  <c r="AW46" i="122"/>
  <c r="CR41" i="123" s="1"/>
  <c r="CQ85" i="123" s="1"/>
  <c r="AW42" i="122"/>
  <c r="CR37" i="123" s="1"/>
  <c r="CQ81" i="123" s="1"/>
  <c r="AW37" i="122"/>
  <c r="CR32" i="123" s="1"/>
  <c r="CQ76" i="123" s="1"/>
  <c r="AW33" i="122"/>
  <c r="CR28" i="123" s="1"/>
  <c r="CQ72" i="123" s="1"/>
  <c r="AW29" i="122"/>
  <c r="CR24" i="123" s="1"/>
  <c r="CQ68" i="123" s="1"/>
  <c r="AW25" i="122"/>
  <c r="CR20" i="123" s="1"/>
  <c r="CQ64" i="123" s="1"/>
  <c r="AW22" i="122"/>
  <c r="CR17" i="123" s="1"/>
  <c r="CQ61" i="123" s="1"/>
  <c r="AW18" i="122"/>
  <c r="CR13" i="123" s="1"/>
  <c r="CQ57" i="123" s="1"/>
  <c r="AW14" i="122"/>
  <c r="CR9" i="123" s="1"/>
  <c r="CQ53" i="123" s="1"/>
  <c r="AW10" i="122"/>
  <c r="CR5" i="123" s="1"/>
  <c r="CQ49" i="123" s="1"/>
  <c r="AW26" i="122"/>
  <c r="CR21" i="123" s="1"/>
  <c r="CQ65" i="123" s="1"/>
  <c r="AW49" i="122"/>
  <c r="CR44" i="123" s="1"/>
  <c r="CQ88" i="123" s="1"/>
  <c r="AW45" i="122"/>
  <c r="CR40" i="123" s="1"/>
  <c r="CQ84" i="123" s="1"/>
  <c r="AW41" i="122"/>
  <c r="CR36" i="123" s="1"/>
  <c r="CQ80" i="123" s="1"/>
  <c r="AW36" i="122"/>
  <c r="CR31" i="123" s="1"/>
  <c r="CQ75" i="123" s="1"/>
  <c r="AW32" i="122"/>
  <c r="CR27" i="123" s="1"/>
  <c r="CQ71" i="123" s="1"/>
  <c r="AW28" i="122"/>
  <c r="CR23" i="123" s="1"/>
  <c r="CQ67" i="123" s="1"/>
  <c r="AW24" i="122"/>
  <c r="CR19" i="123" s="1"/>
  <c r="CQ63" i="123" s="1"/>
  <c r="AW21" i="122"/>
  <c r="CR16" i="123" s="1"/>
  <c r="CQ60" i="123" s="1"/>
  <c r="AW17" i="122"/>
  <c r="CR12" i="123" s="1"/>
  <c r="CQ56" i="123" s="1"/>
  <c r="AW13" i="122"/>
  <c r="CR8" i="123" s="1"/>
  <c r="CQ52" i="123" s="1"/>
  <c r="AW30" i="122"/>
  <c r="CR25" i="123" s="1"/>
  <c r="CQ69" i="123" s="1"/>
  <c r="AW19" i="122"/>
  <c r="CR14" i="123" s="1"/>
  <c r="CQ58" i="123" s="1"/>
  <c r="AW11" i="122"/>
  <c r="CR6" i="123" s="1"/>
  <c r="CQ50" i="123" s="1"/>
  <c r="AW48" i="122"/>
  <c r="CR43" i="123" s="1"/>
  <c r="CQ87" i="123" s="1"/>
  <c r="AW44" i="122"/>
  <c r="CR39" i="123" s="1"/>
  <c r="CQ83" i="123" s="1"/>
  <c r="AW39" i="122"/>
  <c r="CR34" i="123" s="1"/>
  <c r="CQ78" i="123" s="1"/>
  <c r="AW35" i="122"/>
  <c r="CR30" i="123" s="1"/>
  <c r="CQ74" i="123" s="1"/>
  <c r="AW31" i="122"/>
  <c r="CR26" i="123" s="1"/>
  <c r="CQ70" i="123" s="1"/>
  <c r="AW27" i="122"/>
  <c r="CR22" i="123" s="1"/>
  <c r="CQ66" i="123" s="1"/>
  <c r="AW40" i="122"/>
  <c r="CR35" i="123" s="1"/>
  <c r="CQ79" i="123" s="1"/>
  <c r="AW20" i="122"/>
  <c r="CR15" i="123" s="1"/>
  <c r="CQ59" i="123" s="1"/>
  <c r="AW16" i="122"/>
  <c r="CR11" i="123" s="1"/>
  <c r="CQ55" i="123" s="1"/>
  <c r="AW12" i="122"/>
  <c r="CR7" i="123" s="1"/>
  <c r="CQ51" i="123" s="1"/>
  <c r="AW34" i="122"/>
  <c r="CR29" i="123" s="1"/>
  <c r="CQ73" i="123" s="1"/>
  <c r="AW23" i="122"/>
  <c r="CR18" i="123" s="1"/>
  <c r="CQ62" i="123" s="1"/>
  <c r="AW15" i="122"/>
  <c r="CR10" i="123" s="1"/>
  <c r="CQ54" i="123" s="1"/>
  <c r="CS46" i="123" l="1"/>
  <c r="CQ90" i="123"/>
  <c r="CT30" i="123"/>
  <c r="CS29" i="123"/>
  <c r="CS35" i="123"/>
  <c r="CT36" i="123"/>
  <c r="CT35" i="123"/>
  <c r="CS34" i="123"/>
  <c r="CS14" i="123"/>
  <c r="CT15" i="123"/>
  <c r="CS16" i="123"/>
  <c r="CT17" i="123"/>
  <c r="CT32" i="123"/>
  <c r="CS31" i="123"/>
  <c r="CS21" i="123"/>
  <c r="CT22" i="123"/>
  <c r="CS17" i="123"/>
  <c r="CT18" i="123"/>
  <c r="CS32" i="123"/>
  <c r="CT33" i="123"/>
  <c r="CS33" i="123"/>
  <c r="CT34" i="123"/>
  <c r="CS7" i="123"/>
  <c r="CT8" i="123"/>
  <c r="CT23" i="123"/>
  <c r="CS22" i="123"/>
  <c r="CT40" i="123"/>
  <c r="CS39" i="123"/>
  <c r="CT26" i="123"/>
  <c r="CS25" i="123"/>
  <c r="CT20" i="123"/>
  <c r="CS19" i="123"/>
  <c r="CS36" i="123"/>
  <c r="CT37" i="123"/>
  <c r="CT6" i="123"/>
  <c r="CS5" i="123"/>
  <c r="CR47" i="123"/>
  <c r="B35" i="125" s="1"/>
  <c r="CS20" i="123"/>
  <c r="CT21" i="123"/>
  <c r="CS37" i="123"/>
  <c r="CT38" i="123"/>
  <c r="CS38" i="123"/>
  <c r="CT39" i="123"/>
  <c r="CT11" i="123"/>
  <c r="CS10" i="123"/>
  <c r="CT12" i="123"/>
  <c r="CS11" i="123"/>
  <c r="CT27" i="123"/>
  <c r="CS26" i="123"/>
  <c r="CS43" i="123"/>
  <c r="CT44" i="123"/>
  <c r="CS8" i="123"/>
  <c r="CT9" i="123"/>
  <c r="CT24" i="123"/>
  <c r="CS23" i="123"/>
  <c r="CS40" i="123"/>
  <c r="CT41" i="123"/>
  <c r="CS9" i="123"/>
  <c r="CT10" i="123"/>
  <c r="CT25" i="123"/>
  <c r="CS24" i="123"/>
  <c r="CS41" i="123"/>
  <c r="CT42" i="123"/>
  <c r="CS42" i="123"/>
  <c r="CT43" i="123"/>
  <c r="CS18" i="123"/>
  <c r="CT19" i="123"/>
  <c r="CT16" i="123"/>
  <c r="CS15" i="123"/>
  <c r="CS30" i="123"/>
  <c r="CT31" i="123"/>
  <c r="CT7" i="123"/>
  <c r="CS6" i="123"/>
  <c r="CT13" i="123"/>
  <c r="CS12" i="123"/>
  <c r="CS27" i="123"/>
  <c r="CT28" i="123"/>
  <c r="CS44" i="123"/>
  <c r="CT45" i="123"/>
  <c r="CS13" i="123"/>
  <c r="CT14" i="123"/>
  <c r="CT29" i="123"/>
  <c r="CS28" i="123"/>
  <c r="CS45" i="123"/>
  <c r="CT46" i="123"/>
  <c r="CQ48" i="123" l="1"/>
  <c r="J35" i="125" s="1"/>
  <c r="CS47" i="123"/>
  <c r="C35" i="125" s="1"/>
  <c r="CT47" i="123"/>
  <c r="AX52" i="122" l="1"/>
  <c r="AX49" i="122" l="1"/>
  <c r="CU44" i="123" s="1"/>
  <c r="CT88" i="123" s="1"/>
  <c r="AX43" i="122"/>
  <c r="CU38" i="123" s="1"/>
  <c r="CT82" i="123" s="1"/>
  <c r="AX40" i="122"/>
  <c r="CU35" i="123" s="1"/>
  <c r="CT79" i="123" s="1"/>
  <c r="AX32" i="122"/>
  <c r="CU27" i="123" s="1"/>
  <c r="CT71" i="123" s="1"/>
  <c r="AX29" i="122"/>
  <c r="CU24" i="123" s="1"/>
  <c r="CT68" i="123" s="1"/>
  <c r="AX31" i="122"/>
  <c r="CU26" i="123" s="1"/>
  <c r="CT70" i="123" s="1"/>
  <c r="AX18" i="122"/>
  <c r="CU13" i="123" s="1"/>
  <c r="CT57" i="123" s="1"/>
  <c r="AX15" i="122"/>
  <c r="CU10" i="123" s="1"/>
  <c r="CT54" i="123" s="1"/>
  <c r="AX38" i="122"/>
  <c r="CU33" i="123" s="1"/>
  <c r="CT77" i="123" s="1"/>
  <c r="AX13" i="122"/>
  <c r="CU8" i="123" s="1"/>
  <c r="CT52" i="123" s="1"/>
  <c r="AX25" i="122"/>
  <c r="CU20" i="123" s="1"/>
  <c r="CT64" i="123" s="1"/>
  <c r="AX23" i="122"/>
  <c r="CU18" i="123" s="1"/>
  <c r="CT62" i="123" s="1"/>
  <c r="AX11" i="122"/>
  <c r="CU6" i="123" s="1"/>
  <c r="CT50" i="123" s="1"/>
  <c r="AX10" i="122"/>
  <c r="CU5" i="123" s="1"/>
  <c r="CT49" i="123" s="1"/>
  <c r="AX45" i="122"/>
  <c r="CU40" i="123" s="1"/>
  <c r="CT84" i="123" s="1"/>
  <c r="AX39" i="122"/>
  <c r="CU34" i="123" s="1"/>
  <c r="CT78" i="123" s="1"/>
  <c r="AX36" i="122"/>
  <c r="CU31" i="123" s="1"/>
  <c r="CT75" i="123" s="1"/>
  <c r="AX28" i="122"/>
  <c r="CU23" i="123" s="1"/>
  <c r="CT67" i="123" s="1"/>
  <c r="AX47" i="122"/>
  <c r="CU42" i="123" s="1"/>
  <c r="CT86" i="123" s="1"/>
  <c r="AX30" i="122"/>
  <c r="CU25" i="123" s="1"/>
  <c r="CT69" i="123" s="1"/>
  <c r="AX14" i="122"/>
  <c r="CU9" i="123" s="1"/>
  <c r="CT53" i="123" s="1"/>
  <c r="AX24" i="122"/>
  <c r="CU19" i="123" s="1"/>
  <c r="CT63" i="123" s="1"/>
  <c r="AX17" i="122"/>
  <c r="CU12" i="123" s="1"/>
  <c r="CT56" i="123" s="1"/>
  <c r="AX12" i="122"/>
  <c r="CU7" i="123" s="1"/>
  <c r="CT51" i="123" s="1"/>
  <c r="AX37" i="122"/>
  <c r="CU32" i="123" s="1"/>
  <c r="CT76" i="123" s="1"/>
  <c r="AX50" i="122"/>
  <c r="CU45" i="123" s="1"/>
  <c r="CT89" i="123" s="1"/>
  <c r="AX35" i="122"/>
  <c r="CU30" i="123" s="1"/>
  <c r="CT74" i="123" s="1"/>
  <c r="AX42" i="122"/>
  <c r="CU37" i="123" s="1"/>
  <c r="CT81" i="123" s="1"/>
  <c r="AX41" i="122"/>
  <c r="CU36" i="123" s="1"/>
  <c r="CT80" i="123" s="1"/>
  <c r="AX27" i="122"/>
  <c r="CU22" i="123" s="1"/>
  <c r="CT66" i="123" s="1"/>
  <c r="AX26" i="122"/>
  <c r="CU21" i="123" s="1"/>
  <c r="CT65" i="123" s="1"/>
  <c r="AX20" i="122"/>
  <c r="CU15" i="123" s="1"/>
  <c r="CT59" i="123" s="1"/>
  <c r="AX48" i="122"/>
  <c r="CU43" i="123" s="1"/>
  <c r="CT87" i="123" s="1"/>
  <c r="AX46" i="122"/>
  <c r="CU41" i="123" s="1"/>
  <c r="CT85" i="123" s="1"/>
  <c r="AX44" i="122"/>
  <c r="CU39" i="123" s="1"/>
  <c r="CT83" i="123" s="1"/>
  <c r="AX34" i="122"/>
  <c r="CU29" i="123" s="1"/>
  <c r="CT73" i="123" s="1"/>
  <c r="AX33" i="122"/>
  <c r="CU28" i="123" s="1"/>
  <c r="CT72" i="123" s="1"/>
  <c r="AX51" i="122"/>
  <c r="CU46" i="123" s="1"/>
  <c r="AX22" i="122"/>
  <c r="CU17" i="123" s="1"/>
  <c r="CT61" i="123" s="1"/>
  <c r="AX19" i="122"/>
  <c r="CU14" i="123" s="1"/>
  <c r="CT58" i="123" s="1"/>
  <c r="AX16" i="122"/>
  <c r="CU11" i="123" s="1"/>
  <c r="CT55" i="123" s="1"/>
  <c r="AX21" i="122"/>
  <c r="CU16" i="123" s="1"/>
  <c r="CT60" i="123" s="1"/>
  <c r="CV46" i="123" l="1"/>
  <c r="CT90" i="123"/>
  <c r="CV14" i="123"/>
  <c r="CW15" i="123"/>
  <c r="CV29" i="123"/>
  <c r="CW30" i="123"/>
  <c r="CV15" i="123"/>
  <c r="CW16" i="123"/>
  <c r="CW38" i="123"/>
  <c r="CV37" i="123"/>
  <c r="CW8" i="123"/>
  <c r="CV7" i="123"/>
  <c r="CW26" i="123"/>
  <c r="CV25" i="123"/>
  <c r="CV34" i="123"/>
  <c r="CW35" i="123"/>
  <c r="CV18" i="123"/>
  <c r="CW19" i="123"/>
  <c r="CW11" i="123"/>
  <c r="CV10" i="123"/>
  <c r="CV27" i="123"/>
  <c r="CW28" i="123"/>
  <c r="CW18" i="123"/>
  <c r="CV17" i="123"/>
  <c r="CW40" i="123"/>
  <c r="CV39" i="123"/>
  <c r="CV21" i="123"/>
  <c r="CW22" i="123"/>
  <c r="CW31" i="123"/>
  <c r="CV30" i="123"/>
  <c r="CW13" i="123"/>
  <c r="CV12" i="123"/>
  <c r="CV42" i="123"/>
  <c r="CW43" i="123"/>
  <c r="CV40" i="123"/>
  <c r="CW41" i="123"/>
  <c r="CW21" i="123"/>
  <c r="CV20" i="123"/>
  <c r="CV13" i="123"/>
  <c r="CW14" i="123"/>
  <c r="CW36" i="123"/>
  <c r="CV35" i="123"/>
  <c r="CV16" i="123"/>
  <c r="CW17" i="123"/>
  <c r="CV41" i="123"/>
  <c r="CW42" i="123"/>
  <c r="CV22" i="123"/>
  <c r="CW23" i="123"/>
  <c r="CV45" i="123"/>
  <c r="CW46" i="123"/>
  <c r="CV19" i="123"/>
  <c r="CW20" i="123"/>
  <c r="CV23" i="123"/>
  <c r="CW24" i="123"/>
  <c r="CW6" i="123"/>
  <c r="CV5" i="123"/>
  <c r="CU47" i="123"/>
  <c r="B36" i="125" s="1"/>
  <c r="CV8" i="123"/>
  <c r="CW9" i="123"/>
  <c r="CW27" i="123"/>
  <c r="CV26" i="123"/>
  <c r="CV38" i="123"/>
  <c r="CW39" i="123"/>
  <c r="CV11" i="123"/>
  <c r="CW12" i="123"/>
  <c r="CV28" i="123"/>
  <c r="CW29" i="123"/>
  <c r="CV43" i="123"/>
  <c r="CW44" i="123"/>
  <c r="CV36" i="123"/>
  <c r="CW37" i="123"/>
  <c r="CW33" i="123"/>
  <c r="CV32" i="123"/>
  <c r="CV9" i="123"/>
  <c r="CW10" i="123"/>
  <c r="CW32" i="123"/>
  <c r="CV31" i="123"/>
  <c r="CV6" i="123"/>
  <c r="CW7" i="123"/>
  <c r="CV33" i="123"/>
  <c r="CW34" i="123"/>
  <c r="CW25" i="123"/>
  <c r="CV24" i="123"/>
  <c r="CV44" i="123"/>
  <c r="CW45" i="123"/>
  <c r="CT48" i="123" l="1"/>
  <c r="J36" i="125" s="1"/>
  <c r="CV47" i="123"/>
  <c r="C36" i="125" s="1"/>
  <c r="CW47" i="123"/>
  <c r="AY52" i="122" l="1"/>
  <c r="AY44" i="122" l="1"/>
  <c r="CX39" i="123" s="1"/>
  <c r="CW83" i="123" s="1"/>
  <c r="AY23" i="122"/>
  <c r="CX18" i="123" s="1"/>
  <c r="CW62" i="123" s="1"/>
  <c r="AY32" i="122"/>
  <c r="CX27" i="123" s="1"/>
  <c r="CW71" i="123" s="1"/>
  <c r="AY38" i="122"/>
  <c r="CX33" i="123" s="1"/>
  <c r="CW77" i="123" s="1"/>
  <c r="AY22" i="122"/>
  <c r="CX17" i="123" s="1"/>
  <c r="CW61" i="123" s="1"/>
  <c r="AY51" i="122"/>
  <c r="CX46" i="123" s="1"/>
  <c r="AY35" i="122"/>
  <c r="CX30" i="123" s="1"/>
  <c r="CW74" i="123" s="1"/>
  <c r="AY34" i="122"/>
  <c r="CX29" i="123" s="1"/>
  <c r="CW73" i="123" s="1"/>
  <c r="AY48" i="122"/>
  <c r="CX43" i="123" s="1"/>
  <c r="CW87" i="123" s="1"/>
  <c r="AY24" i="122"/>
  <c r="CX19" i="123" s="1"/>
  <c r="CW63" i="123" s="1"/>
  <c r="AY18" i="122"/>
  <c r="CX13" i="123" s="1"/>
  <c r="CW57" i="123" s="1"/>
  <c r="AY41" i="122"/>
  <c r="CX36" i="123" s="1"/>
  <c r="CW80" i="123" s="1"/>
  <c r="AY20" i="122"/>
  <c r="CX15" i="123" s="1"/>
  <c r="CW59" i="123" s="1"/>
  <c r="AY46" i="122"/>
  <c r="CX41" i="123" s="1"/>
  <c r="CW85" i="123" s="1"/>
  <c r="AY31" i="122"/>
  <c r="CX26" i="123" s="1"/>
  <c r="CW70" i="123" s="1"/>
  <c r="AY26" i="122"/>
  <c r="CX21" i="123" s="1"/>
  <c r="CW65" i="123" s="1"/>
  <c r="AY36" i="122"/>
  <c r="CX31" i="123" s="1"/>
  <c r="CW75" i="123" s="1"/>
  <c r="AY15" i="122"/>
  <c r="CX10" i="123" s="1"/>
  <c r="CW54" i="123" s="1"/>
  <c r="AY27" i="122"/>
  <c r="CX22" i="123" s="1"/>
  <c r="CW66" i="123" s="1"/>
  <c r="AY33" i="122"/>
  <c r="CX28" i="123" s="1"/>
  <c r="CW72" i="123" s="1"/>
  <c r="AY21" i="122"/>
  <c r="CX16" i="123" s="1"/>
  <c r="CW60" i="123" s="1"/>
  <c r="AY29" i="122"/>
  <c r="CX24" i="123" s="1"/>
  <c r="CW68" i="123" s="1"/>
  <c r="AY17" i="122"/>
  <c r="CX12" i="123" s="1"/>
  <c r="CW56" i="123" s="1"/>
  <c r="AY40" i="122"/>
  <c r="CX35" i="123" s="1"/>
  <c r="CW79" i="123" s="1"/>
  <c r="AY19" i="122"/>
  <c r="CX14" i="123" s="1"/>
  <c r="CW58" i="123" s="1"/>
  <c r="AY10" i="122"/>
  <c r="CX5" i="123" s="1"/>
  <c r="CW49" i="123" s="1"/>
  <c r="AY39" i="122"/>
  <c r="CX34" i="123" s="1"/>
  <c r="CW78" i="123" s="1"/>
  <c r="AY25" i="122"/>
  <c r="CX20" i="123" s="1"/>
  <c r="CW64" i="123" s="1"/>
  <c r="AY45" i="122"/>
  <c r="CX40" i="123" s="1"/>
  <c r="CW84" i="123" s="1"/>
  <c r="AY43" i="122"/>
  <c r="CX38" i="123" s="1"/>
  <c r="CW82" i="123" s="1"/>
  <c r="AY12" i="122"/>
  <c r="CX7" i="123" s="1"/>
  <c r="CW51" i="123" s="1"/>
  <c r="AY50" i="122"/>
  <c r="CX45" i="123" s="1"/>
  <c r="CW89" i="123" s="1"/>
  <c r="AY42" i="122"/>
  <c r="CX37" i="123" s="1"/>
  <c r="CW81" i="123" s="1"/>
  <c r="AY11" i="122"/>
  <c r="CX6" i="123" s="1"/>
  <c r="CW50" i="123" s="1"/>
  <c r="AY37" i="122"/>
  <c r="CX32" i="123" s="1"/>
  <c r="CW76" i="123" s="1"/>
  <c r="AY16" i="122"/>
  <c r="CX11" i="123" s="1"/>
  <c r="CW55" i="123" s="1"/>
  <c r="AY49" i="122"/>
  <c r="CX44" i="123" s="1"/>
  <c r="CW88" i="123" s="1"/>
  <c r="AY30" i="122"/>
  <c r="CX25" i="123" s="1"/>
  <c r="CW69" i="123" s="1"/>
  <c r="AY13" i="122"/>
  <c r="CX8" i="123" s="1"/>
  <c r="CW52" i="123" s="1"/>
  <c r="AY47" i="122"/>
  <c r="CX42" i="123" s="1"/>
  <c r="CW86" i="123" s="1"/>
  <c r="AY28" i="122"/>
  <c r="CX23" i="123" s="1"/>
  <c r="CW67" i="123" s="1"/>
  <c r="AY14" i="122"/>
  <c r="CX9" i="123" s="1"/>
  <c r="CW53" i="123" s="1"/>
  <c r="CY46" i="123" l="1"/>
  <c r="CW90" i="123"/>
  <c r="CY42" i="123"/>
  <c r="CZ43" i="123"/>
  <c r="CY11" i="123"/>
  <c r="CZ12" i="123"/>
  <c r="CY45" i="123"/>
  <c r="CZ46" i="123"/>
  <c r="CZ21" i="123"/>
  <c r="CY20" i="123"/>
  <c r="CY35" i="123"/>
  <c r="CZ36" i="123"/>
  <c r="CY28" i="123"/>
  <c r="CZ29" i="123"/>
  <c r="CZ22" i="123"/>
  <c r="CY21" i="123"/>
  <c r="CZ37" i="123"/>
  <c r="CY36" i="123"/>
  <c r="CZ30" i="123"/>
  <c r="CY29" i="123"/>
  <c r="CZ34" i="123"/>
  <c r="CY33" i="123"/>
  <c r="CY8" i="123"/>
  <c r="CZ9" i="123"/>
  <c r="CY32" i="123"/>
  <c r="CZ33" i="123"/>
  <c r="CY7" i="123"/>
  <c r="CZ8" i="123"/>
  <c r="CZ35" i="123"/>
  <c r="CY34" i="123"/>
  <c r="CY12" i="123"/>
  <c r="CZ13" i="123"/>
  <c r="CY22" i="123"/>
  <c r="CZ23" i="123"/>
  <c r="CY26" i="123"/>
  <c r="CZ27" i="123"/>
  <c r="CY13" i="123"/>
  <c r="CZ14" i="123"/>
  <c r="CY30" i="123"/>
  <c r="CZ31" i="123"/>
  <c r="CY27" i="123"/>
  <c r="CZ28" i="123"/>
  <c r="CY9" i="123"/>
  <c r="CZ10" i="123"/>
  <c r="CY25" i="123"/>
  <c r="CZ26" i="123"/>
  <c r="CY6" i="123"/>
  <c r="CZ7" i="123"/>
  <c r="CY38" i="123"/>
  <c r="CZ39" i="123"/>
  <c r="CZ6" i="123"/>
  <c r="CY5" i="123"/>
  <c r="CX47" i="123"/>
  <c r="B37" i="125" s="1"/>
  <c r="CZ25" i="123"/>
  <c r="CY24" i="123"/>
  <c r="CY10" i="123"/>
  <c r="CZ11" i="123"/>
  <c r="CY41" i="123"/>
  <c r="CZ42" i="123"/>
  <c r="CY19" i="123"/>
  <c r="CZ20" i="123"/>
  <c r="CY18" i="123"/>
  <c r="CZ19" i="123"/>
  <c r="CY23" i="123"/>
  <c r="CZ24" i="123"/>
  <c r="CY44" i="123"/>
  <c r="CZ45" i="123"/>
  <c r="CY37" i="123"/>
  <c r="CZ38" i="123"/>
  <c r="CY40" i="123"/>
  <c r="CZ41" i="123"/>
  <c r="CY14" i="123"/>
  <c r="CZ15" i="123"/>
  <c r="CY16" i="123"/>
  <c r="CZ17" i="123"/>
  <c r="CY31" i="123"/>
  <c r="CZ32" i="123"/>
  <c r="CY15" i="123"/>
  <c r="CZ16" i="123"/>
  <c r="CY43" i="123"/>
  <c r="CZ44" i="123"/>
  <c r="CY17" i="123"/>
  <c r="CZ18" i="123"/>
  <c r="CZ40" i="123"/>
  <c r="CY39" i="123"/>
  <c r="CW48" i="123" l="1"/>
  <c r="J37" i="125" s="1"/>
  <c r="CY47" i="123"/>
  <c r="C37" i="125" s="1"/>
  <c r="CZ47" i="123"/>
  <c r="AZ52" i="122" l="1"/>
  <c r="AZ48" i="122" l="1"/>
  <c r="DA43" i="123" s="1"/>
  <c r="CZ87" i="123" s="1"/>
  <c r="AZ44" i="122"/>
  <c r="DA39" i="123" s="1"/>
  <c r="CZ83" i="123" s="1"/>
  <c r="AZ40" i="122"/>
  <c r="DA35" i="123" s="1"/>
  <c r="CZ79" i="123" s="1"/>
  <c r="AZ28" i="122"/>
  <c r="DA23" i="123" s="1"/>
  <c r="CZ67" i="123" s="1"/>
  <c r="AZ31" i="122"/>
  <c r="DA26" i="123" s="1"/>
  <c r="CZ70" i="123" s="1"/>
  <c r="AZ21" i="122"/>
  <c r="DA16" i="123" s="1"/>
  <c r="CZ60" i="123" s="1"/>
  <c r="AZ17" i="122"/>
  <c r="DA12" i="123" s="1"/>
  <c r="CZ56" i="123" s="1"/>
  <c r="AZ13" i="122"/>
  <c r="DA8" i="123" s="1"/>
  <c r="CZ52" i="123" s="1"/>
  <c r="AZ51" i="122"/>
  <c r="DA46" i="123" s="1"/>
  <c r="AZ47" i="122"/>
  <c r="DA42" i="123" s="1"/>
  <c r="CZ86" i="123" s="1"/>
  <c r="AZ43" i="122"/>
  <c r="DA38" i="123" s="1"/>
  <c r="CZ82" i="123" s="1"/>
  <c r="AZ37" i="122"/>
  <c r="DA32" i="123" s="1"/>
  <c r="CZ76" i="123" s="1"/>
  <c r="AZ24" i="122"/>
  <c r="DA19" i="123" s="1"/>
  <c r="CZ63" i="123" s="1"/>
  <c r="AZ27" i="122"/>
  <c r="DA22" i="123" s="1"/>
  <c r="CZ66" i="123" s="1"/>
  <c r="AZ20" i="122"/>
  <c r="DA15" i="123" s="1"/>
  <c r="CZ59" i="123" s="1"/>
  <c r="AZ16" i="122"/>
  <c r="DA11" i="123" s="1"/>
  <c r="CZ55" i="123" s="1"/>
  <c r="AZ12" i="122"/>
  <c r="DA7" i="123" s="1"/>
  <c r="CZ51" i="123" s="1"/>
  <c r="AZ35" i="122"/>
  <c r="DA30" i="123" s="1"/>
  <c r="CZ74" i="123" s="1"/>
  <c r="AZ30" i="122"/>
  <c r="DA25" i="123" s="1"/>
  <c r="CZ69" i="123" s="1"/>
  <c r="AZ50" i="122"/>
  <c r="DA45" i="123" s="1"/>
  <c r="CZ89" i="123" s="1"/>
  <c r="AZ46" i="122"/>
  <c r="DA41" i="123" s="1"/>
  <c r="CZ85" i="123" s="1"/>
  <c r="AZ42" i="122"/>
  <c r="DA37" i="123" s="1"/>
  <c r="CZ81" i="123" s="1"/>
  <c r="AZ33" i="122"/>
  <c r="DA28" i="123" s="1"/>
  <c r="CZ72" i="123" s="1"/>
  <c r="AZ38" i="122"/>
  <c r="DA33" i="123" s="1"/>
  <c r="CZ77" i="123" s="1"/>
  <c r="AZ23" i="122"/>
  <c r="DA18" i="123" s="1"/>
  <c r="CZ62" i="123" s="1"/>
  <c r="AZ19" i="122"/>
  <c r="DA14" i="123" s="1"/>
  <c r="CZ58" i="123" s="1"/>
  <c r="AZ15" i="122"/>
  <c r="DA10" i="123" s="1"/>
  <c r="CZ54" i="123" s="1"/>
  <c r="AZ11" i="122"/>
  <c r="DA6" i="123" s="1"/>
  <c r="CZ50" i="123" s="1"/>
  <c r="AZ10" i="122"/>
  <c r="DA5" i="123" s="1"/>
  <c r="CZ49" i="123" s="1"/>
  <c r="AZ26" i="122"/>
  <c r="DA21" i="123" s="1"/>
  <c r="CZ65" i="123" s="1"/>
  <c r="AZ39" i="122"/>
  <c r="DA34" i="123" s="1"/>
  <c r="CZ78" i="123" s="1"/>
  <c r="AZ49" i="122"/>
  <c r="DA44" i="123" s="1"/>
  <c r="CZ88" i="123" s="1"/>
  <c r="AZ45" i="122"/>
  <c r="DA40" i="123" s="1"/>
  <c r="CZ84" i="123" s="1"/>
  <c r="AZ41" i="122"/>
  <c r="DA36" i="123" s="1"/>
  <c r="CZ80" i="123" s="1"/>
  <c r="AZ32" i="122"/>
  <c r="DA27" i="123" s="1"/>
  <c r="CZ71" i="123" s="1"/>
  <c r="AZ34" i="122"/>
  <c r="DA29" i="123" s="1"/>
  <c r="CZ73" i="123" s="1"/>
  <c r="AZ22" i="122"/>
  <c r="DA17" i="123" s="1"/>
  <c r="CZ61" i="123" s="1"/>
  <c r="AZ18" i="122"/>
  <c r="DA13" i="123" s="1"/>
  <c r="CZ57" i="123" s="1"/>
  <c r="AZ14" i="122"/>
  <c r="DA9" i="123" s="1"/>
  <c r="CZ53" i="123" s="1"/>
  <c r="AZ36" i="122"/>
  <c r="DA31" i="123" s="1"/>
  <c r="CZ75" i="123" s="1"/>
  <c r="AZ29" i="122"/>
  <c r="DA24" i="123" s="1"/>
  <c r="CZ68" i="123" s="1"/>
  <c r="AZ25" i="122"/>
  <c r="DA20" i="123" s="1"/>
  <c r="CZ64" i="123" s="1"/>
  <c r="DB46" i="123" l="1"/>
  <c r="CZ90" i="123"/>
  <c r="DB31" i="123"/>
  <c r="DC32" i="123"/>
  <c r="DC30" i="123"/>
  <c r="DB29" i="123"/>
  <c r="DB44" i="123"/>
  <c r="DC45" i="123"/>
  <c r="DB6" i="123"/>
  <c r="DC7" i="123"/>
  <c r="DB33" i="123"/>
  <c r="DC34" i="123"/>
  <c r="DB45" i="123"/>
  <c r="DC46" i="123"/>
  <c r="DB11" i="123"/>
  <c r="DC12" i="123"/>
  <c r="DB32" i="123"/>
  <c r="DC33" i="123"/>
  <c r="DC9" i="123"/>
  <c r="DB8" i="123"/>
  <c r="DB23" i="123"/>
  <c r="DC24" i="123"/>
  <c r="DB9" i="123"/>
  <c r="DC10" i="123"/>
  <c r="DB27" i="123"/>
  <c r="DC28" i="123"/>
  <c r="DB34" i="123"/>
  <c r="DC35" i="123"/>
  <c r="DB10" i="123"/>
  <c r="DC11" i="123"/>
  <c r="DC29" i="123"/>
  <c r="DB28" i="123"/>
  <c r="DC26" i="123"/>
  <c r="DB25" i="123"/>
  <c r="DB15" i="123"/>
  <c r="DC16" i="123"/>
  <c r="DB38" i="123"/>
  <c r="DC39" i="123"/>
  <c r="DC13" i="123"/>
  <c r="DB12" i="123"/>
  <c r="DB35" i="123"/>
  <c r="DC36" i="123"/>
  <c r="DB20" i="123"/>
  <c r="DC21" i="123"/>
  <c r="DB13" i="123"/>
  <c r="DC14" i="123"/>
  <c r="DB36" i="123"/>
  <c r="DC37" i="123"/>
  <c r="DB21" i="123"/>
  <c r="DC22" i="123"/>
  <c r="DB14" i="123"/>
  <c r="DC15" i="123"/>
  <c r="DB37" i="123"/>
  <c r="DC38" i="123"/>
  <c r="DB30" i="123"/>
  <c r="DC31" i="123"/>
  <c r="DB22" i="123"/>
  <c r="DC23" i="123"/>
  <c r="DB42" i="123"/>
  <c r="DC43" i="123"/>
  <c r="DC17" i="123"/>
  <c r="DB16" i="123"/>
  <c r="DB39" i="123"/>
  <c r="DC40" i="123"/>
  <c r="DC25" i="123"/>
  <c r="DB24" i="123"/>
  <c r="DC18" i="123"/>
  <c r="DB17" i="123"/>
  <c r="DB40" i="123"/>
  <c r="DC41" i="123"/>
  <c r="DC6" i="123"/>
  <c r="DB5" i="123"/>
  <c r="DA47" i="123"/>
  <c r="B38" i="125" s="1"/>
  <c r="DB18" i="123"/>
  <c r="DC19" i="123"/>
  <c r="DB41" i="123"/>
  <c r="DC42" i="123"/>
  <c r="DB7" i="123"/>
  <c r="DC8" i="123"/>
  <c r="DB19" i="123"/>
  <c r="DC20" i="123"/>
  <c r="DB26" i="123"/>
  <c r="DC27" i="123"/>
  <c r="DC44" i="123"/>
  <c r="DB43" i="123"/>
  <c r="CZ48" i="123" l="1"/>
  <c r="J38" i="125" s="1"/>
  <c r="DB47" i="123"/>
  <c r="C38" i="125" s="1"/>
  <c r="DC47" i="123"/>
  <c r="BA52" i="122" l="1"/>
  <c r="BA49" i="122" l="1"/>
  <c r="DD44" i="123" s="1"/>
  <c r="DC88" i="123" s="1"/>
  <c r="BA45" i="122"/>
  <c r="DD40" i="123" s="1"/>
  <c r="DC84" i="123" s="1"/>
  <c r="BA50" i="122"/>
  <c r="DD45" i="123" s="1"/>
  <c r="DC89" i="123" s="1"/>
  <c r="BA34" i="122"/>
  <c r="DD29" i="123" s="1"/>
  <c r="DC73" i="123" s="1"/>
  <c r="BA30" i="122"/>
  <c r="DD25" i="123" s="1"/>
  <c r="DC69" i="123" s="1"/>
  <c r="BA21" i="122"/>
  <c r="DD16" i="123" s="1"/>
  <c r="DC60" i="123" s="1"/>
  <c r="BA41" i="122"/>
  <c r="DD36" i="123" s="1"/>
  <c r="DC80" i="123" s="1"/>
  <c r="BA18" i="122"/>
  <c r="DD13" i="123" s="1"/>
  <c r="DC57" i="123" s="1"/>
  <c r="BA15" i="122"/>
  <c r="DD10" i="123" s="1"/>
  <c r="DC54" i="123" s="1"/>
  <c r="BA11" i="122"/>
  <c r="DD6" i="123" s="1"/>
  <c r="DC50" i="123" s="1"/>
  <c r="BA20" i="122"/>
  <c r="DD15" i="123" s="1"/>
  <c r="DC59" i="123" s="1"/>
  <c r="BA16" i="122"/>
  <c r="DD11" i="123" s="1"/>
  <c r="DC55" i="123" s="1"/>
  <c r="BA51" i="122"/>
  <c r="DD46" i="123" s="1"/>
  <c r="BA42" i="122"/>
  <c r="DD37" i="123" s="1"/>
  <c r="DC81" i="123" s="1"/>
  <c r="BA43" i="122"/>
  <c r="DD38" i="123" s="1"/>
  <c r="DC82" i="123" s="1"/>
  <c r="BA31" i="122"/>
  <c r="DD26" i="123" s="1"/>
  <c r="DC70" i="123" s="1"/>
  <c r="BA32" i="122"/>
  <c r="DD27" i="123" s="1"/>
  <c r="DC71" i="123" s="1"/>
  <c r="BA27" i="122"/>
  <c r="DD22" i="123" s="1"/>
  <c r="DC66" i="123" s="1"/>
  <c r="BA17" i="122"/>
  <c r="DD12" i="123" s="1"/>
  <c r="DC56" i="123" s="1"/>
  <c r="BA36" i="122"/>
  <c r="DD31" i="123" s="1"/>
  <c r="DC75" i="123" s="1"/>
  <c r="BA14" i="122"/>
  <c r="DD9" i="123" s="1"/>
  <c r="DC53" i="123" s="1"/>
  <c r="BA47" i="122"/>
  <c r="DD42" i="123" s="1"/>
  <c r="DC86" i="123" s="1"/>
  <c r="BA38" i="122"/>
  <c r="DD33" i="123" s="1"/>
  <c r="DC77" i="123" s="1"/>
  <c r="BA39" i="122"/>
  <c r="DD34" i="123" s="1"/>
  <c r="DC78" i="123" s="1"/>
  <c r="BA40" i="122"/>
  <c r="DD35" i="123" s="1"/>
  <c r="DC79" i="123" s="1"/>
  <c r="BA28" i="122"/>
  <c r="DD23" i="123" s="1"/>
  <c r="DC67" i="123" s="1"/>
  <c r="BA29" i="122"/>
  <c r="DD24" i="123" s="1"/>
  <c r="DC68" i="123" s="1"/>
  <c r="BA13" i="122"/>
  <c r="DD8" i="123" s="1"/>
  <c r="DC52" i="123" s="1"/>
  <c r="BA26" i="122"/>
  <c r="DD21" i="123" s="1"/>
  <c r="DC65" i="123" s="1"/>
  <c r="BA23" i="122"/>
  <c r="DD18" i="123" s="1"/>
  <c r="DC62" i="123" s="1"/>
  <c r="BA10" i="122"/>
  <c r="DD5" i="123" s="1"/>
  <c r="DC49" i="123" s="1"/>
  <c r="BA12" i="122"/>
  <c r="DD7" i="123" s="1"/>
  <c r="DC51" i="123" s="1"/>
  <c r="BA19" i="122"/>
  <c r="DD14" i="123" s="1"/>
  <c r="DC58" i="123" s="1"/>
  <c r="BA48" i="122"/>
  <c r="DD43" i="123" s="1"/>
  <c r="DC87" i="123" s="1"/>
  <c r="BA46" i="122"/>
  <c r="DD41" i="123" s="1"/>
  <c r="DC85" i="123" s="1"/>
  <c r="BA35" i="122"/>
  <c r="DD30" i="123" s="1"/>
  <c r="DC74" i="123" s="1"/>
  <c r="BA37" i="122"/>
  <c r="DD32" i="123" s="1"/>
  <c r="DC76" i="123" s="1"/>
  <c r="BA33" i="122"/>
  <c r="DD28" i="123" s="1"/>
  <c r="DC72" i="123" s="1"/>
  <c r="BA25" i="122"/>
  <c r="DD20" i="123" s="1"/>
  <c r="DC64" i="123" s="1"/>
  <c r="BA44" i="122"/>
  <c r="DD39" i="123" s="1"/>
  <c r="DC83" i="123" s="1"/>
  <c r="BA22" i="122"/>
  <c r="DD17" i="123" s="1"/>
  <c r="DC61" i="123" s="1"/>
  <c r="BA24" i="122"/>
  <c r="DD19" i="123" s="1"/>
  <c r="DC63" i="123" s="1"/>
  <c r="DE46" i="123" l="1"/>
  <c r="DC90" i="123"/>
  <c r="DF40" i="123"/>
  <c r="DE39" i="123"/>
  <c r="DE30" i="123"/>
  <c r="DF31" i="123"/>
  <c r="DF8" i="123"/>
  <c r="DE7" i="123"/>
  <c r="DE8" i="123"/>
  <c r="DF9" i="123"/>
  <c r="DE34" i="123"/>
  <c r="DF35" i="123"/>
  <c r="DF32" i="123"/>
  <c r="DE31" i="123"/>
  <c r="DE26" i="123"/>
  <c r="DF27" i="123"/>
  <c r="DE11" i="123"/>
  <c r="DF12" i="123"/>
  <c r="DF14" i="123"/>
  <c r="DE13" i="123"/>
  <c r="DE29" i="123"/>
  <c r="DF30" i="123"/>
  <c r="DE20" i="123"/>
  <c r="DF21" i="123"/>
  <c r="DE41" i="123"/>
  <c r="DF42" i="123"/>
  <c r="DF6" i="123"/>
  <c r="DE5" i="123"/>
  <c r="DD47" i="123"/>
  <c r="B39" i="125" s="1"/>
  <c r="DE24" i="123"/>
  <c r="DF25" i="123"/>
  <c r="DE33" i="123"/>
  <c r="DF34" i="123"/>
  <c r="DE12" i="123"/>
  <c r="DF13" i="123"/>
  <c r="DE38" i="123"/>
  <c r="DF39" i="123"/>
  <c r="DE15" i="123"/>
  <c r="DF16" i="123"/>
  <c r="DF37" i="123"/>
  <c r="DE36" i="123"/>
  <c r="DE45" i="123"/>
  <c r="DF46" i="123"/>
  <c r="DE19" i="123"/>
  <c r="DF20" i="123"/>
  <c r="DE28" i="123"/>
  <c r="DF29" i="123"/>
  <c r="DE43" i="123"/>
  <c r="DF44" i="123"/>
  <c r="DF19" i="123"/>
  <c r="DE18" i="123"/>
  <c r="DE23" i="123"/>
  <c r="DF24" i="123"/>
  <c r="DE42" i="123"/>
  <c r="DF43" i="123"/>
  <c r="DE22" i="123"/>
  <c r="DF23" i="123"/>
  <c r="DE37" i="123"/>
  <c r="DF38" i="123"/>
  <c r="DF7" i="123"/>
  <c r="DE6" i="123"/>
  <c r="DE16" i="123"/>
  <c r="DF17" i="123"/>
  <c r="DE40" i="123"/>
  <c r="DF41" i="123"/>
  <c r="DF18" i="123"/>
  <c r="DE17" i="123"/>
  <c r="DE32" i="123"/>
  <c r="DF33" i="123"/>
  <c r="DF15" i="123"/>
  <c r="DE14" i="123"/>
  <c r="DE21" i="123"/>
  <c r="DF22" i="123"/>
  <c r="DE35" i="123"/>
  <c r="DF36" i="123"/>
  <c r="DF10" i="123"/>
  <c r="DE9" i="123"/>
  <c r="DE27" i="123"/>
  <c r="DF28" i="123"/>
  <c r="DE10" i="123"/>
  <c r="DF11" i="123"/>
  <c r="DE25" i="123"/>
  <c r="DF26" i="123"/>
  <c r="DE44" i="123"/>
  <c r="DF45" i="123"/>
  <c r="DC48" i="123" l="1"/>
  <c r="J39" i="125" s="1"/>
  <c r="DE47" i="123"/>
  <c r="C39" i="125" s="1"/>
  <c r="DF47" i="123"/>
  <c r="BB52" i="122" l="1"/>
  <c r="BB44" i="122" l="1"/>
  <c r="DG39" i="123" s="1"/>
  <c r="DF83" i="123" s="1"/>
  <c r="BB18" i="122"/>
  <c r="DG13" i="123" s="1"/>
  <c r="DF57" i="123" s="1"/>
  <c r="BB50" i="122"/>
  <c r="DG45" i="123" s="1"/>
  <c r="DF89" i="123" s="1"/>
  <c r="BB29" i="122"/>
  <c r="DG24" i="123" s="1"/>
  <c r="DF68" i="123" s="1"/>
  <c r="BB25" i="122"/>
  <c r="DG20" i="123" s="1"/>
  <c r="DF64" i="123" s="1"/>
  <c r="BB35" i="122"/>
  <c r="DG30" i="123" s="1"/>
  <c r="DF74" i="123" s="1"/>
  <c r="BB26" i="122"/>
  <c r="DG21" i="123" s="1"/>
  <c r="DF65" i="123" s="1"/>
  <c r="BB21" i="122"/>
  <c r="DG16" i="123" s="1"/>
  <c r="DF60" i="123" s="1"/>
  <c r="BB37" i="122"/>
  <c r="DG32" i="123" s="1"/>
  <c r="DF76" i="123" s="1"/>
  <c r="BB19" i="122"/>
  <c r="DG14" i="123" s="1"/>
  <c r="DF58" i="123" s="1"/>
  <c r="BB34" i="122"/>
  <c r="DG29" i="123" s="1"/>
  <c r="DF73" i="123" s="1"/>
  <c r="BB15" i="122"/>
  <c r="DG10" i="123" s="1"/>
  <c r="DF54" i="123" s="1"/>
  <c r="BB39" i="122"/>
  <c r="DG34" i="123" s="1"/>
  <c r="DF78" i="123" s="1"/>
  <c r="BB31" i="122"/>
  <c r="DG26" i="123" s="1"/>
  <c r="DF70" i="123" s="1"/>
  <c r="BB13" i="122"/>
  <c r="DG8" i="123" s="1"/>
  <c r="DF52" i="123" s="1"/>
  <c r="BB36" i="122"/>
  <c r="DG31" i="123" s="1"/>
  <c r="DF75" i="123" s="1"/>
  <c r="BB23" i="122"/>
  <c r="DG18" i="123" s="1"/>
  <c r="DF62" i="123" s="1"/>
  <c r="BB49" i="122"/>
  <c r="DG44" i="123" s="1"/>
  <c r="DF88" i="123" s="1"/>
  <c r="BB42" i="122"/>
  <c r="DG37" i="123" s="1"/>
  <c r="DF81" i="123" s="1"/>
  <c r="BB16" i="122"/>
  <c r="DG11" i="123" s="1"/>
  <c r="DF55" i="123" s="1"/>
  <c r="BB45" i="122"/>
  <c r="DG40" i="123" s="1"/>
  <c r="DF84" i="123" s="1"/>
  <c r="BB33" i="122"/>
  <c r="DG28" i="123" s="1"/>
  <c r="DF72" i="123" s="1"/>
  <c r="BB30" i="122"/>
  <c r="DG25" i="123" s="1"/>
  <c r="DF69" i="123" s="1"/>
  <c r="BB40" i="122"/>
  <c r="DG35" i="123" s="1"/>
  <c r="DF79" i="123" s="1"/>
  <c r="BB14" i="122"/>
  <c r="DG9" i="123" s="1"/>
  <c r="DF53" i="123" s="1"/>
  <c r="BB48" i="122"/>
  <c r="DG43" i="123" s="1"/>
  <c r="DF87" i="123" s="1"/>
  <c r="BB28" i="122"/>
  <c r="DG23" i="123" s="1"/>
  <c r="DF67" i="123" s="1"/>
  <c r="BB20" i="122"/>
  <c r="DG15" i="123" s="1"/>
  <c r="DF59" i="123" s="1"/>
  <c r="BB47" i="122"/>
  <c r="DG42" i="123" s="1"/>
  <c r="DF86" i="123" s="1"/>
  <c r="BB38" i="122"/>
  <c r="DG33" i="123" s="1"/>
  <c r="DF77" i="123" s="1"/>
  <c r="BB12" i="122"/>
  <c r="DG7" i="123" s="1"/>
  <c r="DF51" i="123" s="1"/>
  <c r="BB43" i="122"/>
  <c r="DG38" i="123" s="1"/>
  <c r="DF82" i="123" s="1"/>
  <c r="BB41" i="122"/>
  <c r="DG36" i="123" s="1"/>
  <c r="DF80" i="123" s="1"/>
  <c r="BB17" i="122"/>
  <c r="DG12" i="123" s="1"/>
  <c r="DF56" i="123" s="1"/>
  <c r="BB32" i="122"/>
  <c r="DG27" i="123" s="1"/>
  <c r="DF71" i="123" s="1"/>
  <c r="BB24" i="122"/>
  <c r="DG19" i="123" s="1"/>
  <c r="DF63" i="123" s="1"/>
  <c r="BB46" i="122"/>
  <c r="DG41" i="123" s="1"/>
  <c r="DF85" i="123" s="1"/>
  <c r="BB27" i="122"/>
  <c r="DG22" i="123" s="1"/>
  <c r="DF66" i="123" s="1"/>
  <c r="BB11" i="122"/>
  <c r="DG6" i="123" s="1"/>
  <c r="DF50" i="123" s="1"/>
  <c r="BB51" i="122"/>
  <c r="DG46" i="123" s="1"/>
  <c r="BB22" i="122"/>
  <c r="DG17" i="123" s="1"/>
  <c r="DF61" i="123" s="1"/>
  <c r="BB10" i="122"/>
  <c r="DG5" i="123" s="1"/>
  <c r="DF49" i="123" s="1"/>
  <c r="DH46" i="123" l="1"/>
  <c r="DF90" i="123"/>
  <c r="DI20" i="123"/>
  <c r="DH19" i="123"/>
  <c r="DI39" i="123"/>
  <c r="DH38" i="123"/>
  <c r="DH15" i="123"/>
  <c r="DI16" i="123"/>
  <c r="DH35" i="123"/>
  <c r="DI36" i="123"/>
  <c r="DH11" i="123"/>
  <c r="DI12" i="123"/>
  <c r="DI32" i="123"/>
  <c r="DH31" i="123"/>
  <c r="DH10" i="123"/>
  <c r="DI11" i="123"/>
  <c r="DI17" i="123"/>
  <c r="DH16" i="123"/>
  <c r="DI25" i="123"/>
  <c r="DH24" i="123"/>
  <c r="DI7" i="123"/>
  <c r="DH6" i="123"/>
  <c r="DH27" i="123"/>
  <c r="DI28" i="123"/>
  <c r="DH7" i="123"/>
  <c r="DI8" i="123"/>
  <c r="DI24" i="123"/>
  <c r="DH23" i="123"/>
  <c r="DI26" i="123"/>
  <c r="DH25" i="123"/>
  <c r="DI38" i="123"/>
  <c r="DH37" i="123"/>
  <c r="DH8" i="123"/>
  <c r="DI9" i="123"/>
  <c r="DI30" i="123"/>
  <c r="DH29" i="123"/>
  <c r="DH21" i="123"/>
  <c r="DI22" i="123"/>
  <c r="DH45" i="123"/>
  <c r="DI46" i="123"/>
  <c r="DI6" i="123"/>
  <c r="DH5" i="123"/>
  <c r="DG47" i="123"/>
  <c r="B40" i="125" s="1"/>
  <c r="DH22" i="123"/>
  <c r="DI23" i="123"/>
  <c r="DH12" i="123"/>
  <c r="DI13" i="123"/>
  <c r="DI34" i="123"/>
  <c r="DH33" i="123"/>
  <c r="DH43" i="123"/>
  <c r="DI44" i="123"/>
  <c r="DI29" i="123"/>
  <c r="DH28" i="123"/>
  <c r="DI45" i="123"/>
  <c r="DH44" i="123"/>
  <c r="DI27" i="123"/>
  <c r="DH26" i="123"/>
  <c r="DH14" i="123"/>
  <c r="DI15" i="123"/>
  <c r="DH30" i="123"/>
  <c r="DI31" i="123"/>
  <c r="DI14" i="123"/>
  <c r="DH13" i="123"/>
  <c r="DH17" i="123"/>
  <c r="DI18" i="123"/>
  <c r="DI42" i="123"/>
  <c r="DH41" i="123"/>
  <c r="DI37" i="123"/>
  <c r="DH36" i="123"/>
  <c r="DH42" i="123"/>
  <c r="DI43" i="123"/>
  <c r="DH9" i="123"/>
  <c r="DI10" i="123"/>
  <c r="DI41" i="123"/>
  <c r="DH40" i="123"/>
  <c r="DI19" i="123"/>
  <c r="DH18" i="123"/>
  <c r="DH34" i="123"/>
  <c r="DI35" i="123"/>
  <c r="DI33" i="123"/>
  <c r="DH32" i="123"/>
  <c r="DI21" i="123"/>
  <c r="DH20" i="123"/>
  <c r="DH39" i="123"/>
  <c r="DI40" i="123"/>
  <c r="DF48" i="123" l="1"/>
  <c r="J40" i="125" s="1"/>
  <c r="DH47" i="123"/>
  <c r="C40" i="125" s="1"/>
  <c r="DI47" i="123"/>
  <c r="BC52" i="122" l="1"/>
  <c r="BC48" i="122" l="1"/>
  <c r="DJ43" i="123" s="1"/>
  <c r="DI87" i="123" s="1"/>
  <c r="BC40" i="122"/>
  <c r="DJ35" i="123" s="1"/>
  <c r="DI79" i="123" s="1"/>
  <c r="BC38" i="122"/>
  <c r="DJ33" i="123" s="1"/>
  <c r="DI77" i="123" s="1"/>
  <c r="BC23" i="122"/>
  <c r="DJ18" i="123" s="1"/>
  <c r="DI62" i="123" s="1"/>
  <c r="BC19" i="122"/>
  <c r="DJ14" i="123" s="1"/>
  <c r="DI58" i="123" s="1"/>
  <c r="BC15" i="122"/>
  <c r="DJ10" i="123" s="1"/>
  <c r="DI54" i="123" s="1"/>
  <c r="BC11" i="122"/>
  <c r="DJ6" i="123" s="1"/>
  <c r="DI50" i="123" s="1"/>
  <c r="BC30" i="122"/>
  <c r="DJ25" i="123" s="1"/>
  <c r="DI69" i="123" s="1"/>
  <c r="BC29" i="122"/>
  <c r="DJ24" i="123" s="1"/>
  <c r="DI68" i="123" s="1"/>
  <c r="BC43" i="122"/>
  <c r="DJ38" i="123" s="1"/>
  <c r="DI82" i="123" s="1"/>
  <c r="BC37" i="122"/>
  <c r="DJ32" i="123" s="1"/>
  <c r="DI76" i="123" s="1"/>
  <c r="BC44" i="122"/>
  <c r="DJ39" i="123" s="1"/>
  <c r="DI83" i="123" s="1"/>
  <c r="BC50" i="122"/>
  <c r="DJ45" i="123" s="1"/>
  <c r="DI89" i="123" s="1"/>
  <c r="BC34" i="122"/>
  <c r="DJ29" i="123" s="1"/>
  <c r="DI73" i="123" s="1"/>
  <c r="BC22" i="122"/>
  <c r="DJ17" i="123" s="1"/>
  <c r="DI61" i="123" s="1"/>
  <c r="BC18" i="122"/>
  <c r="DJ13" i="123" s="1"/>
  <c r="DI57" i="123" s="1"/>
  <c r="BC14" i="122"/>
  <c r="DJ9" i="123" s="1"/>
  <c r="DI53" i="123" s="1"/>
  <c r="BC10" i="122"/>
  <c r="DJ5" i="123" s="1"/>
  <c r="DI49" i="123" s="1"/>
  <c r="BC26" i="122"/>
  <c r="DJ21" i="123" s="1"/>
  <c r="DI65" i="123" s="1"/>
  <c r="BC28" i="122"/>
  <c r="DJ23" i="123" s="1"/>
  <c r="DI67" i="123" s="1"/>
  <c r="BC33" i="122"/>
  <c r="DJ28" i="123" s="1"/>
  <c r="DI72" i="123" s="1"/>
  <c r="BC36" i="122"/>
  <c r="DJ31" i="123" s="1"/>
  <c r="DI75" i="123" s="1"/>
  <c r="BC41" i="122"/>
  <c r="DJ36" i="123" s="1"/>
  <c r="DI80" i="123" s="1"/>
  <c r="BC47" i="122"/>
  <c r="DJ42" i="123" s="1"/>
  <c r="DI86" i="123" s="1"/>
  <c r="BC49" i="122"/>
  <c r="DJ44" i="123" s="1"/>
  <c r="DI88" i="123" s="1"/>
  <c r="BC46" i="122"/>
  <c r="DJ41" i="123" s="1"/>
  <c r="DI85" i="123" s="1"/>
  <c r="BC31" i="122"/>
  <c r="DJ26" i="123" s="1"/>
  <c r="DI70" i="123" s="1"/>
  <c r="BC21" i="122"/>
  <c r="DJ16" i="123" s="1"/>
  <c r="DI60" i="123" s="1"/>
  <c r="BC17" i="122"/>
  <c r="DJ12" i="123" s="1"/>
  <c r="DI56" i="123" s="1"/>
  <c r="BC13" i="122"/>
  <c r="DJ8" i="123" s="1"/>
  <c r="DI52" i="123" s="1"/>
  <c r="BC39" i="122"/>
  <c r="DJ34" i="123" s="1"/>
  <c r="DI78" i="123" s="1"/>
  <c r="BC25" i="122"/>
  <c r="DJ20" i="123" s="1"/>
  <c r="DI64" i="123" s="1"/>
  <c r="BC45" i="122"/>
  <c r="DJ40" i="123" s="1"/>
  <c r="DI84" i="123" s="1"/>
  <c r="BC42" i="122"/>
  <c r="DJ37" i="123" s="1"/>
  <c r="DI81" i="123" s="1"/>
  <c r="BC27" i="122"/>
  <c r="DJ22" i="123" s="1"/>
  <c r="DI66" i="123" s="1"/>
  <c r="BC20" i="122"/>
  <c r="DJ15" i="123" s="1"/>
  <c r="DI59" i="123" s="1"/>
  <c r="BC16" i="122"/>
  <c r="DJ11" i="123" s="1"/>
  <c r="DI55" i="123" s="1"/>
  <c r="BC12" i="122"/>
  <c r="DJ7" i="123" s="1"/>
  <c r="DI51" i="123" s="1"/>
  <c r="BC35" i="122"/>
  <c r="DJ30" i="123" s="1"/>
  <c r="DI74" i="123" s="1"/>
  <c r="BC32" i="122"/>
  <c r="DJ27" i="123" s="1"/>
  <c r="DI71" i="123" s="1"/>
  <c r="BC24" i="122"/>
  <c r="DJ19" i="123" s="1"/>
  <c r="DI63" i="123" s="1"/>
  <c r="BC51" i="122"/>
  <c r="DJ46" i="123" s="1"/>
  <c r="DK46" i="123" l="1"/>
  <c r="DI90" i="123"/>
  <c r="DL28" i="123"/>
  <c r="DK27" i="123"/>
  <c r="DK15" i="123"/>
  <c r="DL16" i="123"/>
  <c r="DK20" i="123"/>
  <c r="DL21" i="123"/>
  <c r="DK16" i="123"/>
  <c r="DL17" i="123"/>
  <c r="DL43" i="123"/>
  <c r="DK42" i="123"/>
  <c r="DK23" i="123"/>
  <c r="DL24" i="123"/>
  <c r="DK13" i="123"/>
  <c r="DL14" i="123"/>
  <c r="DK39" i="123"/>
  <c r="DL40" i="123"/>
  <c r="DK25" i="123"/>
  <c r="DL26" i="123"/>
  <c r="DL19" i="123"/>
  <c r="DK18" i="123"/>
  <c r="DK30" i="123"/>
  <c r="DL31" i="123"/>
  <c r="DL23" i="123"/>
  <c r="DK22" i="123"/>
  <c r="DL35" i="123"/>
  <c r="DK34" i="123"/>
  <c r="DL27" i="123"/>
  <c r="DK26" i="123"/>
  <c r="DK36" i="123"/>
  <c r="DL37" i="123"/>
  <c r="DK21" i="123"/>
  <c r="DL22" i="123"/>
  <c r="DL18" i="123"/>
  <c r="DK17" i="123"/>
  <c r="DL33" i="123"/>
  <c r="DK32" i="123"/>
  <c r="DK6" i="123"/>
  <c r="DL7" i="123"/>
  <c r="DL34" i="123"/>
  <c r="DK33" i="123"/>
  <c r="DK7" i="123"/>
  <c r="DL8" i="123"/>
  <c r="DK37" i="123"/>
  <c r="DL38" i="123"/>
  <c r="DK8" i="123"/>
  <c r="DL9" i="123"/>
  <c r="DK41" i="123"/>
  <c r="DL42" i="123"/>
  <c r="DK31" i="123"/>
  <c r="DL32" i="123"/>
  <c r="DL6" i="123"/>
  <c r="DK5" i="123"/>
  <c r="DJ47" i="123"/>
  <c r="B41" i="125" s="1"/>
  <c r="DL30" i="123"/>
  <c r="DK29" i="123"/>
  <c r="DK38" i="123"/>
  <c r="DL39" i="123"/>
  <c r="DL11" i="123"/>
  <c r="DK10" i="123"/>
  <c r="DK35" i="123"/>
  <c r="DL36" i="123"/>
  <c r="DL20" i="123"/>
  <c r="DK19" i="123"/>
  <c r="DK11" i="123"/>
  <c r="DL12" i="123"/>
  <c r="DK40" i="123"/>
  <c r="DL41" i="123"/>
  <c r="DK12" i="123"/>
  <c r="DL13" i="123"/>
  <c r="DK44" i="123"/>
  <c r="DL45" i="123"/>
  <c r="DL29" i="123"/>
  <c r="DK28" i="123"/>
  <c r="DK9" i="123"/>
  <c r="DL10" i="123"/>
  <c r="DL46" i="123"/>
  <c r="DK45" i="123"/>
  <c r="DK24" i="123"/>
  <c r="DL25" i="123"/>
  <c r="DK14" i="123"/>
  <c r="DL15" i="123"/>
  <c r="DK43" i="123"/>
  <c r="DL44" i="123"/>
  <c r="DI48" i="123" l="1"/>
  <c r="J41" i="125" s="1"/>
  <c r="DK47" i="123"/>
  <c r="C41" i="125" s="1"/>
  <c r="DL47" i="123"/>
  <c r="BD52" i="122" l="1"/>
  <c r="BD51" i="122" l="1"/>
  <c r="DM46" i="123" s="1"/>
  <c r="BD37" i="122"/>
  <c r="DM32" i="123" s="1"/>
  <c r="DL76" i="123" s="1"/>
  <c r="BD30" i="122"/>
  <c r="DM25" i="123" s="1"/>
  <c r="DL69" i="123" s="1"/>
  <c r="BD36" i="122"/>
  <c r="DM31" i="123" s="1"/>
  <c r="DL75" i="123" s="1"/>
  <c r="BD43" i="122"/>
  <c r="DM38" i="123" s="1"/>
  <c r="DL82" i="123" s="1"/>
  <c r="BD40" i="122"/>
  <c r="DM35" i="123" s="1"/>
  <c r="DL79" i="123" s="1"/>
  <c r="BD24" i="122"/>
  <c r="DM19" i="123" s="1"/>
  <c r="DL63" i="123" s="1"/>
  <c r="BD21" i="122"/>
  <c r="DM16" i="123" s="1"/>
  <c r="DL60" i="123" s="1"/>
  <c r="BD18" i="122"/>
  <c r="DM13" i="123" s="1"/>
  <c r="DL57" i="123" s="1"/>
  <c r="BD12" i="122"/>
  <c r="DM7" i="123" s="1"/>
  <c r="DL51" i="123" s="1"/>
  <c r="BD47" i="122"/>
  <c r="DM42" i="123" s="1"/>
  <c r="DL86" i="123" s="1"/>
  <c r="BD42" i="122"/>
  <c r="DM37" i="123" s="1"/>
  <c r="DL81" i="123" s="1"/>
  <c r="BD45" i="122"/>
  <c r="DM40" i="123" s="1"/>
  <c r="DL84" i="123" s="1"/>
  <c r="BD31" i="122"/>
  <c r="DM26" i="123" s="1"/>
  <c r="DL70" i="123" s="1"/>
  <c r="BD32" i="122"/>
  <c r="DM27" i="123" s="1"/>
  <c r="DL71" i="123" s="1"/>
  <c r="BD35" i="122"/>
  <c r="DM30" i="123" s="1"/>
  <c r="DL74" i="123" s="1"/>
  <c r="BD20" i="122"/>
  <c r="DM15" i="123" s="1"/>
  <c r="DL59" i="123" s="1"/>
  <c r="BD17" i="122"/>
  <c r="DM12" i="123" s="1"/>
  <c r="DL56" i="123" s="1"/>
  <c r="BD19" i="122"/>
  <c r="DM14" i="123" s="1"/>
  <c r="DL58" i="123" s="1"/>
  <c r="BD23" i="122"/>
  <c r="DM18" i="123" s="1"/>
  <c r="DL62" i="123" s="1"/>
  <c r="BD50" i="122"/>
  <c r="DM45" i="123" s="1"/>
  <c r="DL89" i="123" s="1"/>
  <c r="BD48" i="122"/>
  <c r="DM43" i="123" s="1"/>
  <c r="DL87" i="123" s="1"/>
  <c r="BD38" i="122"/>
  <c r="DM33" i="123" s="1"/>
  <c r="DL77" i="123" s="1"/>
  <c r="BD44" i="122"/>
  <c r="DM39" i="123" s="1"/>
  <c r="DL83" i="123" s="1"/>
  <c r="BD27" i="122"/>
  <c r="DM22" i="123" s="1"/>
  <c r="DL66" i="123" s="1"/>
  <c r="BD29" i="122"/>
  <c r="DM24" i="123" s="1"/>
  <c r="DL68" i="123" s="1"/>
  <c r="BD33" i="122"/>
  <c r="DM28" i="123" s="1"/>
  <c r="DL72" i="123" s="1"/>
  <c r="BD16" i="122"/>
  <c r="DM11" i="123" s="1"/>
  <c r="DL55" i="123" s="1"/>
  <c r="BD13" i="122"/>
  <c r="DM8" i="123" s="1"/>
  <c r="DL52" i="123" s="1"/>
  <c r="BD14" i="122"/>
  <c r="DM9" i="123" s="1"/>
  <c r="DL53" i="123" s="1"/>
  <c r="BD10" i="122"/>
  <c r="DM5" i="123" s="1"/>
  <c r="DL49" i="123" s="1"/>
  <c r="BD46" i="122"/>
  <c r="DM41" i="123" s="1"/>
  <c r="DL85" i="123" s="1"/>
  <c r="BD41" i="122"/>
  <c r="DM36" i="123" s="1"/>
  <c r="DL80" i="123" s="1"/>
  <c r="BD34" i="122"/>
  <c r="DM29" i="123" s="1"/>
  <c r="DL73" i="123" s="1"/>
  <c r="BD39" i="122"/>
  <c r="DM34" i="123" s="1"/>
  <c r="DL78" i="123" s="1"/>
  <c r="BD49" i="122"/>
  <c r="DM44" i="123" s="1"/>
  <c r="DL88" i="123" s="1"/>
  <c r="BD26" i="122"/>
  <c r="DM21" i="123" s="1"/>
  <c r="DL65" i="123" s="1"/>
  <c r="BD28" i="122"/>
  <c r="DM23" i="123" s="1"/>
  <c r="DL67" i="123" s="1"/>
  <c r="BD25" i="122"/>
  <c r="DM20" i="123" s="1"/>
  <c r="DL64" i="123" s="1"/>
  <c r="BD22" i="122"/>
  <c r="DM17" i="123" s="1"/>
  <c r="DL61" i="123" s="1"/>
  <c r="BD15" i="122"/>
  <c r="DM10" i="123" s="1"/>
  <c r="DL54" i="123" s="1"/>
  <c r="BD11" i="122"/>
  <c r="DM6" i="123" s="1"/>
  <c r="DL50" i="123" s="1"/>
  <c r="DN46" i="123" l="1"/>
  <c r="DL90" i="123"/>
  <c r="DN44" i="123"/>
  <c r="DO45" i="123"/>
  <c r="DN39" i="123"/>
  <c r="DO40" i="123"/>
  <c r="DN37" i="123"/>
  <c r="DO38" i="123"/>
  <c r="DN20" i="123"/>
  <c r="DO21" i="123"/>
  <c r="DN34" i="123"/>
  <c r="DO35" i="123"/>
  <c r="DO6" i="123"/>
  <c r="DN5" i="123"/>
  <c r="DM47" i="123"/>
  <c r="B42" i="125" s="1"/>
  <c r="DN28" i="123"/>
  <c r="DO29" i="123"/>
  <c r="DN33" i="123"/>
  <c r="DO34" i="123"/>
  <c r="DN14" i="123"/>
  <c r="DO15" i="123"/>
  <c r="DO28" i="123"/>
  <c r="DN27" i="123"/>
  <c r="DN42" i="123"/>
  <c r="DO43" i="123"/>
  <c r="DO20" i="123"/>
  <c r="DN19" i="123"/>
  <c r="DN25" i="123"/>
  <c r="DO26" i="123"/>
  <c r="DN41" i="123"/>
  <c r="DO42" i="123"/>
  <c r="DN18" i="123"/>
  <c r="DO19" i="123"/>
  <c r="DN31" i="123"/>
  <c r="DO32" i="123"/>
  <c r="DO7" i="123"/>
  <c r="DN6" i="123"/>
  <c r="DN23" i="123"/>
  <c r="DO24" i="123"/>
  <c r="DN29" i="123"/>
  <c r="DO30" i="123"/>
  <c r="DN9" i="123"/>
  <c r="DO10" i="123"/>
  <c r="DN24" i="123"/>
  <c r="DO25" i="123"/>
  <c r="DN43" i="123"/>
  <c r="DO44" i="123"/>
  <c r="DN12" i="123"/>
  <c r="DO13" i="123"/>
  <c r="DN26" i="123"/>
  <c r="DO27" i="123"/>
  <c r="DN7" i="123"/>
  <c r="DO8" i="123"/>
  <c r="DN35" i="123"/>
  <c r="DO36" i="123"/>
  <c r="DO33" i="123"/>
  <c r="DN32" i="123"/>
  <c r="DN17" i="123"/>
  <c r="DO18" i="123"/>
  <c r="DN11" i="123"/>
  <c r="DO12" i="123"/>
  <c r="DN30" i="123"/>
  <c r="DO31" i="123"/>
  <c r="DO17" i="123"/>
  <c r="DN16" i="123"/>
  <c r="DN10" i="123"/>
  <c r="DO11" i="123"/>
  <c r="DN21" i="123"/>
  <c r="DO22" i="123"/>
  <c r="DN36" i="123"/>
  <c r="DO37" i="123"/>
  <c r="DO9" i="123"/>
  <c r="DN8" i="123"/>
  <c r="DN22" i="123"/>
  <c r="DO23" i="123"/>
  <c r="DN45" i="123"/>
  <c r="DO46" i="123"/>
  <c r="DN15" i="123"/>
  <c r="DO16" i="123"/>
  <c r="DO41" i="123"/>
  <c r="DN40" i="123"/>
  <c r="DN13" i="123"/>
  <c r="DO14" i="123"/>
  <c r="DN38" i="123"/>
  <c r="DO39" i="123"/>
  <c r="DL48" i="123" l="1"/>
  <c r="J42" i="125" s="1"/>
  <c r="DN47" i="123"/>
  <c r="C42" i="125" s="1"/>
  <c r="DO47" i="123"/>
  <c r="BE52" i="122" l="1"/>
  <c r="BE38" i="122" l="1"/>
  <c r="DP33" i="123" s="1"/>
  <c r="DO77" i="123" s="1"/>
  <c r="BE30" i="122"/>
  <c r="DP25" i="123" s="1"/>
  <c r="DO69" i="123" s="1"/>
  <c r="BE16" i="122"/>
  <c r="DP11" i="123" s="1"/>
  <c r="DO55" i="123" s="1"/>
  <c r="BE13" i="122"/>
  <c r="DP8" i="123" s="1"/>
  <c r="DO52" i="123" s="1"/>
  <c r="BE46" i="122"/>
  <c r="DP41" i="123" s="1"/>
  <c r="DO85" i="123" s="1"/>
  <c r="BE43" i="122"/>
  <c r="DP38" i="123" s="1"/>
  <c r="DO82" i="123" s="1"/>
  <c r="BE27" i="122"/>
  <c r="DP22" i="123" s="1"/>
  <c r="DO66" i="123" s="1"/>
  <c r="BE11" i="122"/>
  <c r="DP6" i="123" s="1"/>
  <c r="DO50" i="123" s="1"/>
  <c r="BE26" i="122"/>
  <c r="DP21" i="123" s="1"/>
  <c r="DO65" i="123" s="1"/>
  <c r="BE51" i="122"/>
  <c r="DP46" i="123" s="1"/>
  <c r="BE24" i="122"/>
  <c r="DP19" i="123" s="1"/>
  <c r="DO63" i="123" s="1"/>
  <c r="BE31" i="122"/>
  <c r="DP26" i="123" s="1"/>
  <c r="DO70" i="123" s="1"/>
  <c r="BE41" i="122"/>
  <c r="DP36" i="123" s="1"/>
  <c r="DO80" i="123" s="1"/>
  <c r="BE32" i="122"/>
  <c r="DP27" i="123" s="1"/>
  <c r="DO71" i="123" s="1"/>
  <c r="BE28" i="122"/>
  <c r="DP23" i="123" s="1"/>
  <c r="DO67" i="123" s="1"/>
  <c r="BE42" i="122"/>
  <c r="DP37" i="123" s="1"/>
  <c r="DO81" i="123" s="1"/>
  <c r="BE37" i="122"/>
  <c r="DP32" i="123" s="1"/>
  <c r="DO76" i="123" s="1"/>
  <c r="BE35" i="122"/>
  <c r="DP30" i="123" s="1"/>
  <c r="DO74" i="123" s="1"/>
  <c r="BE34" i="122"/>
  <c r="DP29" i="123" s="1"/>
  <c r="DO73" i="123" s="1"/>
  <c r="BE23" i="122"/>
  <c r="DP18" i="123" s="1"/>
  <c r="DO62" i="123" s="1"/>
  <c r="BE45" i="122"/>
  <c r="DP40" i="123" s="1"/>
  <c r="DO84" i="123" s="1"/>
  <c r="BE21" i="122"/>
  <c r="DP16" i="123" s="1"/>
  <c r="DO60" i="123" s="1"/>
  <c r="BE50" i="122"/>
  <c r="DP45" i="123" s="1"/>
  <c r="DO89" i="123" s="1"/>
  <c r="BE10" i="122"/>
  <c r="DP5" i="123" s="1"/>
  <c r="DO49" i="123" s="1"/>
  <c r="BE22" i="122"/>
  <c r="DP17" i="123" s="1"/>
  <c r="DO61" i="123" s="1"/>
  <c r="BE44" i="122"/>
  <c r="DP39" i="123" s="1"/>
  <c r="DO83" i="123" s="1"/>
  <c r="BE17" i="122"/>
  <c r="DP12" i="123" s="1"/>
  <c r="DO56" i="123" s="1"/>
  <c r="BE39" i="122"/>
  <c r="DP34" i="123" s="1"/>
  <c r="DO78" i="123" s="1"/>
  <c r="BE36" i="122"/>
  <c r="DP31" i="123" s="1"/>
  <c r="DO75" i="123" s="1"/>
  <c r="BE20" i="122"/>
  <c r="DP15" i="123" s="1"/>
  <c r="DO59" i="123" s="1"/>
  <c r="BE18" i="122"/>
  <c r="DP13" i="123" s="1"/>
  <c r="DO57" i="123" s="1"/>
  <c r="BE47" i="122"/>
  <c r="DP42" i="123" s="1"/>
  <c r="DO86" i="123" s="1"/>
  <c r="BE14" i="122"/>
  <c r="DP9" i="123" s="1"/>
  <c r="DO53" i="123" s="1"/>
  <c r="BE33" i="122"/>
  <c r="DP28" i="123" s="1"/>
  <c r="DO72" i="123" s="1"/>
  <c r="BE19" i="122"/>
  <c r="DP14" i="123" s="1"/>
  <c r="DO58" i="123" s="1"/>
  <c r="BE49" i="122"/>
  <c r="DP44" i="123" s="1"/>
  <c r="DO88" i="123" s="1"/>
  <c r="BE15" i="122"/>
  <c r="DP10" i="123" s="1"/>
  <c r="DO54" i="123" s="1"/>
  <c r="BE25" i="122"/>
  <c r="DP20" i="123" s="1"/>
  <c r="DO64" i="123" s="1"/>
  <c r="BE12" i="122"/>
  <c r="DP7" i="123" s="1"/>
  <c r="DO51" i="123" s="1"/>
  <c r="BE48" i="122"/>
  <c r="DP43" i="123" s="1"/>
  <c r="DO87" i="123" s="1"/>
  <c r="BE40" i="122"/>
  <c r="DP35" i="123" s="1"/>
  <c r="DO79" i="123" s="1"/>
  <c r="BE29" i="122"/>
  <c r="DP24" i="123" s="1"/>
  <c r="DO68" i="123" s="1"/>
  <c r="DQ46" i="123" l="1"/>
  <c r="DO90" i="123"/>
  <c r="DQ44" i="123"/>
  <c r="DR45" i="123"/>
  <c r="DR6" i="123"/>
  <c r="DQ5" i="123"/>
  <c r="DP47" i="123"/>
  <c r="B43" i="125" s="1"/>
  <c r="DQ26" i="123"/>
  <c r="DR27" i="123"/>
  <c r="DQ7" i="123"/>
  <c r="DR8" i="123"/>
  <c r="DQ14" i="123"/>
  <c r="DR15" i="123"/>
  <c r="DQ13" i="123"/>
  <c r="DR14" i="123"/>
  <c r="DQ12" i="123"/>
  <c r="DR13" i="123"/>
  <c r="DQ45" i="123"/>
  <c r="DR46" i="123"/>
  <c r="DQ29" i="123"/>
  <c r="DR30" i="123"/>
  <c r="DR24" i="123"/>
  <c r="DQ23" i="123"/>
  <c r="DR20" i="123"/>
  <c r="DQ19" i="123"/>
  <c r="DQ22" i="123"/>
  <c r="DR23" i="123"/>
  <c r="DQ11" i="123"/>
  <c r="DR12" i="123"/>
  <c r="DQ42" i="123"/>
  <c r="DR43" i="123"/>
  <c r="DR19" i="123"/>
  <c r="DQ18" i="123"/>
  <c r="DQ8" i="123"/>
  <c r="DR9" i="123"/>
  <c r="DR25" i="123"/>
  <c r="DQ24" i="123"/>
  <c r="DQ20" i="123"/>
  <c r="DR21" i="123"/>
  <c r="DR29" i="123"/>
  <c r="DQ28" i="123"/>
  <c r="DQ15" i="123"/>
  <c r="DR16" i="123"/>
  <c r="DQ39" i="123"/>
  <c r="DR40" i="123"/>
  <c r="DQ16" i="123"/>
  <c r="DR17" i="123"/>
  <c r="DR31" i="123"/>
  <c r="DQ30" i="123"/>
  <c r="DQ27" i="123"/>
  <c r="DR28" i="123"/>
  <c r="DQ38" i="123"/>
  <c r="DR39" i="123"/>
  <c r="DQ25" i="123"/>
  <c r="DR26" i="123"/>
  <c r="DQ43" i="123"/>
  <c r="DR44" i="123"/>
  <c r="DQ34" i="123"/>
  <c r="DR35" i="123"/>
  <c r="DQ37" i="123"/>
  <c r="DR38" i="123"/>
  <c r="DQ6" i="123"/>
  <c r="DR7" i="123"/>
  <c r="DR36" i="123"/>
  <c r="DQ35" i="123"/>
  <c r="DQ10" i="123"/>
  <c r="DR11" i="123"/>
  <c r="DR10" i="123"/>
  <c r="DQ9" i="123"/>
  <c r="DR32" i="123"/>
  <c r="DQ31" i="123"/>
  <c r="DQ17" i="123"/>
  <c r="DR18" i="123"/>
  <c r="DQ40" i="123"/>
  <c r="DR41" i="123"/>
  <c r="DR33" i="123"/>
  <c r="DQ32" i="123"/>
  <c r="DQ36" i="123"/>
  <c r="DR37" i="123"/>
  <c r="DR22" i="123"/>
  <c r="DQ21" i="123"/>
  <c r="DQ41" i="123"/>
  <c r="DR42" i="123"/>
  <c r="DQ33" i="123"/>
  <c r="DR34" i="123"/>
  <c r="DO48" i="123" l="1"/>
  <c r="J43" i="125" s="1"/>
  <c r="DQ47" i="123"/>
  <c r="C43" i="125" s="1"/>
  <c r="DR47" i="123"/>
  <c r="BF52" i="122" l="1"/>
  <c r="BF50" i="122" l="1"/>
  <c r="DS45" i="123" s="1"/>
  <c r="DR89" i="123" s="1"/>
  <c r="BF38" i="122"/>
  <c r="DS33" i="123" s="1"/>
  <c r="DR77" i="123" s="1"/>
  <c r="BF34" i="122"/>
  <c r="DS29" i="123" s="1"/>
  <c r="DR73" i="123" s="1"/>
  <c r="BF29" i="122"/>
  <c r="DS24" i="123" s="1"/>
  <c r="DR68" i="123" s="1"/>
  <c r="BF21" i="122"/>
  <c r="DS16" i="123" s="1"/>
  <c r="DR60" i="123" s="1"/>
  <c r="BF17" i="122"/>
  <c r="DS12" i="123" s="1"/>
  <c r="DR56" i="123" s="1"/>
  <c r="BF13" i="122"/>
  <c r="DS8" i="123" s="1"/>
  <c r="DR52" i="123" s="1"/>
  <c r="BF48" i="122"/>
  <c r="DS43" i="123" s="1"/>
  <c r="DR87" i="123" s="1"/>
  <c r="BF24" i="122"/>
  <c r="DS19" i="123" s="1"/>
  <c r="DR63" i="123" s="1"/>
  <c r="BF31" i="122"/>
  <c r="DS26" i="123" s="1"/>
  <c r="DR70" i="123" s="1"/>
  <c r="BF42" i="122"/>
  <c r="DS37" i="123" s="1"/>
  <c r="DR81" i="123" s="1"/>
  <c r="BF30" i="122"/>
  <c r="DS25" i="123" s="1"/>
  <c r="DR69" i="123" s="1"/>
  <c r="BF19" i="122"/>
  <c r="DS14" i="123" s="1"/>
  <c r="DR58" i="123" s="1"/>
  <c r="BF32" i="122"/>
  <c r="DS27" i="123" s="1"/>
  <c r="DR71" i="123" s="1"/>
  <c r="BF41" i="122"/>
  <c r="DS36" i="123" s="1"/>
  <c r="DR80" i="123" s="1"/>
  <c r="BF40" i="122"/>
  <c r="DS35" i="123" s="1"/>
  <c r="DR79" i="123" s="1"/>
  <c r="BF26" i="122"/>
  <c r="DS21" i="123" s="1"/>
  <c r="DR65" i="123" s="1"/>
  <c r="BF18" i="122"/>
  <c r="DS13" i="123" s="1"/>
  <c r="DR57" i="123" s="1"/>
  <c r="BF43" i="122"/>
  <c r="DS38" i="123" s="1"/>
  <c r="DR82" i="123" s="1"/>
  <c r="BF49" i="122"/>
  <c r="DS44" i="123" s="1"/>
  <c r="DR88" i="123" s="1"/>
  <c r="BF46" i="122"/>
  <c r="DS41" i="123" s="1"/>
  <c r="DR85" i="123" s="1"/>
  <c r="BF37" i="122"/>
  <c r="DS32" i="123" s="1"/>
  <c r="DR76" i="123" s="1"/>
  <c r="BF33" i="122"/>
  <c r="DS28" i="123" s="1"/>
  <c r="DR72" i="123" s="1"/>
  <c r="BF25" i="122"/>
  <c r="DS20" i="123" s="1"/>
  <c r="DR64" i="123" s="1"/>
  <c r="BF20" i="122"/>
  <c r="DS15" i="123" s="1"/>
  <c r="DR59" i="123" s="1"/>
  <c r="BF16" i="122"/>
  <c r="DS11" i="123" s="1"/>
  <c r="DR55" i="123" s="1"/>
  <c r="BF12" i="122"/>
  <c r="DS7" i="123" s="1"/>
  <c r="DR51" i="123" s="1"/>
  <c r="BF44" i="122"/>
  <c r="DS39" i="123" s="1"/>
  <c r="DR83" i="123" s="1"/>
  <c r="BF51" i="122"/>
  <c r="DS46" i="123" s="1"/>
  <c r="BF27" i="122"/>
  <c r="DS22" i="123" s="1"/>
  <c r="DR66" i="123" s="1"/>
  <c r="BF45" i="122"/>
  <c r="DS40" i="123" s="1"/>
  <c r="DR84" i="123" s="1"/>
  <c r="BF36" i="122"/>
  <c r="DS31" i="123" s="1"/>
  <c r="DR75" i="123" s="1"/>
  <c r="BF23" i="122"/>
  <c r="DS18" i="123" s="1"/>
  <c r="DR62" i="123" s="1"/>
  <c r="BF15" i="122"/>
  <c r="DS10" i="123" s="1"/>
  <c r="DR54" i="123" s="1"/>
  <c r="BF47" i="122"/>
  <c r="DS42" i="123" s="1"/>
  <c r="DR86" i="123" s="1"/>
  <c r="BF39" i="122"/>
  <c r="DS34" i="123" s="1"/>
  <c r="DR78" i="123" s="1"/>
  <c r="BF22" i="122"/>
  <c r="DS17" i="123" s="1"/>
  <c r="DR61" i="123" s="1"/>
  <c r="BF14" i="122"/>
  <c r="DS9" i="123" s="1"/>
  <c r="DR53" i="123" s="1"/>
  <c r="BF28" i="122"/>
  <c r="DS23" i="123" s="1"/>
  <c r="DR67" i="123" s="1"/>
  <c r="BF11" i="122"/>
  <c r="DS6" i="123" s="1"/>
  <c r="DR50" i="123" s="1"/>
  <c r="BF35" i="122"/>
  <c r="DS30" i="123" s="1"/>
  <c r="DR74" i="123" s="1"/>
  <c r="BF10" i="122"/>
  <c r="DS5" i="123" s="1"/>
  <c r="DR49" i="123" s="1"/>
  <c r="DT46" i="123" l="1"/>
  <c r="DR90" i="123"/>
  <c r="DT34" i="123"/>
  <c r="DU35" i="123"/>
  <c r="DT20" i="123"/>
  <c r="DU21" i="123"/>
  <c r="DT25" i="123"/>
  <c r="DU26" i="123"/>
  <c r="DT23" i="123"/>
  <c r="DU24" i="123"/>
  <c r="DU43" i="123"/>
  <c r="DT42" i="123"/>
  <c r="DT40" i="123"/>
  <c r="DU41" i="123"/>
  <c r="DT7" i="123"/>
  <c r="DU8" i="123"/>
  <c r="DU29" i="123"/>
  <c r="DT28" i="123"/>
  <c r="DT38" i="123"/>
  <c r="DU39" i="123"/>
  <c r="DT36" i="123"/>
  <c r="DU37" i="123"/>
  <c r="DT37" i="123"/>
  <c r="DU38" i="123"/>
  <c r="DT8" i="123"/>
  <c r="DU9" i="123"/>
  <c r="DU30" i="123"/>
  <c r="DT29" i="123"/>
  <c r="DU7" i="123"/>
  <c r="DT6" i="123"/>
  <c r="DU40" i="123"/>
  <c r="DT39" i="123"/>
  <c r="DT35" i="123"/>
  <c r="DU36" i="123"/>
  <c r="DU44" i="123"/>
  <c r="DT43" i="123"/>
  <c r="DU6" i="123"/>
  <c r="DT5" i="123"/>
  <c r="DS47" i="123"/>
  <c r="B44" i="125" s="1"/>
  <c r="DT9" i="123"/>
  <c r="DU10" i="123"/>
  <c r="DU11" i="123"/>
  <c r="DT10" i="123"/>
  <c r="DT22" i="123"/>
  <c r="DU23" i="123"/>
  <c r="DU12" i="123"/>
  <c r="DT11" i="123"/>
  <c r="DT32" i="123"/>
  <c r="DU33" i="123"/>
  <c r="DU14" i="123"/>
  <c r="DT13" i="123"/>
  <c r="DU28" i="123"/>
  <c r="DT27" i="123"/>
  <c r="DT26" i="123"/>
  <c r="DU27" i="123"/>
  <c r="DU13" i="123"/>
  <c r="DT12" i="123"/>
  <c r="DU34" i="123"/>
  <c r="DT33" i="123"/>
  <c r="DT31" i="123"/>
  <c r="DU32" i="123"/>
  <c r="DU45" i="123"/>
  <c r="DT44" i="123"/>
  <c r="DU25" i="123"/>
  <c r="DT24" i="123"/>
  <c r="DT30" i="123"/>
  <c r="DU31" i="123"/>
  <c r="DT17" i="123"/>
  <c r="DU18" i="123"/>
  <c r="DU19" i="123"/>
  <c r="DT18" i="123"/>
  <c r="DT15" i="123"/>
  <c r="DU16" i="123"/>
  <c r="DU42" i="123"/>
  <c r="DT41" i="123"/>
  <c r="DT21" i="123"/>
  <c r="DU22" i="123"/>
  <c r="DT14" i="123"/>
  <c r="DU15" i="123"/>
  <c r="DT19" i="123"/>
  <c r="DU20" i="123"/>
  <c r="DT16" i="123"/>
  <c r="DU17" i="123"/>
  <c r="DU46" i="123"/>
  <c r="DT45" i="123"/>
  <c r="DR48" i="123" l="1"/>
  <c r="J44" i="125" s="1"/>
  <c r="DU47" i="123"/>
  <c r="DT47" i="123"/>
  <c r="C44" i="125" s="1"/>
  <c r="BG52" i="122" l="1"/>
  <c r="BG50" i="122" l="1"/>
  <c r="DV45" i="123" s="1"/>
  <c r="DU89" i="123" s="1"/>
  <c r="BG44" i="122"/>
  <c r="DV39" i="123" s="1"/>
  <c r="DU83" i="123" s="1"/>
  <c r="BG41" i="122"/>
  <c r="DV36" i="123" s="1"/>
  <c r="DU80" i="123" s="1"/>
  <c r="BG33" i="122"/>
  <c r="DV28" i="123" s="1"/>
  <c r="DU72" i="123" s="1"/>
  <c r="BG30" i="122"/>
  <c r="DV25" i="123" s="1"/>
  <c r="DU69" i="123" s="1"/>
  <c r="BG39" i="122"/>
  <c r="DV34" i="123" s="1"/>
  <c r="DU78" i="123" s="1"/>
  <c r="BG19" i="122"/>
  <c r="DV14" i="123" s="1"/>
  <c r="DU58" i="123" s="1"/>
  <c r="BG16" i="122"/>
  <c r="DV11" i="123" s="1"/>
  <c r="DU55" i="123" s="1"/>
  <c r="BG17" i="122"/>
  <c r="DV12" i="123" s="1"/>
  <c r="DU56" i="123" s="1"/>
  <c r="BG11" i="122"/>
  <c r="DV6" i="123" s="1"/>
  <c r="DU50" i="123" s="1"/>
  <c r="BG51" i="122"/>
  <c r="DV46" i="123" s="1"/>
  <c r="BG38" i="122"/>
  <c r="DV33" i="123" s="1"/>
  <c r="DU77" i="123" s="1"/>
  <c r="BG28" i="122"/>
  <c r="DV23" i="123" s="1"/>
  <c r="DU67" i="123" s="1"/>
  <c r="BG24" i="122"/>
  <c r="DV19" i="123" s="1"/>
  <c r="DU63" i="123" s="1"/>
  <c r="BG12" i="122"/>
  <c r="DV7" i="123" s="1"/>
  <c r="DU51" i="123" s="1"/>
  <c r="BG46" i="122"/>
  <c r="DV41" i="123" s="1"/>
  <c r="DU85" i="123" s="1"/>
  <c r="BG40" i="122"/>
  <c r="DV35" i="123" s="1"/>
  <c r="DU79" i="123" s="1"/>
  <c r="BG37" i="122"/>
  <c r="DV32" i="123" s="1"/>
  <c r="DU76" i="123" s="1"/>
  <c r="BG29" i="122"/>
  <c r="DV24" i="123" s="1"/>
  <c r="DU68" i="123" s="1"/>
  <c r="BG42" i="122"/>
  <c r="DV37" i="123" s="1"/>
  <c r="DU81" i="123" s="1"/>
  <c r="BG32" i="122"/>
  <c r="DV27" i="123" s="1"/>
  <c r="DU71" i="123" s="1"/>
  <c r="BG15" i="122"/>
  <c r="DV10" i="123" s="1"/>
  <c r="DU54" i="123" s="1"/>
  <c r="BG31" i="122"/>
  <c r="DV26" i="123" s="1"/>
  <c r="DU70" i="123" s="1"/>
  <c r="BG22" i="122"/>
  <c r="DV17" i="123" s="1"/>
  <c r="DU61" i="123" s="1"/>
  <c r="BG14" i="122"/>
  <c r="DV9" i="123" s="1"/>
  <c r="DU53" i="123" s="1"/>
  <c r="BG49" i="122"/>
  <c r="DV44" i="123" s="1"/>
  <c r="DU88" i="123" s="1"/>
  <c r="BG36" i="122"/>
  <c r="DV31" i="123" s="1"/>
  <c r="DU75" i="123" s="1"/>
  <c r="BG43" i="122"/>
  <c r="DV38" i="123" s="1"/>
  <c r="DU82" i="123" s="1"/>
  <c r="BG26" i="122"/>
  <c r="DV21" i="123" s="1"/>
  <c r="DU65" i="123" s="1"/>
  <c r="BG25" i="122"/>
  <c r="DV20" i="123" s="1"/>
  <c r="DU64" i="123" s="1"/>
  <c r="BG10" i="122"/>
  <c r="DV5" i="123" s="1"/>
  <c r="DU49" i="123" s="1"/>
  <c r="BG47" i="122"/>
  <c r="DV42" i="123" s="1"/>
  <c r="DU86" i="123" s="1"/>
  <c r="BG23" i="122"/>
  <c r="DV18" i="123" s="1"/>
  <c r="DU62" i="123" s="1"/>
  <c r="BG21" i="122"/>
  <c r="DV16" i="123" s="1"/>
  <c r="DU60" i="123" s="1"/>
  <c r="BG18" i="122"/>
  <c r="DV13" i="123" s="1"/>
  <c r="DU57" i="123" s="1"/>
  <c r="BG45" i="122"/>
  <c r="DV40" i="123" s="1"/>
  <c r="DU84" i="123" s="1"/>
  <c r="BG48" i="122"/>
  <c r="DV43" i="123" s="1"/>
  <c r="DU87" i="123" s="1"/>
  <c r="BG34" i="122"/>
  <c r="DV29" i="123" s="1"/>
  <c r="DU73" i="123" s="1"/>
  <c r="BG35" i="122"/>
  <c r="DV30" i="123" s="1"/>
  <c r="DU74" i="123" s="1"/>
  <c r="BG27" i="122"/>
  <c r="DV22" i="123" s="1"/>
  <c r="DU66" i="123" s="1"/>
  <c r="BG20" i="122"/>
  <c r="DV15" i="123" s="1"/>
  <c r="DU59" i="123" s="1"/>
  <c r="BG13" i="122"/>
  <c r="DV8" i="123" s="1"/>
  <c r="DU52" i="123" s="1"/>
  <c r="DW46" i="123" l="1"/>
  <c r="DU90" i="123"/>
  <c r="DX23" i="123"/>
  <c r="DW22" i="123"/>
  <c r="DW38" i="123"/>
  <c r="DX39" i="123"/>
  <c r="DX38" i="123"/>
  <c r="DW37" i="123"/>
  <c r="DW33" i="123"/>
  <c r="DX34" i="123"/>
  <c r="DW13" i="123"/>
  <c r="DX14" i="123"/>
  <c r="DW31" i="123"/>
  <c r="DX32" i="123"/>
  <c r="DX25" i="123"/>
  <c r="DW24" i="123"/>
  <c r="DW14" i="123"/>
  <c r="DX15" i="123"/>
  <c r="DW36" i="123"/>
  <c r="DX37" i="123"/>
  <c r="DW40" i="123"/>
  <c r="DX41" i="123"/>
  <c r="DX18" i="123"/>
  <c r="DW17" i="123"/>
  <c r="DW11" i="123"/>
  <c r="DX12" i="123"/>
  <c r="DW30" i="123"/>
  <c r="DX31" i="123"/>
  <c r="DW26" i="123"/>
  <c r="DX27" i="123"/>
  <c r="DW8" i="123"/>
  <c r="DX9" i="123"/>
  <c r="DW16" i="123"/>
  <c r="DX17" i="123"/>
  <c r="DX21" i="123"/>
  <c r="DW20" i="123"/>
  <c r="DW44" i="123"/>
  <c r="DX45" i="123"/>
  <c r="DW10" i="123"/>
  <c r="DX11" i="123"/>
  <c r="DW32" i="123"/>
  <c r="DX33" i="123"/>
  <c r="DX20" i="123"/>
  <c r="DW19" i="123"/>
  <c r="DW6" i="123"/>
  <c r="DX7" i="123"/>
  <c r="DX35" i="123"/>
  <c r="DW34" i="123"/>
  <c r="DW39" i="123"/>
  <c r="DX40" i="123"/>
  <c r="DW42" i="123"/>
  <c r="DX43" i="123"/>
  <c r="DW41" i="123"/>
  <c r="DX42" i="123"/>
  <c r="DW28" i="123"/>
  <c r="DX29" i="123"/>
  <c r="DX6" i="123"/>
  <c r="DW5" i="123"/>
  <c r="DV47" i="123"/>
  <c r="B45" i="125" s="1"/>
  <c r="DW7" i="123"/>
  <c r="DX8" i="123"/>
  <c r="DX30" i="123"/>
  <c r="DW29" i="123"/>
  <c r="DX16" i="123"/>
  <c r="DW15" i="123"/>
  <c r="DW43" i="123"/>
  <c r="DX44" i="123"/>
  <c r="DX19" i="123"/>
  <c r="DW18" i="123"/>
  <c r="DX22" i="123"/>
  <c r="DW21" i="123"/>
  <c r="DW9" i="123"/>
  <c r="DX10" i="123"/>
  <c r="DX28" i="123"/>
  <c r="DW27" i="123"/>
  <c r="DX36" i="123"/>
  <c r="DW35" i="123"/>
  <c r="DW23" i="123"/>
  <c r="DX24" i="123"/>
  <c r="DX13" i="123"/>
  <c r="DW12" i="123"/>
  <c r="DW25" i="123"/>
  <c r="DX26" i="123"/>
  <c r="DW45" i="123"/>
  <c r="DX46" i="123"/>
  <c r="DU48" i="123" l="1"/>
  <c r="J45" i="125" s="1"/>
  <c r="DW47" i="123"/>
  <c r="C45" i="125" s="1"/>
  <c r="DX47" i="123"/>
  <c r="BH52" i="122" l="1"/>
  <c r="BH38" i="122" l="1"/>
  <c r="DY33" i="123" s="1"/>
  <c r="DX77" i="123" s="1"/>
  <c r="BH16" i="122"/>
  <c r="DY11" i="123" s="1"/>
  <c r="DX55" i="123" s="1"/>
  <c r="BH47" i="122"/>
  <c r="DY42" i="123" s="1"/>
  <c r="DX86" i="123" s="1"/>
  <c r="BH35" i="122"/>
  <c r="DY30" i="123" s="1"/>
  <c r="DX74" i="123" s="1"/>
  <c r="BH17" i="122"/>
  <c r="DY12" i="123" s="1"/>
  <c r="DX56" i="123" s="1"/>
  <c r="BH41" i="122"/>
  <c r="DY36" i="123" s="1"/>
  <c r="DX80" i="123" s="1"/>
  <c r="BH26" i="122"/>
  <c r="DY21" i="123" s="1"/>
  <c r="DX65" i="123" s="1"/>
  <c r="BH12" i="122"/>
  <c r="DY7" i="123" s="1"/>
  <c r="DX51" i="123" s="1"/>
  <c r="BH43" i="122"/>
  <c r="DY38" i="123" s="1"/>
  <c r="DX82" i="123" s="1"/>
  <c r="BH25" i="122"/>
  <c r="DY20" i="123" s="1"/>
  <c r="DX64" i="123" s="1"/>
  <c r="BH46" i="122"/>
  <c r="DY41" i="123" s="1"/>
  <c r="DX85" i="123" s="1"/>
  <c r="BH27" i="122"/>
  <c r="DY22" i="123" s="1"/>
  <c r="DX66" i="123" s="1"/>
  <c r="BH22" i="122"/>
  <c r="DY17" i="123" s="1"/>
  <c r="DX61" i="123" s="1"/>
  <c r="BH51" i="122"/>
  <c r="DY46" i="123" s="1"/>
  <c r="BH44" i="122"/>
  <c r="DY39" i="123" s="1"/>
  <c r="DX83" i="123" s="1"/>
  <c r="BH34" i="122"/>
  <c r="DY29" i="123" s="1"/>
  <c r="DX73" i="123" s="1"/>
  <c r="BH33" i="122"/>
  <c r="DY28" i="123" s="1"/>
  <c r="DX72" i="123" s="1"/>
  <c r="BH50" i="122"/>
  <c r="DY45" i="123" s="1"/>
  <c r="DX89" i="123" s="1"/>
  <c r="BH31" i="122"/>
  <c r="DY26" i="123" s="1"/>
  <c r="DX70" i="123" s="1"/>
  <c r="BH28" i="122"/>
  <c r="DY23" i="123" s="1"/>
  <c r="DX67" i="123" s="1"/>
  <c r="BH49" i="122"/>
  <c r="DY44" i="123" s="1"/>
  <c r="DX88" i="123" s="1"/>
  <c r="BH32" i="122"/>
  <c r="DY27" i="123" s="1"/>
  <c r="DX71" i="123" s="1"/>
  <c r="BH45" i="122"/>
  <c r="DY40" i="123" s="1"/>
  <c r="DX84" i="123" s="1"/>
  <c r="BH23" i="122"/>
  <c r="DY18" i="123" s="1"/>
  <c r="DX62" i="123" s="1"/>
  <c r="BH13" i="122"/>
  <c r="DY8" i="123" s="1"/>
  <c r="DX52" i="123" s="1"/>
  <c r="BH39" i="122"/>
  <c r="DY34" i="123" s="1"/>
  <c r="DX78" i="123" s="1"/>
  <c r="BH15" i="122"/>
  <c r="DY10" i="123" s="1"/>
  <c r="DX54" i="123" s="1"/>
  <c r="BH20" i="122"/>
  <c r="DY15" i="123" s="1"/>
  <c r="DX59" i="123" s="1"/>
  <c r="BH36" i="122"/>
  <c r="DY31" i="123" s="1"/>
  <c r="DX75" i="123" s="1"/>
  <c r="BH14" i="122"/>
  <c r="DY9" i="123" s="1"/>
  <c r="DX53" i="123" s="1"/>
  <c r="BH24" i="122"/>
  <c r="DY19" i="123" s="1"/>
  <c r="DX63" i="123" s="1"/>
  <c r="BH40" i="122"/>
  <c r="DY35" i="123" s="1"/>
  <c r="DX79" i="123" s="1"/>
  <c r="BH18" i="122"/>
  <c r="DY13" i="123" s="1"/>
  <c r="DX57" i="123" s="1"/>
  <c r="BH10" i="122"/>
  <c r="DY5" i="123" s="1"/>
  <c r="DX49" i="123" s="1"/>
  <c r="BH29" i="122"/>
  <c r="DY24" i="123" s="1"/>
  <c r="DX68" i="123" s="1"/>
  <c r="BH30" i="122"/>
  <c r="DY25" i="123" s="1"/>
  <c r="DX69" i="123" s="1"/>
  <c r="BH48" i="122"/>
  <c r="DY43" i="123" s="1"/>
  <c r="DX87" i="123" s="1"/>
  <c r="BH42" i="122"/>
  <c r="DY37" i="123" s="1"/>
  <c r="DX81" i="123" s="1"/>
  <c r="BH11" i="122"/>
  <c r="DY6" i="123" s="1"/>
  <c r="DX50" i="123" s="1"/>
  <c r="BH37" i="122"/>
  <c r="DY32" i="123" s="1"/>
  <c r="DX76" i="123" s="1"/>
  <c r="BH19" i="122"/>
  <c r="DY14" i="123" s="1"/>
  <c r="DX58" i="123" s="1"/>
  <c r="BH21" i="122"/>
  <c r="DY16" i="123" s="1"/>
  <c r="DX60" i="123" s="1"/>
  <c r="E8" i="125"/>
  <c r="DZ46" i="123" l="1"/>
  <c r="DX90" i="123"/>
  <c r="EA33" i="123"/>
  <c r="DZ32" i="123"/>
  <c r="EA26" i="123"/>
  <c r="DZ25" i="123"/>
  <c r="DZ35" i="123"/>
  <c r="EA36" i="123"/>
  <c r="DZ15" i="123"/>
  <c r="EA16" i="123"/>
  <c r="DZ18" i="123"/>
  <c r="EA19" i="123"/>
  <c r="DZ23" i="123"/>
  <c r="EA24" i="123"/>
  <c r="EA30" i="123"/>
  <c r="DZ29" i="123"/>
  <c r="DZ22" i="123"/>
  <c r="EA23" i="123"/>
  <c r="DZ7" i="123"/>
  <c r="EA8" i="123"/>
  <c r="EA31" i="123"/>
  <c r="DZ30" i="123"/>
  <c r="DZ6" i="123"/>
  <c r="EA7" i="123"/>
  <c r="DZ24" i="123"/>
  <c r="EA25" i="123"/>
  <c r="DZ19" i="123"/>
  <c r="EA20" i="123"/>
  <c r="EA11" i="123"/>
  <c r="DZ10" i="123"/>
  <c r="DZ40" i="123"/>
  <c r="EA41" i="123"/>
  <c r="EA27" i="123"/>
  <c r="DZ26" i="123"/>
  <c r="EA40" i="123"/>
  <c r="DZ39" i="123"/>
  <c r="EA42" i="123"/>
  <c r="DZ41" i="123"/>
  <c r="EA22" i="123"/>
  <c r="DZ21" i="123"/>
  <c r="EA43" i="123"/>
  <c r="DZ42" i="123"/>
  <c r="DZ16" i="123"/>
  <c r="EA17" i="123"/>
  <c r="EA38" i="123"/>
  <c r="DZ37" i="123"/>
  <c r="EA6" i="123"/>
  <c r="DZ5" i="123"/>
  <c r="DY47" i="123"/>
  <c r="B46" i="125" s="1"/>
  <c r="DZ9" i="123"/>
  <c r="EA10" i="123"/>
  <c r="DZ34" i="123"/>
  <c r="EA35" i="123"/>
  <c r="EA28" i="123"/>
  <c r="DZ27" i="123"/>
  <c r="DZ45" i="123"/>
  <c r="EA46" i="123"/>
  <c r="EA21" i="123"/>
  <c r="DZ20" i="123"/>
  <c r="DZ36" i="123"/>
  <c r="EA37" i="123"/>
  <c r="DZ11" i="123"/>
  <c r="EA12" i="123"/>
  <c r="DZ14" i="123"/>
  <c r="EA15" i="123"/>
  <c r="DZ43" i="123"/>
  <c r="EA44" i="123"/>
  <c r="DZ13" i="123"/>
  <c r="EA14" i="123"/>
  <c r="DZ31" i="123"/>
  <c r="EA32" i="123"/>
  <c r="DZ8" i="123"/>
  <c r="EA9" i="123"/>
  <c r="DZ44" i="123"/>
  <c r="EA45" i="123"/>
  <c r="DZ28" i="123"/>
  <c r="EA29" i="123"/>
  <c r="DZ17" i="123"/>
  <c r="EA18" i="123"/>
  <c r="DZ38" i="123"/>
  <c r="EA39" i="123"/>
  <c r="DZ12" i="123"/>
  <c r="EA13" i="123"/>
  <c r="DZ33" i="123"/>
  <c r="EA34" i="123"/>
  <c r="E36" i="125"/>
  <c r="E13" i="125"/>
  <c r="E32" i="125"/>
  <c r="E11" i="125"/>
  <c r="E25" i="125"/>
  <c r="E26" i="125"/>
  <c r="E42" i="125"/>
  <c r="E16" i="125"/>
  <c r="E28" i="125"/>
  <c r="E20" i="125"/>
  <c r="E14" i="125"/>
  <c r="P14" i="125" s="1"/>
  <c r="E41" i="125"/>
  <c r="E4" i="125"/>
  <c r="P5" i="125" s="1"/>
  <c r="E7" i="125"/>
  <c r="E45" i="125"/>
  <c r="E35" i="125"/>
  <c r="E10" i="125"/>
  <c r="E24" i="125"/>
  <c r="E43" i="125"/>
  <c r="P43" i="125" s="1"/>
  <c r="E30" i="125"/>
  <c r="E23" i="125"/>
  <c r="E17" i="125"/>
  <c r="E38" i="125"/>
  <c r="E12" i="125"/>
  <c r="P12" i="125" s="1"/>
  <c r="E18" i="125"/>
  <c r="E33" i="125"/>
  <c r="P33" i="125" s="1"/>
  <c r="E40" i="125"/>
  <c r="E19" i="125"/>
  <c r="P19" i="125" s="1"/>
  <c r="E22" i="125"/>
  <c r="E21" i="125"/>
  <c r="P21" i="125" s="1"/>
  <c r="E34" i="125"/>
  <c r="P34" i="125" s="1"/>
  <c r="E15" i="125"/>
  <c r="P15" i="125" s="1"/>
  <c r="E31" i="125"/>
  <c r="P31" i="125" s="1"/>
  <c r="E6" i="125"/>
  <c r="P6" i="125" s="1"/>
  <c r="E27" i="125"/>
  <c r="P27" i="125" s="1"/>
  <c r="E9" i="125"/>
  <c r="P9" i="125" s="1"/>
  <c r="E29" i="125"/>
  <c r="P29" i="125" s="1"/>
  <c r="E39" i="125"/>
  <c r="P39" i="125" s="1"/>
  <c r="E37" i="125"/>
  <c r="P37" i="125" s="1"/>
  <c r="E44" i="125"/>
  <c r="P44" i="125" s="1"/>
  <c r="P17" i="125" l="1"/>
  <c r="P24" i="125"/>
  <c r="P26" i="125"/>
  <c r="P7" i="125"/>
  <c r="P20" i="125"/>
  <c r="P13" i="125"/>
  <c r="P22" i="125"/>
  <c r="P18" i="125"/>
  <c r="P23" i="125"/>
  <c r="P10" i="125"/>
  <c r="P28" i="125"/>
  <c r="P25" i="125"/>
  <c r="P36" i="125"/>
  <c r="P30" i="125"/>
  <c r="P35" i="125"/>
  <c r="P41" i="125"/>
  <c r="P16" i="125"/>
  <c r="P11" i="125"/>
  <c r="P40" i="125"/>
  <c r="P38" i="125"/>
  <c r="P45" i="125"/>
  <c r="P42" i="125"/>
  <c r="P32" i="125"/>
  <c r="P8" i="125"/>
  <c r="DX48" i="123"/>
  <c r="J46" i="125" s="1"/>
  <c r="DZ47" i="123"/>
  <c r="C46" i="125" s="1"/>
  <c r="E46" i="125" s="1"/>
  <c r="P46" i="125" s="1"/>
  <c r="EA47" i="123"/>
  <c r="BI52" i="122" l="1"/>
  <c r="BI51" i="122" l="1"/>
  <c r="EB46" i="123" s="1"/>
  <c r="BI47" i="122"/>
  <c r="EB42" i="123" s="1"/>
  <c r="EA86" i="123" s="1"/>
  <c r="BI43" i="122"/>
  <c r="EB38" i="123" s="1"/>
  <c r="EA82" i="123" s="1"/>
  <c r="BI37" i="122"/>
  <c r="EB32" i="123" s="1"/>
  <c r="EA76" i="123" s="1"/>
  <c r="BI33" i="122"/>
  <c r="EB28" i="123" s="1"/>
  <c r="EA72" i="123" s="1"/>
  <c r="BI29" i="122"/>
  <c r="EB24" i="123" s="1"/>
  <c r="EA68" i="123" s="1"/>
  <c r="BI25" i="122"/>
  <c r="EB20" i="123" s="1"/>
  <c r="EA64" i="123" s="1"/>
  <c r="BI22" i="122"/>
  <c r="EB17" i="123" s="1"/>
  <c r="EA61" i="123" s="1"/>
  <c r="BI14" i="122"/>
  <c r="EB9" i="123" s="1"/>
  <c r="EA53" i="123" s="1"/>
  <c r="BI21" i="122"/>
  <c r="EB16" i="123" s="1"/>
  <c r="EA60" i="123" s="1"/>
  <c r="BI13" i="122"/>
  <c r="EB8" i="123" s="1"/>
  <c r="EA52" i="123" s="1"/>
  <c r="BI50" i="122"/>
  <c r="EB45" i="123" s="1"/>
  <c r="EA89" i="123" s="1"/>
  <c r="BI46" i="122"/>
  <c r="EB41" i="123" s="1"/>
  <c r="EA85" i="123" s="1"/>
  <c r="BI42" i="122"/>
  <c r="EB37" i="123" s="1"/>
  <c r="EA81" i="123" s="1"/>
  <c r="BI36" i="122"/>
  <c r="EB31" i="123" s="1"/>
  <c r="EA75" i="123" s="1"/>
  <c r="BI32" i="122"/>
  <c r="EB27" i="123" s="1"/>
  <c r="EA71" i="123" s="1"/>
  <c r="BI28" i="122"/>
  <c r="EB23" i="123" s="1"/>
  <c r="EA67" i="123" s="1"/>
  <c r="BI24" i="122"/>
  <c r="EB19" i="123" s="1"/>
  <c r="EA63" i="123" s="1"/>
  <c r="BI20" i="122"/>
  <c r="EB15" i="123" s="1"/>
  <c r="EA59" i="123" s="1"/>
  <c r="BI12" i="122"/>
  <c r="EB7" i="123" s="1"/>
  <c r="EA51" i="123" s="1"/>
  <c r="BI19" i="122"/>
  <c r="EB14" i="123" s="1"/>
  <c r="EA58" i="123" s="1"/>
  <c r="BI11" i="122"/>
  <c r="EB6" i="123" s="1"/>
  <c r="EA50" i="123" s="1"/>
  <c r="BI45" i="122"/>
  <c r="EB40" i="123" s="1"/>
  <c r="EA84" i="123" s="1"/>
  <c r="BI39" i="122"/>
  <c r="EB34" i="123" s="1"/>
  <c r="EA78" i="123" s="1"/>
  <c r="BI35" i="122"/>
  <c r="EB30" i="123" s="1"/>
  <c r="EA74" i="123" s="1"/>
  <c r="BI31" i="122"/>
  <c r="EB26" i="123" s="1"/>
  <c r="EA70" i="123" s="1"/>
  <c r="BI41" i="122"/>
  <c r="EB36" i="123" s="1"/>
  <c r="EA80" i="123" s="1"/>
  <c r="BI18" i="122"/>
  <c r="EB13" i="123" s="1"/>
  <c r="EA57" i="123" s="1"/>
  <c r="BI10" i="122"/>
  <c r="EB5" i="123" s="1"/>
  <c r="EA49" i="123" s="1"/>
  <c r="BI17" i="122"/>
  <c r="EB12" i="123" s="1"/>
  <c r="EA56" i="123" s="1"/>
  <c r="BI48" i="122"/>
  <c r="EB43" i="123" s="1"/>
  <c r="EA87" i="123" s="1"/>
  <c r="BI38" i="122"/>
  <c r="EB33" i="123" s="1"/>
  <c r="EA77" i="123" s="1"/>
  <c r="BI34" i="122"/>
  <c r="EB29" i="123" s="1"/>
  <c r="EA73" i="123" s="1"/>
  <c r="BI26" i="122"/>
  <c r="EB21" i="123" s="1"/>
  <c r="EA65" i="123" s="1"/>
  <c r="BI16" i="122"/>
  <c r="EB11" i="123" s="1"/>
  <c r="EA55" i="123" s="1"/>
  <c r="BI15" i="122"/>
  <c r="EB10" i="123" s="1"/>
  <c r="EA54" i="123" s="1"/>
  <c r="BI49" i="122"/>
  <c r="EB44" i="123" s="1"/>
  <c r="EA88" i="123" s="1"/>
  <c r="BI27" i="122"/>
  <c r="EB22" i="123" s="1"/>
  <c r="EA66" i="123" s="1"/>
  <c r="BI44" i="122"/>
  <c r="EB39" i="123" s="1"/>
  <c r="EA83" i="123" s="1"/>
  <c r="BI30" i="122"/>
  <c r="EB25" i="123" s="1"/>
  <c r="EA69" i="123" s="1"/>
  <c r="BI40" i="122"/>
  <c r="EB35" i="123" s="1"/>
  <c r="EA79" i="123" s="1"/>
  <c r="BI23" i="122"/>
  <c r="EB18" i="123" s="1"/>
  <c r="EA62" i="123" s="1"/>
  <c r="EC46" i="123" l="1"/>
  <c r="EA90" i="123"/>
  <c r="EC43" i="123"/>
  <c r="ED44" i="123"/>
  <c r="EC36" i="123"/>
  <c r="ED37" i="123"/>
  <c r="EC40" i="123"/>
  <c r="ED41" i="123"/>
  <c r="EC15" i="123"/>
  <c r="ED16" i="123"/>
  <c r="ED32" i="123"/>
  <c r="EC31" i="123"/>
  <c r="EC8" i="123"/>
  <c r="ED9" i="123"/>
  <c r="EC20" i="123"/>
  <c r="ED21" i="123"/>
  <c r="ED39" i="123"/>
  <c r="EC38" i="123"/>
  <c r="ED40" i="123"/>
  <c r="EC39" i="123"/>
  <c r="EC12" i="123"/>
  <c r="ED13" i="123"/>
  <c r="ED7" i="123"/>
  <c r="EC6" i="123"/>
  <c r="EC19" i="123"/>
  <c r="ED20" i="123"/>
  <c r="EC37" i="123"/>
  <c r="ED38" i="123"/>
  <c r="ED17" i="123"/>
  <c r="EC16" i="123"/>
  <c r="ED25" i="123"/>
  <c r="EC24" i="123"/>
  <c r="EC42" i="123"/>
  <c r="ED43" i="123"/>
  <c r="EC18" i="123"/>
  <c r="ED19" i="123"/>
  <c r="ED22" i="123"/>
  <c r="EC21" i="123"/>
  <c r="EC35" i="123"/>
  <c r="ED36" i="123"/>
  <c r="ED45" i="123"/>
  <c r="EC44" i="123"/>
  <c r="EC29" i="123"/>
  <c r="ED30" i="123"/>
  <c r="ED6" i="123"/>
  <c r="EC5" i="123"/>
  <c r="EB47" i="123"/>
  <c r="B47" i="125" s="1"/>
  <c r="EC30" i="123"/>
  <c r="ED31" i="123"/>
  <c r="ED15" i="123"/>
  <c r="EC14" i="123"/>
  <c r="EC23" i="123"/>
  <c r="ED24" i="123"/>
  <c r="ED42" i="123"/>
  <c r="EC41" i="123"/>
  <c r="EC9" i="123"/>
  <c r="ED10" i="123"/>
  <c r="EC28" i="123"/>
  <c r="ED29" i="123"/>
  <c r="EC11" i="123"/>
  <c r="ED12" i="123"/>
  <c r="EC22" i="123"/>
  <c r="ED23" i="123"/>
  <c r="EC26" i="123"/>
  <c r="ED27" i="123"/>
  <c r="EC25" i="123"/>
  <c r="ED26" i="123"/>
  <c r="EC10" i="123"/>
  <c r="ED11" i="123"/>
  <c r="EC33" i="123"/>
  <c r="ED34" i="123"/>
  <c r="EC13" i="123"/>
  <c r="ED14" i="123"/>
  <c r="EC34" i="123"/>
  <c r="ED35" i="123"/>
  <c r="EC7" i="123"/>
  <c r="ED8" i="123"/>
  <c r="EC27" i="123"/>
  <c r="ED28" i="123"/>
  <c r="EC45" i="123"/>
  <c r="ED46" i="123"/>
  <c r="EC17" i="123"/>
  <c r="ED18" i="123"/>
  <c r="ED33" i="123"/>
  <c r="EC32" i="123"/>
  <c r="EA48" i="123" l="1"/>
  <c r="J47" i="125" s="1"/>
  <c r="EC47" i="123"/>
  <c r="C47" i="125" s="1"/>
  <c r="E47" i="125" s="1"/>
  <c r="P47" i="125" s="1"/>
  <c r="ED47" i="123"/>
  <c r="BJ52" i="122" l="1"/>
  <c r="BJ48" i="122" l="1"/>
  <c r="EE43" i="123" s="1"/>
  <c r="ED87" i="123" s="1"/>
  <c r="BJ46" i="122"/>
  <c r="EE41" i="123" s="1"/>
  <c r="ED85" i="123" s="1"/>
  <c r="BJ35" i="122"/>
  <c r="EE30" i="123" s="1"/>
  <c r="ED74" i="123" s="1"/>
  <c r="BJ36" i="122"/>
  <c r="EE31" i="123" s="1"/>
  <c r="ED75" i="123" s="1"/>
  <c r="BJ41" i="122"/>
  <c r="EE36" i="123" s="1"/>
  <c r="ED80" i="123" s="1"/>
  <c r="BJ37" i="122"/>
  <c r="EE32" i="123" s="1"/>
  <c r="ED76" i="123" s="1"/>
  <c r="BJ27" i="122"/>
  <c r="EE22" i="123" s="1"/>
  <c r="ED66" i="123" s="1"/>
  <c r="BJ23" i="122"/>
  <c r="EE18" i="123" s="1"/>
  <c r="ED62" i="123" s="1"/>
  <c r="BJ24" i="122"/>
  <c r="EE19" i="123" s="1"/>
  <c r="ED63" i="123" s="1"/>
  <c r="BJ11" i="122"/>
  <c r="EE6" i="123" s="1"/>
  <c r="ED50" i="123" s="1"/>
  <c r="BJ17" i="122"/>
  <c r="EE12" i="123" s="1"/>
  <c r="ED56" i="123" s="1"/>
  <c r="BJ43" i="122"/>
  <c r="EE38" i="123" s="1"/>
  <c r="ED82" i="123" s="1"/>
  <c r="BJ29" i="122"/>
  <c r="EE24" i="123" s="1"/>
  <c r="ED68" i="123" s="1"/>
  <c r="BJ18" i="122"/>
  <c r="EE13" i="123" s="1"/>
  <c r="ED57" i="123" s="1"/>
  <c r="BJ16" i="122"/>
  <c r="EE11" i="123" s="1"/>
  <c r="ED55" i="123" s="1"/>
  <c r="BJ38" i="122"/>
  <c r="EE33" i="123" s="1"/>
  <c r="ED77" i="123" s="1"/>
  <c r="BJ26" i="122"/>
  <c r="EE21" i="123" s="1"/>
  <c r="ED65" i="123" s="1"/>
  <c r="BJ49" i="122"/>
  <c r="EE44" i="123" s="1"/>
  <c r="ED88" i="123" s="1"/>
  <c r="BJ47" i="122"/>
  <c r="EE42" i="123" s="1"/>
  <c r="ED86" i="123" s="1"/>
  <c r="BJ51" i="122"/>
  <c r="EE46" i="123" s="1"/>
  <c r="BJ42" i="122"/>
  <c r="EE37" i="123" s="1"/>
  <c r="ED81" i="123" s="1"/>
  <c r="BJ33" i="122"/>
  <c r="EE28" i="123" s="1"/>
  <c r="ED72" i="123" s="1"/>
  <c r="BJ34" i="122"/>
  <c r="EE29" i="123" s="1"/>
  <c r="ED73" i="123" s="1"/>
  <c r="BJ22" i="122"/>
  <c r="EE17" i="123" s="1"/>
  <c r="ED61" i="123" s="1"/>
  <c r="BJ19" i="122"/>
  <c r="EE14" i="123" s="1"/>
  <c r="ED58" i="123" s="1"/>
  <c r="BJ20" i="122"/>
  <c r="EE15" i="123" s="1"/>
  <c r="ED59" i="123" s="1"/>
  <c r="BJ13" i="122"/>
  <c r="EE8" i="123" s="1"/>
  <c r="ED52" i="123" s="1"/>
  <c r="BJ21" i="122"/>
  <c r="EE16" i="123" s="1"/>
  <c r="ED60" i="123" s="1"/>
  <c r="BJ45" i="122"/>
  <c r="EE40" i="123" s="1"/>
  <c r="ED84" i="123" s="1"/>
  <c r="BJ44" i="122"/>
  <c r="EE39" i="123" s="1"/>
  <c r="ED83" i="123" s="1"/>
  <c r="BJ32" i="122"/>
  <c r="EE27" i="123" s="1"/>
  <c r="ED71" i="123" s="1"/>
  <c r="BJ31" i="122"/>
  <c r="EE26" i="123" s="1"/>
  <c r="ED70" i="123" s="1"/>
  <c r="BJ15" i="122"/>
  <c r="EE10" i="123" s="1"/>
  <c r="ED54" i="123" s="1"/>
  <c r="BJ12" i="122"/>
  <c r="EE7" i="123" s="1"/>
  <c r="ED51" i="123" s="1"/>
  <c r="BJ50" i="122"/>
  <c r="EE45" i="123" s="1"/>
  <c r="ED89" i="123" s="1"/>
  <c r="BJ40" i="122"/>
  <c r="EE35" i="123" s="1"/>
  <c r="ED79" i="123" s="1"/>
  <c r="BJ30" i="122"/>
  <c r="EE25" i="123" s="1"/>
  <c r="ED69" i="123" s="1"/>
  <c r="BJ25" i="122"/>
  <c r="EE20" i="123" s="1"/>
  <c r="ED64" i="123" s="1"/>
  <c r="BJ39" i="122"/>
  <c r="EE34" i="123" s="1"/>
  <c r="ED78" i="123" s="1"/>
  <c r="BJ28" i="122"/>
  <c r="EE23" i="123" s="1"/>
  <c r="ED67" i="123" s="1"/>
  <c r="BJ14" i="122"/>
  <c r="EE9" i="123" s="1"/>
  <c r="ED53" i="123" s="1"/>
  <c r="BJ10" i="122"/>
  <c r="EE5" i="123" s="1"/>
  <c r="ED49" i="123" s="1"/>
  <c r="EF46" i="123" l="1"/>
  <c r="ED90" i="123"/>
  <c r="EG10" i="123"/>
  <c r="EF9" i="123"/>
  <c r="EF34" i="123"/>
  <c r="EG35" i="123"/>
  <c r="EF45" i="123"/>
  <c r="EG46" i="123"/>
  <c r="EF27" i="123"/>
  <c r="EG28" i="123"/>
  <c r="EF8" i="123"/>
  <c r="EG9" i="123"/>
  <c r="EF29" i="123"/>
  <c r="EG30" i="123"/>
  <c r="EG43" i="123"/>
  <c r="EF42" i="123"/>
  <c r="EF11" i="123"/>
  <c r="EG12" i="123"/>
  <c r="EF12" i="123"/>
  <c r="EG13" i="123"/>
  <c r="EF22" i="123"/>
  <c r="EG23" i="123"/>
  <c r="EG31" i="123"/>
  <c r="EF30" i="123"/>
  <c r="EG21" i="123"/>
  <c r="EF20" i="123"/>
  <c r="EF7" i="123"/>
  <c r="EG8" i="123"/>
  <c r="EF39" i="123"/>
  <c r="EG40" i="123"/>
  <c r="EF15" i="123"/>
  <c r="EG16" i="123"/>
  <c r="EF28" i="123"/>
  <c r="EG29" i="123"/>
  <c r="EF44" i="123"/>
  <c r="EG45" i="123"/>
  <c r="EF13" i="123"/>
  <c r="EG14" i="123"/>
  <c r="EF6" i="123"/>
  <c r="EG7" i="123"/>
  <c r="EF32" i="123"/>
  <c r="EG33" i="123"/>
  <c r="EG42" i="123"/>
  <c r="EF41" i="123"/>
  <c r="EF10" i="123"/>
  <c r="EG11" i="123"/>
  <c r="EF40" i="123"/>
  <c r="EG41" i="123"/>
  <c r="EF14" i="123"/>
  <c r="EG15" i="123"/>
  <c r="EF37" i="123"/>
  <c r="EG38" i="123"/>
  <c r="EF21" i="123"/>
  <c r="EG22" i="123"/>
  <c r="EG25" i="123"/>
  <c r="EF24" i="123"/>
  <c r="EG20" i="123"/>
  <c r="EF19" i="123"/>
  <c r="EF36" i="123"/>
  <c r="EG37" i="123"/>
  <c r="EF43" i="123"/>
  <c r="EG44" i="123"/>
  <c r="EG6" i="123"/>
  <c r="EF5" i="123"/>
  <c r="EE47" i="123"/>
  <c r="B48" i="125" s="1"/>
  <c r="EG26" i="123"/>
  <c r="EF25" i="123"/>
  <c r="EF23" i="123"/>
  <c r="EG24" i="123"/>
  <c r="EF35" i="123"/>
  <c r="EG36" i="123"/>
  <c r="EF26" i="123"/>
  <c r="EG27" i="123"/>
  <c r="EG17" i="123"/>
  <c r="EF16" i="123"/>
  <c r="EF17" i="123"/>
  <c r="EG18" i="123"/>
  <c r="EF33" i="123"/>
  <c r="EG34" i="123"/>
  <c r="EF38" i="123"/>
  <c r="EG39" i="123"/>
  <c r="EF18" i="123"/>
  <c r="EG19" i="123"/>
  <c r="EF31" i="123"/>
  <c r="EG32" i="123"/>
  <c r="ED48" i="123" l="1"/>
  <c r="J48" i="125" s="1"/>
  <c r="EF47" i="123"/>
  <c r="C48" i="125" s="1"/>
  <c r="E48" i="125" s="1"/>
  <c r="P48" i="125" s="1"/>
  <c r="EG47" i="123"/>
  <c r="BK52" i="122" l="1"/>
  <c r="BK33" i="122" l="1"/>
  <c r="EH28" i="123" s="1"/>
  <c r="EG72" i="123" s="1"/>
  <c r="BK24" i="122"/>
  <c r="EH19" i="123" s="1"/>
  <c r="EG63" i="123" s="1"/>
  <c r="BK45" i="122"/>
  <c r="EH40" i="123" s="1"/>
  <c r="EG84" i="123" s="1"/>
  <c r="BK43" i="122"/>
  <c r="EH38" i="123" s="1"/>
  <c r="EG82" i="123" s="1"/>
  <c r="BK21" i="122"/>
  <c r="EH16" i="123" s="1"/>
  <c r="EG60" i="123" s="1"/>
  <c r="BK44" i="122"/>
  <c r="EH39" i="123" s="1"/>
  <c r="EG83" i="123" s="1"/>
  <c r="BK26" i="122"/>
  <c r="EH21" i="123" s="1"/>
  <c r="EG65" i="123" s="1"/>
  <c r="BK18" i="122"/>
  <c r="EH13" i="123" s="1"/>
  <c r="EG57" i="123" s="1"/>
  <c r="BK34" i="122"/>
  <c r="EH29" i="123" s="1"/>
  <c r="EG73" i="123" s="1"/>
  <c r="BK32" i="122"/>
  <c r="EH27" i="123" s="1"/>
  <c r="EG71" i="123" s="1"/>
  <c r="BK40" i="122"/>
  <c r="EH35" i="123" s="1"/>
  <c r="EG79" i="123" s="1"/>
  <c r="BK22" i="122"/>
  <c r="EH17" i="123" s="1"/>
  <c r="EG61" i="123" s="1"/>
  <c r="BK49" i="122"/>
  <c r="EH44" i="123" s="1"/>
  <c r="EG88" i="123" s="1"/>
  <c r="BK30" i="122"/>
  <c r="EH25" i="123" s="1"/>
  <c r="EG69" i="123" s="1"/>
  <c r="BK25" i="122"/>
  <c r="EH20" i="123" s="1"/>
  <c r="EG64" i="123" s="1"/>
  <c r="BK47" i="122"/>
  <c r="EH42" i="123" s="1"/>
  <c r="EG86" i="123" s="1"/>
  <c r="BK27" i="122"/>
  <c r="EH22" i="123" s="1"/>
  <c r="EG66" i="123" s="1"/>
  <c r="BK12" i="122"/>
  <c r="EH7" i="123" s="1"/>
  <c r="EG51" i="123" s="1"/>
  <c r="BK37" i="122"/>
  <c r="EH32" i="123" s="1"/>
  <c r="EG76" i="123" s="1"/>
  <c r="BK15" i="122"/>
  <c r="EH10" i="123" s="1"/>
  <c r="EG54" i="123" s="1"/>
  <c r="BK46" i="122"/>
  <c r="EH41" i="123" s="1"/>
  <c r="EG85" i="123" s="1"/>
  <c r="BK31" i="122"/>
  <c r="EH26" i="123" s="1"/>
  <c r="EG70" i="123" s="1"/>
  <c r="BK14" i="122"/>
  <c r="EH9" i="123" s="1"/>
  <c r="EG53" i="123" s="1"/>
  <c r="BK51" i="122"/>
  <c r="EH46" i="123" s="1"/>
  <c r="BK28" i="122"/>
  <c r="EH23" i="123" s="1"/>
  <c r="EG67" i="123" s="1"/>
  <c r="BK13" i="122"/>
  <c r="EH8" i="123" s="1"/>
  <c r="EG52" i="123" s="1"/>
  <c r="BK41" i="122"/>
  <c r="EH36" i="123" s="1"/>
  <c r="EG80" i="123" s="1"/>
  <c r="BK19" i="122"/>
  <c r="EH14" i="123" s="1"/>
  <c r="EG58" i="123" s="1"/>
  <c r="BK11" i="122"/>
  <c r="EH6" i="123" s="1"/>
  <c r="EG50" i="123" s="1"/>
  <c r="BK38" i="122"/>
  <c r="EH33" i="123" s="1"/>
  <c r="EG77" i="123" s="1"/>
  <c r="BK16" i="122"/>
  <c r="EH11" i="123" s="1"/>
  <c r="EG55" i="123" s="1"/>
  <c r="BK42" i="122"/>
  <c r="EH37" i="123" s="1"/>
  <c r="EG81" i="123" s="1"/>
  <c r="BK36" i="122"/>
  <c r="EH31" i="123" s="1"/>
  <c r="EG75" i="123" s="1"/>
  <c r="BK23" i="122"/>
  <c r="EH18" i="123" s="1"/>
  <c r="EG62" i="123" s="1"/>
  <c r="BK10" i="122"/>
  <c r="EH5" i="123" s="1"/>
  <c r="EG49" i="123" s="1"/>
  <c r="BK29" i="122"/>
  <c r="EH24" i="123" s="1"/>
  <c r="EG68" i="123" s="1"/>
  <c r="BK20" i="122"/>
  <c r="EH15" i="123" s="1"/>
  <c r="EG59" i="123" s="1"/>
  <c r="BK50" i="122"/>
  <c r="EH45" i="123" s="1"/>
  <c r="EG89" i="123" s="1"/>
  <c r="BK48" i="122"/>
  <c r="EH43" i="123" s="1"/>
  <c r="EG87" i="123" s="1"/>
  <c r="BK17" i="122"/>
  <c r="EH12" i="123" s="1"/>
  <c r="EG56" i="123" s="1"/>
  <c r="BK39" i="122"/>
  <c r="EH34" i="123" s="1"/>
  <c r="EG78" i="123" s="1"/>
  <c r="BK35" i="122"/>
  <c r="EH30" i="123" s="1"/>
  <c r="EG74" i="123" s="1"/>
  <c r="EI46" i="123" l="1"/>
  <c r="EG90" i="123"/>
  <c r="EI15" i="123"/>
  <c r="EJ16" i="123"/>
  <c r="EI6" i="123"/>
  <c r="EJ7" i="123"/>
  <c r="EJ23" i="123"/>
  <c r="EI22" i="123"/>
  <c r="EJ30" i="123"/>
  <c r="EI29" i="123"/>
  <c r="EI28" i="123"/>
  <c r="EJ29" i="123"/>
  <c r="EI24" i="123"/>
  <c r="EJ25" i="123"/>
  <c r="EI43" i="123"/>
  <c r="EJ44" i="123"/>
  <c r="EJ6" i="123"/>
  <c r="EI5" i="123"/>
  <c r="EH47" i="123"/>
  <c r="B49" i="125" s="1"/>
  <c r="EI11" i="123"/>
  <c r="EJ12" i="123"/>
  <c r="EJ37" i="123"/>
  <c r="EI36" i="123"/>
  <c r="EI9" i="123"/>
  <c r="EJ10" i="123"/>
  <c r="EI32" i="123"/>
  <c r="EJ33" i="123"/>
  <c r="EI20" i="123"/>
  <c r="EJ21" i="123"/>
  <c r="EJ36" i="123"/>
  <c r="EI35" i="123"/>
  <c r="EI21" i="123"/>
  <c r="EJ22" i="123"/>
  <c r="EI40" i="123"/>
  <c r="EJ41" i="123"/>
  <c r="EJ35" i="123"/>
  <c r="EI34" i="123"/>
  <c r="EJ32" i="123"/>
  <c r="EI31" i="123"/>
  <c r="EI23" i="123"/>
  <c r="EJ24" i="123"/>
  <c r="EJ42" i="123"/>
  <c r="EI41" i="123"/>
  <c r="EJ45" i="123"/>
  <c r="EI44" i="123"/>
  <c r="EI16" i="123"/>
  <c r="EJ17" i="123"/>
  <c r="EI12" i="123"/>
  <c r="EJ13" i="123"/>
  <c r="EI37" i="123"/>
  <c r="EJ38" i="123"/>
  <c r="EI14" i="123"/>
  <c r="EJ15" i="123"/>
  <c r="EI10" i="123"/>
  <c r="EJ11" i="123"/>
  <c r="EI42" i="123"/>
  <c r="EJ43" i="123"/>
  <c r="EI17" i="123"/>
  <c r="EJ18" i="123"/>
  <c r="EJ14" i="123"/>
  <c r="EI13" i="123"/>
  <c r="EI38" i="123"/>
  <c r="EJ39" i="123"/>
  <c r="EI30" i="123"/>
  <c r="EJ31" i="123"/>
  <c r="EJ46" i="123"/>
  <c r="EI45" i="123"/>
  <c r="EI18" i="123"/>
  <c r="EJ19" i="123"/>
  <c r="EI33" i="123"/>
  <c r="EJ34" i="123"/>
  <c r="EI8" i="123"/>
  <c r="EJ9" i="123"/>
  <c r="EI26" i="123"/>
  <c r="EJ27" i="123"/>
  <c r="EI7" i="123"/>
  <c r="EJ8" i="123"/>
  <c r="EI25" i="123"/>
  <c r="EJ26" i="123"/>
  <c r="EI27" i="123"/>
  <c r="EJ28" i="123"/>
  <c r="EI39" i="123"/>
  <c r="EJ40" i="123"/>
  <c r="EI19" i="123"/>
  <c r="EJ20" i="123"/>
  <c r="EG48" i="123" l="1"/>
  <c r="J49" i="125" s="1"/>
  <c r="EI47" i="123"/>
  <c r="C49" i="125" s="1"/>
  <c r="E49" i="125" s="1"/>
  <c r="P49" i="125" s="1"/>
  <c r="EJ47" i="123"/>
  <c r="BL52" i="122" l="1"/>
  <c r="BL50" i="122" l="1"/>
  <c r="EK45" i="123" s="1"/>
  <c r="EJ89" i="123" s="1"/>
  <c r="BL46" i="122"/>
  <c r="EK41" i="123" s="1"/>
  <c r="EJ85" i="123" s="1"/>
  <c r="BL42" i="122"/>
  <c r="EK37" i="123" s="1"/>
  <c r="EJ81" i="123" s="1"/>
  <c r="BL35" i="122"/>
  <c r="EK30" i="123" s="1"/>
  <c r="EJ74" i="123" s="1"/>
  <c r="BL32" i="122"/>
  <c r="EK27" i="123" s="1"/>
  <c r="EJ71" i="123" s="1"/>
  <c r="BL22" i="122"/>
  <c r="EK17" i="123" s="1"/>
  <c r="EJ61" i="123" s="1"/>
  <c r="BL18" i="122"/>
  <c r="EK13" i="123" s="1"/>
  <c r="EJ57" i="123" s="1"/>
  <c r="BL14" i="122"/>
  <c r="EK9" i="123" s="1"/>
  <c r="EJ53" i="123" s="1"/>
  <c r="BL10" i="122"/>
  <c r="EK5" i="123" s="1"/>
  <c r="EJ49" i="123" s="1"/>
  <c r="BL37" i="122"/>
  <c r="EK32" i="123" s="1"/>
  <c r="EJ76" i="123" s="1"/>
  <c r="BL26" i="122"/>
  <c r="EK21" i="123" s="1"/>
  <c r="EJ65" i="123" s="1"/>
  <c r="BL44" i="122"/>
  <c r="EK39" i="123" s="1"/>
  <c r="EJ83" i="123" s="1"/>
  <c r="BL25" i="122"/>
  <c r="EK20" i="123" s="1"/>
  <c r="EJ64" i="123" s="1"/>
  <c r="BL24" i="122"/>
  <c r="EK19" i="123" s="1"/>
  <c r="EJ63" i="123" s="1"/>
  <c r="BL12" i="122"/>
  <c r="EK7" i="123" s="1"/>
  <c r="EJ51" i="123" s="1"/>
  <c r="BL33" i="122"/>
  <c r="EK28" i="123" s="1"/>
  <c r="EJ72" i="123" s="1"/>
  <c r="BL19" i="122"/>
  <c r="EK14" i="123" s="1"/>
  <c r="EJ58" i="123" s="1"/>
  <c r="BL49" i="122"/>
  <c r="EK44" i="123" s="1"/>
  <c r="EJ88" i="123" s="1"/>
  <c r="BL45" i="122"/>
  <c r="EK40" i="123" s="1"/>
  <c r="EJ84" i="123" s="1"/>
  <c r="BL41" i="122"/>
  <c r="EK36" i="123" s="1"/>
  <c r="EJ80" i="123" s="1"/>
  <c r="BL29" i="122"/>
  <c r="EK24" i="123" s="1"/>
  <c r="EJ68" i="123" s="1"/>
  <c r="BL28" i="122"/>
  <c r="EK23" i="123" s="1"/>
  <c r="EJ67" i="123" s="1"/>
  <c r="BL21" i="122"/>
  <c r="EK16" i="123" s="1"/>
  <c r="EJ60" i="123" s="1"/>
  <c r="BL17" i="122"/>
  <c r="EK12" i="123" s="1"/>
  <c r="EJ56" i="123" s="1"/>
  <c r="BL13" i="122"/>
  <c r="EK8" i="123" s="1"/>
  <c r="EJ52" i="123" s="1"/>
  <c r="BL31" i="122"/>
  <c r="EK26" i="123" s="1"/>
  <c r="EJ70" i="123" s="1"/>
  <c r="BL34" i="122"/>
  <c r="EK29" i="123" s="1"/>
  <c r="EJ73" i="123" s="1"/>
  <c r="BL48" i="122"/>
  <c r="EK43" i="123" s="1"/>
  <c r="EJ87" i="123" s="1"/>
  <c r="BL20" i="122"/>
  <c r="EK15" i="123" s="1"/>
  <c r="EJ59" i="123" s="1"/>
  <c r="BL27" i="122"/>
  <c r="EK22" i="123" s="1"/>
  <c r="EJ66" i="123" s="1"/>
  <c r="BL11" i="122"/>
  <c r="EK6" i="123" s="1"/>
  <c r="EJ50" i="123" s="1"/>
  <c r="BL38" i="122"/>
  <c r="EK33" i="123" s="1"/>
  <c r="EJ77" i="123" s="1"/>
  <c r="BL40" i="122"/>
  <c r="EK35" i="123" s="1"/>
  <c r="EJ79" i="123" s="1"/>
  <c r="BL16" i="122"/>
  <c r="EK11" i="123" s="1"/>
  <c r="EJ55" i="123" s="1"/>
  <c r="BL51" i="122"/>
  <c r="EK46" i="123" s="1"/>
  <c r="BL47" i="122"/>
  <c r="EK42" i="123" s="1"/>
  <c r="EJ86" i="123" s="1"/>
  <c r="BL43" i="122"/>
  <c r="EK38" i="123" s="1"/>
  <c r="EJ82" i="123" s="1"/>
  <c r="BL39" i="122"/>
  <c r="EK34" i="123" s="1"/>
  <c r="EJ78" i="123" s="1"/>
  <c r="BL36" i="122"/>
  <c r="EK31" i="123" s="1"/>
  <c r="EJ75" i="123" s="1"/>
  <c r="BL23" i="122"/>
  <c r="EK18" i="123" s="1"/>
  <c r="EJ62" i="123" s="1"/>
  <c r="BL15" i="122"/>
  <c r="EK10" i="123" s="1"/>
  <c r="EJ54" i="123" s="1"/>
  <c r="BL30" i="122"/>
  <c r="EK25" i="123" s="1"/>
  <c r="EJ69" i="123" s="1"/>
  <c r="EL46" i="123" l="1"/>
  <c r="EJ90" i="123"/>
  <c r="EM26" i="123"/>
  <c r="EL25" i="123"/>
  <c r="EL35" i="123"/>
  <c r="EM36" i="123"/>
  <c r="EL18" i="123"/>
  <c r="EM19" i="123"/>
  <c r="EM43" i="123"/>
  <c r="EL42" i="123"/>
  <c r="EL33" i="123"/>
  <c r="EM34" i="123"/>
  <c r="EL43" i="123"/>
  <c r="EM44" i="123"/>
  <c r="EL12" i="123"/>
  <c r="EM13" i="123"/>
  <c r="EL36" i="123"/>
  <c r="EM37" i="123"/>
  <c r="EL28" i="123"/>
  <c r="EM29" i="123"/>
  <c r="EM40" i="123"/>
  <c r="EL39" i="123"/>
  <c r="EL9" i="123"/>
  <c r="EM10" i="123"/>
  <c r="EM31" i="123"/>
  <c r="EL30" i="123"/>
  <c r="EM11" i="123"/>
  <c r="EL10" i="123"/>
  <c r="EL31" i="123"/>
  <c r="EM32" i="123"/>
  <c r="EL6" i="123"/>
  <c r="EM7" i="123"/>
  <c r="EL29" i="123"/>
  <c r="EM30" i="123"/>
  <c r="EL16" i="123"/>
  <c r="EM17" i="123"/>
  <c r="EL40" i="123"/>
  <c r="EM41" i="123"/>
  <c r="EL7" i="123"/>
  <c r="EM8" i="123"/>
  <c r="EL21" i="123"/>
  <c r="EM22" i="123"/>
  <c r="EL13" i="123"/>
  <c r="EM14" i="123"/>
  <c r="EL37" i="123"/>
  <c r="EM38" i="123"/>
  <c r="EM35" i="123"/>
  <c r="EL34" i="123"/>
  <c r="EL11" i="123"/>
  <c r="EM12" i="123"/>
  <c r="EL22" i="123"/>
  <c r="EM23" i="123"/>
  <c r="EM27" i="123"/>
  <c r="EL26" i="123"/>
  <c r="EL23" i="123"/>
  <c r="EM24" i="123"/>
  <c r="EM45" i="123"/>
  <c r="EL44" i="123"/>
  <c r="EM20" i="123"/>
  <c r="EL19" i="123"/>
  <c r="EL32" i="123"/>
  <c r="EM33" i="123"/>
  <c r="EL17" i="123"/>
  <c r="EM18" i="123"/>
  <c r="EM42" i="123"/>
  <c r="EL41" i="123"/>
  <c r="EL38" i="123"/>
  <c r="EM39" i="123"/>
  <c r="EM16" i="123"/>
  <c r="EL15" i="123"/>
  <c r="EL8" i="123"/>
  <c r="EM9" i="123"/>
  <c r="EM25" i="123"/>
  <c r="EL24" i="123"/>
  <c r="EM15" i="123"/>
  <c r="EL14" i="123"/>
  <c r="EM21" i="123"/>
  <c r="EL20" i="123"/>
  <c r="EM6" i="123"/>
  <c r="EL5" i="123"/>
  <c r="EK47" i="123"/>
  <c r="B50" i="125" s="1"/>
  <c r="EM28" i="123"/>
  <c r="EL27" i="123"/>
  <c r="EL45" i="123"/>
  <c r="EM46" i="123"/>
  <c r="EJ48" i="123" l="1"/>
  <c r="J50" i="125" s="1"/>
  <c r="EL47" i="123"/>
  <c r="C50" i="125" s="1"/>
  <c r="E50" i="125" s="1"/>
  <c r="P50" i="125" s="1"/>
  <c r="EM47" i="123"/>
  <c r="BM52" i="122" l="1"/>
  <c r="BM51" i="122" l="1"/>
  <c r="EN46" i="123" s="1"/>
  <c r="BM50" i="122"/>
  <c r="EN45" i="123" s="1"/>
  <c r="EM89" i="123" s="1"/>
  <c r="BM43" i="122"/>
  <c r="EN38" i="123" s="1"/>
  <c r="EM82" i="123" s="1"/>
  <c r="BM40" i="122"/>
  <c r="EN35" i="123" s="1"/>
  <c r="EM79" i="123" s="1"/>
  <c r="BM46" i="122"/>
  <c r="EN41" i="123" s="1"/>
  <c r="EM85" i="123" s="1"/>
  <c r="BM25" i="122"/>
  <c r="EN20" i="123" s="1"/>
  <c r="EM64" i="123" s="1"/>
  <c r="BM12" i="122"/>
  <c r="EN7" i="123" s="1"/>
  <c r="EM51" i="123" s="1"/>
  <c r="BM47" i="122"/>
  <c r="EN42" i="123" s="1"/>
  <c r="EM86" i="123" s="1"/>
  <c r="BM42" i="122"/>
  <c r="EN37" i="123" s="1"/>
  <c r="EM81" i="123" s="1"/>
  <c r="BM39" i="122"/>
  <c r="EN34" i="123" s="1"/>
  <c r="EM78" i="123" s="1"/>
  <c r="BM37" i="122"/>
  <c r="EN32" i="123" s="1"/>
  <c r="EM76" i="123" s="1"/>
  <c r="BM33" i="122"/>
  <c r="EN28" i="123" s="1"/>
  <c r="EM72" i="123" s="1"/>
  <c r="BM36" i="122"/>
  <c r="EN31" i="123" s="1"/>
  <c r="EM75" i="123" s="1"/>
  <c r="BM21" i="122"/>
  <c r="EN16" i="123" s="1"/>
  <c r="EM60" i="123" s="1"/>
  <c r="BM27" i="122"/>
  <c r="EN22" i="123" s="1"/>
  <c r="EM66" i="123" s="1"/>
  <c r="BM16" i="122"/>
  <c r="EN11" i="123" s="1"/>
  <c r="EM55" i="123" s="1"/>
  <c r="BM48" i="122"/>
  <c r="EN43" i="123" s="1"/>
  <c r="EM87" i="123" s="1"/>
  <c r="BM38" i="122"/>
  <c r="EN33" i="123" s="1"/>
  <c r="EM77" i="123" s="1"/>
  <c r="BM35" i="122"/>
  <c r="EN30" i="123" s="1"/>
  <c r="EM74" i="123" s="1"/>
  <c r="BM32" i="122"/>
  <c r="EN27" i="123" s="1"/>
  <c r="EM71" i="123" s="1"/>
  <c r="BM30" i="122"/>
  <c r="EN25" i="123" s="1"/>
  <c r="EM69" i="123" s="1"/>
  <c r="BM44" i="122"/>
  <c r="EN39" i="123" s="1"/>
  <c r="EM83" i="123" s="1"/>
  <c r="BM17" i="122"/>
  <c r="EN12" i="123" s="1"/>
  <c r="EM56" i="123" s="1"/>
  <c r="BM22" i="122"/>
  <c r="EN17" i="123" s="1"/>
  <c r="EM61" i="123" s="1"/>
  <c r="BM19" i="122"/>
  <c r="EN14" i="123" s="1"/>
  <c r="EM58" i="123" s="1"/>
  <c r="BM11" i="122"/>
  <c r="EN6" i="123" s="1"/>
  <c r="EM50" i="123" s="1"/>
  <c r="BM23" i="122"/>
  <c r="EN18" i="123" s="1"/>
  <c r="EM62" i="123" s="1"/>
  <c r="BM49" i="122"/>
  <c r="EN44" i="123" s="1"/>
  <c r="EM88" i="123" s="1"/>
  <c r="BM45" i="122"/>
  <c r="EN40" i="123" s="1"/>
  <c r="EM84" i="123" s="1"/>
  <c r="BM31" i="122"/>
  <c r="EN26" i="123" s="1"/>
  <c r="EM70" i="123" s="1"/>
  <c r="BM28" i="122"/>
  <c r="EN23" i="123" s="1"/>
  <c r="EM67" i="123" s="1"/>
  <c r="BM26" i="122"/>
  <c r="EN21" i="123" s="1"/>
  <c r="EM65" i="123" s="1"/>
  <c r="BM29" i="122"/>
  <c r="EN24" i="123" s="1"/>
  <c r="EM68" i="123" s="1"/>
  <c r="BM13" i="122"/>
  <c r="EN8" i="123" s="1"/>
  <c r="EM52" i="123" s="1"/>
  <c r="BM18" i="122"/>
  <c r="EN13" i="123" s="1"/>
  <c r="EM57" i="123" s="1"/>
  <c r="BM15" i="122"/>
  <c r="EN10" i="123" s="1"/>
  <c r="EM54" i="123" s="1"/>
  <c r="BM20" i="122"/>
  <c r="EN15" i="123" s="1"/>
  <c r="EM59" i="123" s="1"/>
  <c r="BM41" i="122"/>
  <c r="EN36" i="123" s="1"/>
  <c r="EM80" i="123" s="1"/>
  <c r="BM34" i="122"/>
  <c r="EN29" i="123" s="1"/>
  <c r="EM73" i="123" s="1"/>
  <c r="BM14" i="122"/>
  <c r="EN9" i="123" s="1"/>
  <c r="EM53" i="123" s="1"/>
  <c r="BM10" i="122"/>
  <c r="EN5" i="123" s="1"/>
  <c r="EM49" i="123" s="1"/>
  <c r="BM24" i="122"/>
  <c r="EN19" i="123" s="1"/>
  <c r="EM63" i="123" s="1"/>
  <c r="EO46" i="123" l="1"/>
  <c r="EM90" i="123"/>
  <c r="EO13" i="123"/>
  <c r="EP14" i="123"/>
  <c r="EO8" i="123"/>
  <c r="EP9" i="123"/>
  <c r="EO9" i="123"/>
  <c r="EP10" i="123"/>
  <c r="EP11" i="123"/>
  <c r="EO10" i="123"/>
  <c r="EO21" i="123"/>
  <c r="EP22" i="123"/>
  <c r="EO44" i="123"/>
  <c r="EP45" i="123"/>
  <c r="EO17" i="123"/>
  <c r="EP18" i="123"/>
  <c r="EP28" i="123"/>
  <c r="EO27" i="123"/>
  <c r="EP12" i="123"/>
  <c r="EO11" i="123"/>
  <c r="EO28" i="123"/>
  <c r="EP29" i="123"/>
  <c r="EP43" i="123"/>
  <c r="EO42" i="123"/>
  <c r="EP36" i="123"/>
  <c r="EO35" i="123"/>
  <c r="EO23" i="123"/>
  <c r="EP24" i="123"/>
  <c r="EP19" i="123"/>
  <c r="EO18" i="123"/>
  <c r="EO12" i="123"/>
  <c r="EP13" i="123"/>
  <c r="EO30" i="123"/>
  <c r="EP31" i="123"/>
  <c r="EO22" i="123"/>
  <c r="EP23" i="123"/>
  <c r="EP33" i="123"/>
  <c r="EO32" i="123"/>
  <c r="EO7" i="123"/>
  <c r="EP8" i="123"/>
  <c r="EP39" i="123"/>
  <c r="EO38" i="123"/>
  <c r="EO19" i="123"/>
  <c r="EP20" i="123"/>
  <c r="EP27" i="123"/>
  <c r="EO26" i="123"/>
  <c r="EO39" i="123"/>
  <c r="EP40" i="123"/>
  <c r="EO33" i="123"/>
  <c r="EP34" i="123"/>
  <c r="EO16" i="123"/>
  <c r="EP17" i="123"/>
  <c r="EP35" i="123"/>
  <c r="EO34" i="123"/>
  <c r="EO20" i="123"/>
  <c r="EP21" i="123"/>
  <c r="EP46" i="123"/>
  <c r="EO45" i="123"/>
  <c r="EO29" i="123"/>
  <c r="EP30" i="123"/>
  <c r="EO36" i="123"/>
  <c r="EP37" i="123"/>
  <c r="EO6" i="123"/>
  <c r="EP7" i="123"/>
  <c r="EP6" i="123"/>
  <c r="EO5" i="123"/>
  <c r="EN47" i="123"/>
  <c r="B51" i="125" s="1"/>
  <c r="EP16" i="123"/>
  <c r="EO15" i="123"/>
  <c r="EP25" i="123"/>
  <c r="EO24" i="123"/>
  <c r="EO40" i="123"/>
  <c r="EP41" i="123"/>
  <c r="EO14" i="123"/>
  <c r="EP15" i="123"/>
  <c r="EP26" i="123"/>
  <c r="EO25" i="123"/>
  <c r="EP44" i="123"/>
  <c r="EO43" i="123"/>
  <c r="EO31" i="123"/>
  <c r="EP32" i="123"/>
  <c r="EO37" i="123"/>
  <c r="EP38" i="123"/>
  <c r="EO41" i="123"/>
  <c r="EP42" i="123"/>
  <c r="EM48" i="123" l="1"/>
  <c r="J51" i="125" s="1"/>
  <c r="EO47" i="123"/>
  <c r="C51" i="125" s="1"/>
  <c r="E51" i="125" s="1"/>
  <c r="P51" i="125" s="1"/>
  <c r="EP47" i="123"/>
  <c r="BN52" i="122" l="1"/>
  <c r="BN44" i="122" l="1"/>
  <c r="EQ39" i="123" s="1"/>
  <c r="EP83" i="123" s="1"/>
  <c r="BN22" i="122"/>
  <c r="EQ17" i="123" s="1"/>
  <c r="EP61" i="123" s="1"/>
  <c r="BN13" i="122"/>
  <c r="EQ8" i="123" s="1"/>
  <c r="EP52" i="123" s="1"/>
  <c r="BN49" i="122"/>
  <c r="EQ44" i="123" s="1"/>
  <c r="EP88" i="123" s="1"/>
  <c r="BN31" i="122"/>
  <c r="EQ26" i="123" s="1"/>
  <c r="EP70" i="123" s="1"/>
  <c r="BN45" i="122"/>
  <c r="EQ40" i="123" s="1"/>
  <c r="EP84" i="123" s="1"/>
  <c r="BN29" i="122"/>
  <c r="EQ24" i="123" s="1"/>
  <c r="EP68" i="123" s="1"/>
  <c r="BN16" i="122"/>
  <c r="EQ11" i="123" s="1"/>
  <c r="EP55" i="123" s="1"/>
  <c r="BN47" i="122"/>
  <c r="EQ42" i="123" s="1"/>
  <c r="EP86" i="123" s="1"/>
  <c r="BN38" i="122"/>
  <c r="EQ33" i="123" s="1"/>
  <c r="EP77" i="123" s="1"/>
  <c r="BN37" i="122"/>
  <c r="EQ32" i="123" s="1"/>
  <c r="EP76" i="123" s="1"/>
  <c r="BN23" i="122"/>
  <c r="EQ18" i="123" s="1"/>
  <c r="EP62" i="123" s="1"/>
  <c r="BN32" i="122"/>
  <c r="EQ27" i="123" s="1"/>
  <c r="EP71" i="123" s="1"/>
  <c r="BN43" i="122"/>
  <c r="EQ38" i="123" s="1"/>
  <c r="EP82" i="123" s="1"/>
  <c r="BN18" i="122"/>
  <c r="EQ13" i="123" s="1"/>
  <c r="EP57" i="123" s="1"/>
  <c r="BN39" i="122"/>
  <c r="EQ34" i="123" s="1"/>
  <c r="EP78" i="123" s="1"/>
  <c r="BN27" i="122"/>
  <c r="EQ22" i="123" s="1"/>
  <c r="EP66" i="123" s="1"/>
  <c r="BN12" i="122"/>
  <c r="EQ7" i="123" s="1"/>
  <c r="EP51" i="123" s="1"/>
  <c r="BN51" i="122"/>
  <c r="EQ46" i="123" s="1"/>
  <c r="BN30" i="122"/>
  <c r="EQ25" i="123" s="1"/>
  <c r="EP69" i="123" s="1"/>
  <c r="BN48" i="122"/>
  <c r="EQ43" i="123" s="1"/>
  <c r="EP87" i="123" s="1"/>
  <c r="BN42" i="122"/>
  <c r="EQ37" i="123" s="1"/>
  <c r="EP81" i="123" s="1"/>
  <c r="BN24" i="122"/>
  <c r="EQ19" i="123" s="1"/>
  <c r="EP63" i="123" s="1"/>
  <c r="BN19" i="122"/>
  <c r="EQ14" i="123" s="1"/>
  <c r="EP58" i="123" s="1"/>
  <c r="BN40" i="122"/>
  <c r="EQ35" i="123" s="1"/>
  <c r="EP79" i="123" s="1"/>
  <c r="BN20" i="122"/>
  <c r="EQ15" i="123" s="1"/>
  <c r="EP59" i="123" s="1"/>
  <c r="BN36" i="122"/>
  <c r="EQ31" i="123" s="1"/>
  <c r="EP75" i="123" s="1"/>
  <c r="BN14" i="122"/>
  <c r="EQ9" i="123" s="1"/>
  <c r="EP53" i="123" s="1"/>
  <c r="BN50" i="122"/>
  <c r="EQ45" i="123" s="1"/>
  <c r="EP89" i="123" s="1"/>
  <c r="BN41" i="122"/>
  <c r="EQ36" i="123" s="1"/>
  <c r="EP80" i="123" s="1"/>
  <c r="BN17" i="122"/>
  <c r="EQ12" i="123" s="1"/>
  <c r="EP56" i="123" s="1"/>
  <c r="BN46" i="122"/>
  <c r="EQ41" i="123" s="1"/>
  <c r="EP85" i="123" s="1"/>
  <c r="BN34" i="122"/>
  <c r="EQ29" i="123" s="1"/>
  <c r="EP73" i="123" s="1"/>
  <c r="BN11" i="122"/>
  <c r="EQ6" i="123" s="1"/>
  <c r="EP50" i="123" s="1"/>
  <c r="BN21" i="122"/>
  <c r="EQ16" i="123" s="1"/>
  <c r="EP60" i="123" s="1"/>
  <c r="BN33" i="122"/>
  <c r="EQ28" i="123" s="1"/>
  <c r="EP72" i="123" s="1"/>
  <c r="BN10" i="122"/>
  <c r="EQ5" i="123" s="1"/>
  <c r="EP49" i="123" s="1"/>
  <c r="BN28" i="122"/>
  <c r="EQ23" i="123" s="1"/>
  <c r="EP67" i="123" s="1"/>
  <c r="BN15" i="122"/>
  <c r="EQ10" i="123" s="1"/>
  <c r="EP54" i="123" s="1"/>
  <c r="BN35" i="122"/>
  <c r="EQ30" i="123" s="1"/>
  <c r="EP74" i="123" s="1"/>
  <c r="BN26" i="122"/>
  <c r="EQ21" i="123" s="1"/>
  <c r="EP65" i="123" s="1"/>
  <c r="BN25" i="122"/>
  <c r="EQ20" i="123" s="1"/>
  <c r="EP64" i="123" s="1"/>
  <c r="ER46" i="123" l="1"/>
  <c r="EP90" i="123"/>
  <c r="ER21" i="123"/>
  <c r="ES22" i="123"/>
  <c r="ER30" i="123"/>
  <c r="ES31" i="123"/>
  <c r="ER28" i="123"/>
  <c r="ES29" i="123"/>
  <c r="ER41" i="123"/>
  <c r="ES42" i="123"/>
  <c r="ER9" i="123"/>
  <c r="ES10" i="123"/>
  <c r="ER14" i="123"/>
  <c r="ES15" i="123"/>
  <c r="ER25" i="123"/>
  <c r="ES26" i="123"/>
  <c r="ES35" i="123"/>
  <c r="ER34" i="123"/>
  <c r="ER18" i="123"/>
  <c r="ES19" i="123"/>
  <c r="ER11" i="123"/>
  <c r="ES12" i="123"/>
  <c r="ER44" i="123"/>
  <c r="ES45" i="123"/>
  <c r="ER10" i="123"/>
  <c r="ES11" i="123"/>
  <c r="ER12" i="123"/>
  <c r="ES13" i="123"/>
  <c r="ES32" i="123"/>
  <c r="ER31" i="123"/>
  <c r="ER19" i="123"/>
  <c r="ES20" i="123"/>
  <c r="ER13" i="123"/>
  <c r="ES14" i="123"/>
  <c r="ER32" i="123"/>
  <c r="ES33" i="123"/>
  <c r="ER24" i="123"/>
  <c r="ES25" i="123"/>
  <c r="ER8" i="123"/>
  <c r="ES9" i="123"/>
  <c r="ER16" i="123"/>
  <c r="ES17" i="123"/>
  <c r="ER20" i="123"/>
  <c r="ES21" i="123"/>
  <c r="ER23" i="123"/>
  <c r="ES24" i="123"/>
  <c r="ER6" i="123"/>
  <c r="ES7" i="123"/>
  <c r="ES37" i="123"/>
  <c r="ER36" i="123"/>
  <c r="ER15" i="123"/>
  <c r="ES16" i="123"/>
  <c r="ER37" i="123"/>
  <c r="ES38" i="123"/>
  <c r="ES8" i="123"/>
  <c r="ER7" i="123"/>
  <c r="ER38" i="123"/>
  <c r="ES39" i="123"/>
  <c r="ES34" i="123"/>
  <c r="ER33" i="123"/>
  <c r="ES41" i="123"/>
  <c r="ER40" i="123"/>
  <c r="ER17" i="123"/>
  <c r="ES18" i="123"/>
  <c r="ES6" i="123"/>
  <c r="ER5" i="123"/>
  <c r="EQ47" i="123"/>
  <c r="B52" i="125" s="1"/>
  <c r="ER29" i="123"/>
  <c r="ES30" i="123"/>
  <c r="ER45" i="123"/>
  <c r="ES46" i="123"/>
  <c r="ER35" i="123"/>
  <c r="ES36" i="123"/>
  <c r="ER43" i="123"/>
  <c r="ES44" i="123"/>
  <c r="ER22" i="123"/>
  <c r="ES23" i="123"/>
  <c r="ER27" i="123"/>
  <c r="ES28" i="123"/>
  <c r="ES43" i="123"/>
  <c r="ER42" i="123"/>
  <c r="ES27" i="123"/>
  <c r="ER26" i="123"/>
  <c r="ER39" i="123"/>
  <c r="ES40" i="123"/>
  <c r="EP48" i="123" l="1"/>
  <c r="J52" i="125" s="1"/>
  <c r="ER47" i="123"/>
  <c r="C52" i="125" s="1"/>
  <c r="E52" i="125" s="1"/>
  <c r="P52" i="125" s="1"/>
  <c r="ES47" i="123"/>
  <c r="BO52" i="122" l="1"/>
  <c r="BO50" i="122" l="1"/>
  <c r="ET45" i="123" s="1"/>
  <c r="ES89" i="123" s="1"/>
  <c r="BO51" i="122"/>
  <c r="ET46" i="123" s="1"/>
  <c r="BO32" i="122"/>
  <c r="ET27" i="123" s="1"/>
  <c r="ES71" i="123" s="1"/>
  <c r="BO22" i="122"/>
  <c r="ET17" i="123" s="1"/>
  <c r="ES61" i="123" s="1"/>
  <c r="BO18" i="122"/>
  <c r="ET13" i="123" s="1"/>
  <c r="ES57" i="123" s="1"/>
  <c r="BO14" i="122"/>
  <c r="ET9" i="123" s="1"/>
  <c r="ES53" i="123" s="1"/>
  <c r="BO10" i="122"/>
  <c r="ET5" i="123" s="1"/>
  <c r="ES49" i="123" s="1"/>
  <c r="BO44" i="122"/>
  <c r="ET39" i="123" s="1"/>
  <c r="ES83" i="123" s="1"/>
  <c r="BO27" i="122"/>
  <c r="ET22" i="123" s="1"/>
  <c r="ES66" i="123" s="1"/>
  <c r="BO34" i="122"/>
  <c r="ET29" i="123" s="1"/>
  <c r="ES73" i="123" s="1"/>
  <c r="BO25" i="122"/>
  <c r="ET20" i="123" s="1"/>
  <c r="ES64" i="123" s="1"/>
  <c r="BO33" i="122"/>
  <c r="ET28" i="123" s="1"/>
  <c r="ES72" i="123" s="1"/>
  <c r="BO46" i="122"/>
  <c r="ET41" i="123" s="1"/>
  <c r="ES85" i="123" s="1"/>
  <c r="BO47" i="122"/>
  <c r="ET42" i="123" s="1"/>
  <c r="ES86" i="123" s="1"/>
  <c r="BO28" i="122"/>
  <c r="ET23" i="123" s="1"/>
  <c r="ES67" i="123" s="1"/>
  <c r="BO21" i="122"/>
  <c r="ET16" i="123" s="1"/>
  <c r="ES60" i="123" s="1"/>
  <c r="BO17" i="122"/>
  <c r="ET12" i="123" s="1"/>
  <c r="ES56" i="123" s="1"/>
  <c r="BO13" i="122"/>
  <c r="ET8" i="123" s="1"/>
  <c r="ES52" i="123" s="1"/>
  <c r="BO49" i="122"/>
  <c r="ET44" i="123" s="1"/>
  <c r="ES88" i="123" s="1"/>
  <c r="BO37" i="122"/>
  <c r="ET32" i="123" s="1"/>
  <c r="ES76" i="123" s="1"/>
  <c r="BO39" i="122"/>
  <c r="ET34" i="123" s="1"/>
  <c r="ES78" i="123" s="1"/>
  <c r="BO30" i="122"/>
  <c r="ET25" i="123" s="1"/>
  <c r="ES69" i="123" s="1"/>
  <c r="BO40" i="122"/>
  <c r="ET35" i="123" s="1"/>
  <c r="ES79" i="123" s="1"/>
  <c r="BO43" i="122"/>
  <c r="ET38" i="123" s="1"/>
  <c r="ES82" i="123" s="1"/>
  <c r="BO16" i="122"/>
  <c r="ET11" i="123" s="1"/>
  <c r="ES55" i="123" s="1"/>
  <c r="BO48" i="122"/>
  <c r="ET43" i="123" s="1"/>
  <c r="ES87" i="123" s="1"/>
  <c r="BO29" i="122"/>
  <c r="ET24" i="123" s="1"/>
  <c r="ES68" i="123" s="1"/>
  <c r="BO38" i="122"/>
  <c r="ET33" i="123" s="1"/>
  <c r="ES77" i="123" s="1"/>
  <c r="BO42" i="122"/>
  <c r="ET37" i="123" s="1"/>
  <c r="ES81" i="123" s="1"/>
  <c r="BO24" i="122"/>
  <c r="ET19" i="123" s="1"/>
  <c r="ES63" i="123" s="1"/>
  <c r="BO20" i="122"/>
  <c r="ET15" i="123" s="1"/>
  <c r="ES59" i="123" s="1"/>
  <c r="BO12" i="122"/>
  <c r="ET7" i="123" s="1"/>
  <c r="ES51" i="123" s="1"/>
  <c r="BO35" i="122"/>
  <c r="ET30" i="123" s="1"/>
  <c r="ES74" i="123" s="1"/>
  <c r="BO41" i="122"/>
  <c r="ET36" i="123" s="1"/>
  <c r="ES80" i="123" s="1"/>
  <c r="BO36" i="122"/>
  <c r="ET31" i="123" s="1"/>
  <c r="ES75" i="123" s="1"/>
  <c r="BO23" i="122"/>
  <c r="ET18" i="123" s="1"/>
  <c r="ES62" i="123" s="1"/>
  <c r="BO19" i="122"/>
  <c r="ET14" i="123" s="1"/>
  <c r="ES58" i="123" s="1"/>
  <c r="BO15" i="122"/>
  <c r="ET10" i="123" s="1"/>
  <c r="ES54" i="123" s="1"/>
  <c r="BO11" i="122"/>
  <c r="ET6" i="123" s="1"/>
  <c r="ES50" i="123" s="1"/>
  <c r="BO45" i="122"/>
  <c r="ET40" i="123" s="1"/>
  <c r="ES84" i="123" s="1"/>
  <c r="BO31" i="122"/>
  <c r="ET26" i="123" s="1"/>
  <c r="ES70" i="123" s="1"/>
  <c r="BO26" i="122"/>
  <c r="ET21" i="123" s="1"/>
  <c r="ES65" i="123" s="1"/>
  <c r="EU46" i="123" l="1"/>
  <c r="ES90" i="123"/>
  <c r="EU26" i="123"/>
  <c r="EV27" i="123"/>
  <c r="EV41" i="123"/>
  <c r="EU40" i="123"/>
  <c r="EV19" i="123"/>
  <c r="EU18" i="123"/>
  <c r="EU7" i="123"/>
  <c r="EV8" i="123"/>
  <c r="EV34" i="123"/>
  <c r="EU33" i="123"/>
  <c r="EV39" i="123"/>
  <c r="EU38" i="123"/>
  <c r="EU32" i="123"/>
  <c r="EV33" i="123"/>
  <c r="EU16" i="123"/>
  <c r="EV17" i="123"/>
  <c r="EU28" i="123"/>
  <c r="EV29" i="123"/>
  <c r="EU39" i="123"/>
  <c r="EV40" i="123"/>
  <c r="EU17" i="123"/>
  <c r="EV18" i="123"/>
  <c r="EU6" i="123"/>
  <c r="EV7" i="123"/>
  <c r="EU31" i="123"/>
  <c r="EV32" i="123"/>
  <c r="EU15" i="123"/>
  <c r="EV16" i="123"/>
  <c r="EU24" i="123"/>
  <c r="EV25" i="123"/>
  <c r="EU35" i="123"/>
  <c r="EV36" i="123"/>
  <c r="EU44" i="123"/>
  <c r="EV45" i="123"/>
  <c r="EV24" i="123"/>
  <c r="EU23" i="123"/>
  <c r="EU20" i="123"/>
  <c r="EV21" i="123"/>
  <c r="EV6" i="123"/>
  <c r="EU5" i="123"/>
  <c r="ET47" i="123"/>
  <c r="B53" i="125" s="1"/>
  <c r="EV28" i="123"/>
  <c r="EU27" i="123"/>
  <c r="EV22" i="123"/>
  <c r="EU21" i="123"/>
  <c r="EU10" i="123"/>
  <c r="EV11" i="123"/>
  <c r="EU36" i="123"/>
  <c r="EV37" i="123"/>
  <c r="EU19" i="123"/>
  <c r="EV20" i="123"/>
  <c r="EU43" i="123"/>
  <c r="EV44" i="123"/>
  <c r="EU25" i="123"/>
  <c r="EV26" i="123"/>
  <c r="EU8" i="123"/>
  <c r="EV9" i="123"/>
  <c r="EU42" i="123"/>
  <c r="EV43" i="123"/>
  <c r="EU29" i="123"/>
  <c r="EV30" i="123"/>
  <c r="EU9" i="123"/>
  <c r="EV10" i="123"/>
  <c r="EV15" i="123"/>
  <c r="EU14" i="123"/>
  <c r="EU30" i="123"/>
  <c r="EV31" i="123"/>
  <c r="EV38" i="123"/>
  <c r="EU37" i="123"/>
  <c r="EV12" i="123"/>
  <c r="EU11" i="123"/>
  <c r="EV35" i="123"/>
  <c r="EU34" i="123"/>
  <c r="EU12" i="123"/>
  <c r="EV13" i="123"/>
  <c r="EV42" i="123"/>
  <c r="EU41" i="123"/>
  <c r="EU22" i="123"/>
  <c r="EV23" i="123"/>
  <c r="EU13" i="123"/>
  <c r="EV14" i="123"/>
  <c r="EV46" i="123"/>
  <c r="EU45" i="123"/>
  <c r="ES48" i="123" l="1"/>
  <c r="J53" i="125" s="1"/>
  <c r="EU47" i="123"/>
  <c r="C53" i="125" s="1"/>
  <c r="E53" i="125" s="1"/>
  <c r="P53" i="125" s="1"/>
  <c r="EV47" i="123"/>
  <c r="BP52" i="122" l="1"/>
  <c r="BP34" i="122" l="1"/>
  <c r="EW29" i="123" s="1"/>
  <c r="EV73" i="123" s="1"/>
  <c r="BP18" i="122"/>
  <c r="EW13" i="123" s="1"/>
  <c r="EV57" i="123" s="1"/>
  <c r="BP47" i="122"/>
  <c r="EW42" i="123" s="1"/>
  <c r="EV86" i="123" s="1"/>
  <c r="BP37" i="122"/>
  <c r="EW32" i="123" s="1"/>
  <c r="EV76" i="123" s="1"/>
  <c r="BP30" i="122"/>
  <c r="EW25" i="123" s="1"/>
  <c r="EV69" i="123" s="1"/>
  <c r="BP31" i="122"/>
  <c r="EW26" i="123" s="1"/>
  <c r="EV70" i="123" s="1"/>
  <c r="BP33" i="122"/>
  <c r="EW28" i="123" s="1"/>
  <c r="EV72" i="123" s="1"/>
  <c r="BP14" i="122"/>
  <c r="EW9" i="123" s="1"/>
  <c r="EV53" i="123" s="1"/>
  <c r="BP50" i="122"/>
  <c r="EW45" i="123" s="1"/>
  <c r="EV89" i="123" s="1"/>
  <c r="BP48" i="122"/>
  <c r="EW43" i="123" s="1"/>
  <c r="EV87" i="123" s="1"/>
  <c r="BP42" i="122"/>
  <c r="EW37" i="123" s="1"/>
  <c r="EV81" i="123" s="1"/>
  <c r="BP44" i="122"/>
  <c r="EW39" i="123" s="1"/>
  <c r="EV83" i="123" s="1"/>
  <c r="BP27" i="122"/>
  <c r="EW22" i="123" s="1"/>
  <c r="EV66" i="123" s="1"/>
  <c r="BP32" i="122"/>
  <c r="EW27" i="123" s="1"/>
  <c r="EV71" i="123" s="1"/>
  <c r="BP28" i="122"/>
  <c r="EW23" i="123" s="1"/>
  <c r="EV67" i="123" s="1"/>
  <c r="BP43" i="122"/>
  <c r="EW38" i="123" s="1"/>
  <c r="EV82" i="123" s="1"/>
  <c r="BP13" i="122"/>
  <c r="EW8" i="123" s="1"/>
  <c r="EV52" i="123" s="1"/>
  <c r="BP23" i="122"/>
  <c r="EW18" i="123" s="1"/>
  <c r="EV62" i="123" s="1"/>
  <c r="BP19" i="122"/>
  <c r="EW14" i="123" s="1"/>
  <c r="EV58" i="123" s="1"/>
  <c r="BP41" i="122"/>
  <c r="EW36" i="123" s="1"/>
  <c r="EV80" i="123" s="1"/>
  <c r="BP40" i="122"/>
  <c r="EW35" i="123" s="1"/>
  <c r="EV79" i="123" s="1"/>
  <c r="BP20" i="122"/>
  <c r="EW15" i="123" s="1"/>
  <c r="EV59" i="123" s="1"/>
  <c r="BP10" i="122"/>
  <c r="EW5" i="123" s="1"/>
  <c r="EV49" i="123" s="1"/>
  <c r="BP35" i="122"/>
  <c r="EW30" i="123" s="1"/>
  <c r="EV74" i="123" s="1"/>
  <c r="BP16" i="122"/>
  <c r="EW11" i="123" s="1"/>
  <c r="EV55" i="123" s="1"/>
  <c r="BP17" i="122"/>
  <c r="EW12" i="123" s="1"/>
  <c r="EV56" i="123" s="1"/>
  <c r="BP12" i="122"/>
  <c r="EW7" i="123" s="1"/>
  <c r="EV51" i="123" s="1"/>
  <c r="BP46" i="122"/>
  <c r="EW41" i="123" s="1"/>
  <c r="EV85" i="123" s="1"/>
  <c r="BP49" i="122"/>
  <c r="EW44" i="123" s="1"/>
  <c r="EV88" i="123" s="1"/>
  <c r="BP38" i="122"/>
  <c r="EW33" i="123" s="1"/>
  <c r="EV77" i="123" s="1"/>
  <c r="BP39" i="122"/>
  <c r="EW34" i="123" s="1"/>
  <c r="EV78" i="123" s="1"/>
  <c r="BP45" i="122"/>
  <c r="EW40" i="123" s="1"/>
  <c r="EV84" i="123" s="1"/>
  <c r="BP29" i="122"/>
  <c r="EW24" i="123" s="1"/>
  <c r="EV68" i="123" s="1"/>
  <c r="BP24" i="122"/>
  <c r="EW19" i="123" s="1"/>
  <c r="EV63" i="123" s="1"/>
  <c r="BP25" i="122"/>
  <c r="EW20" i="123" s="1"/>
  <c r="EV64" i="123" s="1"/>
  <c r="BP22" i="122"/>
  <c r="EW17" i="123" s="1"/>
  <c r="EV61" i="123" s="1"/>
  <c r="BP15" i="122"/>
  <c r="EW10" i="123" s="1"/>
  <c r="EV54" i="123" s="1"/>
  <c r="BP11" i="122"/>
  <c r="EW6" i="123" s="1"/>
  <c r="EV50" i="123" s="1"/>
  <c r="BP51" i="122"/>
  <c r="EW46" i="123" s="1"/>
  <c r="BP36" i="122"/>
  <c r="EW31" i="123" s="1"/>
  <c r="EV75" i="123" s="1"/>
  <c r="BP26" i="122"/>
  <c r="EW21" i="123" s="1"/>
  <c r="EV65" i="123" s="1"/>
  <c r="BP21" i="122"/>
  <c r="EW16" i="123" s="1"/>
  <c r="EV60" i="123" s="1"/>
  <c r="EX46" i="123" l="1"/>
  <c r="EV90" i="123"/>
  <c r="EY22" i="123"/>
  <c r="EX21" i="123"/>
  <c r="EX31" i="123"/>
  <c r="EY32" i="123"/>
  <c r="EY18" i="123"/>
  <c r="EX17" i="123"/>
  <c r="EY41" i="123"/>
  <c r="EX40" i="123"/>
  <c r="EY42" i="123"/>
  <c r="EX41" i="123"/>
  <c r="EX30" i="123"/>
  <c r="EY31" i="123"/>
  <c r="EX36" i="123"/>
  <c r="EY37" i="123"/>
  <c r="EX38" i="123"/>
  <c r="EY39" i="123"/>
  <c r="EX39" i="123"/>
  <c r="EY40" i="123"/>
  <c r="EX9" i="123"/>
  <c r="EY10" i="123"/>
  <c r="EX32" i="123"/>
  <c r="EY33" i="123"/>
  <c r="EY35" i="123"/>
  <c r="EX34" i="123"/>
  <c r="EY8" i="123"/>
  <c r="EX7" i="123"/>
  <c r="EY6" i="123"/>
  <c r="EX5" i="123"/>
  <c r="EX14" i="123"/>
  <c r="EY15" i="123"/>
  <c r="EX23" i="123"/>
  <c r="EY24" i="123"/>
  <c r="EX37" i="123"/>
  <c r="EY38" i="123"/>
  <c r="EX28" i="123"/>
  <c r="EY29" i="123"/>
  <c r="EX42" i="123"/>
  <c r="EY43" i="123"/>
  <c r="EX20" i="123"/>
  <c r="EY21" i="123"/>
  <c r="EX16" i="123"/>
  <c r="EY17" i="123"/>
  <c r="EX6" i="123"/>
  <c r="EY7" i="123"/>
  <c r="EX19" i="123"/>
  <c r="EY20" i="123"/>
  <c r="EX33" i="123"/>
  <c r="EY34" i="123"/>
  <c r="EX12" i="123"/>
  <c r="EY13" i="123"/>
  <c r="EY16" i="123"/>
  <c r="EX15" i="123"/>
  <c r="EX18" i="123"/>
  <c r="EY19" i="123"/>
  <c r="EX27" i="123"/>
  <c r="EY28" i="123"/>
  <c r="EY44" i="123"/>
  <c r="EX43" i="123"/>
  <c r="EX26" i="123"/>
  <c r="EY27" i="123"/>
  <c r="EX13" i="123"/>
  <c r="EY14" i="123"/>
  <c r="EX10" i="123"/>
  <c r="EY11" i="123"/>
  <c r="EY25" i="123"/>
  <c r="EX24" i="123"/>
  <c r="EW47" i="123"/>
  <c r="B54" i="125" s="1"/>
  <c r="EX44" i="123"/>
  <c r="EY45" i="123"/>
  <c r="EX11" i="123"/>
  <c r="EY12" i="123"/>
  <c r="EX35" i="123"/>
  <c r="EY36" i="123"/>
  <c r="EX8" i="123"/>
  <c r="EY9" i="123"/>
  <c r="EX22" i="123"/>
  <c r="EY23" i="123"/>
  <c r="EX45" i="123"/>
  <c r="EY46" i="123"/>
  <c r="EX25" i="123"/>
  <c r="EY26" i="123"/>
  <c r="EX29" i="123"/>
  <c r="EY30" i="123"/>
  <c r="EV48" i="123" l="1"/>
  <c r="J54" i="125" s="1"/>
  <c r="EX47" i="123"/>
  <c r="C54" i="125" s="1"/>
  <c r="E54" i="125" s="1"/>
  <c r="P54" i="125" s="1"/>
  <c r="EY47" i="123"/>
  <c r="BQ52" i="122" l="1"/>
  <c r="BQ10" i="122" l="1"/>
  <c r="EZ5" i="123" s="1"/>
  <c r="EY49" i="123" s="1"/>
  <c r="BQ21" i="122"/>
  <c r="EZ16" i="123" s="1"/>
  <c r="EY60" i="123" s="1"/>
  <c r="BQ34" i="122"/>
  <c r="EZ29" i="123" s="1"/>
  <c r="EY73" i="123" s="1"/>
  <c r="BQ37" i="122"/>
  <c r="EZ32" i="123" s="1"/>
  <c r="EY76" i="123" s="1"/>
  <c r="BQ43" i="122"/>
  <c r="EZ38" i="123" s="1"/>
  <c r="EY82" i="123" s="1"/>
  <c r="BQ25" i="122"/>
  <c r="EZ20" i="123" s="1"/>
  <c r="EY64" i="123" s="1"/>
  <c r="BQ40" i="122"/>
  <c r="EZ35" i="123" s="1"/>
  <c r="EY79" i="123" s="1"/>
  <c r="BQ36" i="122"/>
  <c r="EZ31" i="123" s="1"/>
  <c r="EY75" i="123" s="1"/>
  <c r="BQ18" i="122"/>
  <c r="EZ13" i="123" s="1"/>
  <c r="EY57" i="123" s="1"/>
  <c r="BQ48" i="122"/>
  <c r="EZ43" i="123" s="1"/>
  <c r="EY87" i="123" s="1"/>
  <c r="BQ50" i="122"/>
  <c r="EZ45" i="123" s="1"/>
  <c r="EY89" i="123" s="1"/>
  <c r="BQ29" i="122"/>
  <c r="EZ24" i="123" s="1"/>
  <c r="EY68" i="123" s="1"/>
  <c r="BQ44" i="122"/>
  <c r="EZ39" i="123" s="1"/>
  <c r="EY83" i="123" s="1"/>
  <c r="BQ13" i="122"/>
  <c r="EZ8" i="123" s="1"/>
  <c r="EY52" i="123" s="1"/>
  <c r="BQ22" i="122"/>
  <c r="EZ17" i="123" s="1"/>
  <c r="EY61" i="123" s="1"/>
  <c r="BQ47" i="122"/>
  <c r="EZ42" i="123" s="1"/>
  <c r="EY86" i="123" s="1"/>
  <c r="BQ15" i="122"/>
  <c r="EZ10" i="123" s="1"/>
  <c r="EY54" i="123" s="1"/>
  <c r="BQ38" i="122"/>
  <c r="EZ33" i="123" s="1"/>
  <c r="EY77" i="123" s="1"/>
  <c r="BQ24" i="122"/>
  <c r="EZ19" i="123" s="1"/>
  <c r="EY63" i="123" s="1"/>
  <c r="BQ31" i="122"/>
  <c r="EZ26" i="123" s="1"/>
  <c r="EY70" i="123" s="1"/>
  <c r="BQ41" i="122"/>
  <c r="EZ36" i="123" s="1"/>
  <c r="EY80" i="123" s="1"/>
  <c r="BQ28" i="122"/>
  <c r="EZ23" i="123" s="1"/>
  <c r="EY67" i="123" s="1"/>
  <c r="BQ30" i="122"/>
  <c r="EZ25" i="123" s="1"/>
  <c r="EY69" i="123" s="1"/>
  <c r="BQ23" i="122"/>
  <c r="EZ18" i="123" s="1"/>
  <c r="EY62" i="123" s="1"/>
  <c r="BQ51" i="122"/>
  <c r="EZ46" i="123" s="1"/>
  <c r="BQ32" i="122"/>
  <c r="EZ27" i="123" s="1"/>
  <c r="EY71" i="123" s="1"/>
  <c r="BQ19" i="122"/>
  <c r="EZ14" i="123" s="1"/>
  <c r="EY58" i="123" s="1"/>
  <c r="BQ42" i="122"/>
  <c r="EZ37" i="123" s="1"/>
  <c r="EY81" i="123" s="1"/>
  <c r="BQ33" i="122"/>
  <c r="EZ28" i="123" s="1"/>
  <c r="EY72" i="123" s="1"/>
  <c r="BQ16" i="122"/>
  <c r="EZ11" i="123" s="1"/>
  <c r="EY55" i="123" s="1"/>
  <c r="BQ35" i="122"/>
  <c r="EZ30" i="123" s="1"/>
  <c r="EY74" i="123" s="1"/>
  <c r="BQ17" i="122"/>
  <c r="EZ12" i="123" s="1"/>
  <c r="EY56" i="123" s="1"/>
  <c r="BQ49" i="122"/>
  <c r="EZ44" i="123" s="1"/>
  <c r="EY88" i="123" s="1"/>
  <c r="BQ27" i="122"/>
  <c r="EZ22" i="123" s="1"/>
  <c r="EY66" i="123" s="1"/>
  <c r="BQ20" i="122"/>
  <c r="EZ15" i="123" s="1"/>
  <c r="EY59" i="123" s="1"/>
  <c r="BQ45" i="122"/>
  <c r="EZ40" i="123" s="1"/>
  <c r="EY84" i="123" s="1"/>
  <c r="BQ26" i="122"/>
  <c r="EZ21" i="123" s="1"/>
  <c r="EY65" i="123" s="1"/>
  <c r="BQ39" i="122"/>
  <c r="EZ34" i="123" s="1"/>
  <c r="EY78" i="123" s="1"/>
  <c r="BQ12" i="122"/>
  <c r="EZ7" i="123" s="1"/>
  <c r="EY51" i="123" s="1"/>
  <c r="BQ14" i="122"/>
  <c r="EZ9" i="123" s="1"/>
  <c r="EY53" i="123" s="1"/>
  <c r="BQ46" i="122"/>
  <c r="EZ41" i="123" s="1"/>
  <c r="EY85" i="123" s="1"/>
  <c r="BQ11" i="122"/>
  <c r="EZ6" i="123" s="1"/>
  <c r="EY50" i="123" s="1"/>
  <c r="FA46" i="123" l="1"/>
  <c r="EY90" i="123"/>
  <c r="FB16" i="123"/>
  <c r="FA15" i="123"/>
  <c r="FA22" i="123"/>
  <c r="FB23" i="123"/>
  <c r="FB10" i="123"/>
  <c r="FA9" i="123"/>
  <c r="FB41" i="123"/>
  <c r="FA40" i="123"/>
  <c r="FA12" i="123"/>
  <c r="FB13" i="123"/>
  <c r="FA37" i="123"/>
  <c r="FB38" i="123"/>
  <c r="FA18" i="123"/>
  <c r="FB19" i="123"/>
  <c r="FA26" i="123"/>
  <c r="FB27" i="123"/>
  <c r="FA42" i="123"/>
  <c r="FB43" i="123"/>
  <c r="FA24" i="123"/>
  <c r="FB25" i="123"/>
  <c r="FA31" i="123"/>
  <c r="FB32" i="123"/>
  <c r="FA32" i="123"/>
  <c r="FB33" i="123"/>
  <c r="FA7" i="123"/>
  <c r="FB8" i="123"/>
  <c r="FA30" i="123"/>
  <c r="FB31" i="123"/>
  <c r="FB15" i="123"/>
  <c r="FA14" i="123"/>
  <c r="FA25" i="123"/>
  <c r="FB26" i="123"/>
  <c r="FA19" i="123"/>
  <c r="FB20" i="123"/>
  <c r="FB18" i="123"/>
  <c r="FA17" i="123"/>
  <c r="FB46" i="123"/>
  <c r="FA45" i="123"/>
  <c r="FA35" i="123"/>
  <c r="FB36" i="123"/>
  <c r="FB30" i="123"/>
  <c r="FA29" i="123"/>
  <c r="FA6" i="123"/>
  <c r="FB7" i="123"/>
  <c r="FA11" i="123"/>
  <c r="FB12" i="123"/>
  <c r="FA23" i="123"/>
  <c r="FB24" i="123"/>
  <c r="FA33" i="123"/>
  <c r="FB34" i="123"/>
  <c r="FA8" i="123"/>
  <c r="FB9" i="123"/>
  <c r="FB44" i="123"/>
  <c r="FA43" i="123"/>
  <c r="FB21" i="123"/>
  <c r="FA20" i="123"/>
  <c r="FB17" i="123"/>
  <c r="FA16" i="123"/>
  <c r="FA34" i="123"/>
  <c r="FB35" i="123"/>
  <c r="FA27" i="123"/>
  <c r="FB28" i="123"/>
  <c r="FA41" i="123"/>
  <c r="FB42" i="123"/>
  <c r="FA21" i="123"/>
  <c r="FB22" i="123"/>
  <c r="FA44" i="123"/>
  <c r="FB45" i="123"/>
  <c r="FA28" i="123"/>
  <c r="FB29" i="123"/>
  <c r="FA36" i="123"/>
  <c r="FB37" i="123"/>
  <c r="FB11" i="123"/>
  <c r="FA10" i="123"/>
  <c r="FA39" i="123"/>
  <c r="FB40" i="123"/>
  <c r="FA13" i="123"/>
  <c r="FB14" i="123"/>
  <c r="FA38" i="123"/>
  <c r="FB39" i="123"/>
  <c r="FB6" i="123"/>
  <c r="FA5" i="123"/>
  <c r="EZ47" i="123"/>
  <c r="B55" i="125" s="1"/>
  <c r="EY48" i="123" l="1"/>
  <c r="J55" i="125" s="1"/>
  <c r="FA47" i="123"/>
  <c r="C55" i="125" s="1"/>
  <c r="E55" i="125" s="1"/>
  <c r="P55" i="125" s="1"/>
  <c r="FB47" i="123"/>
  <c r="BR52" i="122" l="1"/>
  <c r="BR48" i="122" l="1"/>
  <c r="FC43" i="123" s="1"/>
  <c r="FB87" i="123" s="1"/>
  <c r="BR38" i="122"/>
  <c r="FC33" i="123" s="1"/>
  <c r="FB77" i="123" s="1"/>
  <c r="BR34" i="122"/>
  <c r="FC29" i="123" s="1"/>
  <c r="FB73" i="123" s="1"/>
  <c r="BR31" i="122"/>
  <c r="FC26" i="123" s="1"/>
  <c r="FB70" i="123" s="1"/>
  <c r="BR26" i="122"/>
  <c r="FC21" i="123" s="1"/>
  <c r="FB65" i="123" s="1"/>
  <c r="BR32" i="122"/>
  <c r="FC27" i="123" s="1"/>
  <c r="FB71" i="123" s="1"/>
  <c r="BR24" i="122"/>
  <c r="FC19" i="123" s="1"/>
  <c r="FB63" i="123" s="1"/>
  <c r="BR16" i="122"/>
  <c r="FC11" i="123" s="1"/>
  <c r="FB55" i="123" s="1"/>
  <c r="BR12" i="122"/>
  <c r="FC7" i="123" s="1"/>
  <c r="FB51" i="123" s="1"/>
  <c r="BR51" i="122"/>
  <c r="FC46" i="123" s="1"/>
  <c r="BR44" i="122"/>
  <c r="FC39" i="123" s="1"/>
  <c r="FB83" i="123" s="1"/>
  <c r="BR37" i="122"/>
  <c r="FC32" i="123" s="1"/>
  <c r="FB76" i="123" s="1"/>
  <c r="BR33" i="122"/>
  <c r="FC28" i="123" s="1"/>
  <c r="FB72" i="123" s="1"/>
  <c r="BR27" i="122"/>
  <c r="FC22" i="123" s="1"/>
  <c r="FB66" i="123" s="1"/>
  <c r="BR50" i="122"/>
  <c r="FC45" i="123" s="1"/>
  <c r="FB89" i="123" s="1"/>
  <c r="BR29" i="122"/>
  <c r="FC24" i="123" s="1"/>
  <c r="FB68" i="123" s="1"/>
  <c r="BR23" i="122"/>
  <c r="FC18" i="123" s="1"/>
  <c r="FB62" i="123" s="1"/>
  <c r="BR19" i="122"/>
  <c r="FC14" i="123" s="1"/>
  <c r="FB58" i="123" s="1"/>
  <c r="BR15" i="122"/>
  <c r="FC10" i="123" s="1"/>
  <c r="FB54" i="123" s="1"/>
  <c r="BR11" i="122"/>
  <c r="FC6" i="123" s="1"/>
  <c r="FB50" i="123" s="1"/>
  <c r="BR22" i="122"/>
  <c r="FC17" i="123" s="1"/>
  <c r="FB61" i="123" s="1"/>
  <c r="BR10" i="122"/>
  <c r="FC5" i="123" s="1"/>
  <c r="FB49" i="123" s="1"/>
  <c r="BR47" i="122"/>
  <c r="FC42" i="123" s="1"/>
  <c r="FB86" i="123" s="1"/>
  <c r="BR40" i="122"/>
  <c r="FC35" i="123" s="1"/>
  <c r="FB79" i="123" s="1"/>
  <c r="BR36" i="122"/>
  <c r="FC31" i="123" s="1"/>
  <c r="FB75" i="123" s="1"/>
  <c r="BR49" i="122"/>
  <c r="FC44" i="123" s="1"/>
  <c r="FB88" i="123" s="1"/>
  <c r="BR41" i="122"/>
  <c r="FC36" i="123" s="1"/>
  <c r="FB80" i="123" s="1"/>
  <c r="BR46" i="122"/>
  <c r="FC41" i="123" s="1"/>
  <c r="FB85" i="123" s="1"/>
  <c r="BR28" i="122"/>
  <c r="FC23" i="123" s="1"/>
  <c r="FB67" i="123" s="1"/>
  <c r="BR18" i="122"/>
  <c r="FC13" i="123" s="1"/>
  <c r="FB57" i="123" s="1"/>
  <c r="BR14" i="122"/>
  <c r="FC9" i="123" s="1"/>
  <c r="FB53" i="123" s="1"/>
  <c r="BR43" i="122"/>
  <c r="FC38" i="123" s="1"/>
  <c r="FB82" i="123" s="1"/>
  <c r="BR39" i="122"/>
  <c r="FC34" i="123" s="1"/>
  <c r="FB78" i="123" s="1"/>
  <c r="BR35" i="122"/>
  <c r="FC30" i="123" s="1"/>
  <c r="FB74" i="123" s="1"/>
  <c r="BR45" i="122"/>
  <c r="FC40" i="123" s="1"/>
  <c r="FB84" i="123" s="1"/>
  <c r="BR30" i="122"/>
  <c r="FC25" i="123" s="1"/>
  <c r="FB69" i="123" s="1"/>
  <c r="BR42" i="122"/>
  <c r="FC37" i="123" s="1"/>
  <c r="FB81" i="123" s="1"/>
  <c r="BR25" i="122"/>
  <c r="FC20" i="123" s="1"/>
  <c r="FB64" i="123" s="1"/>
  <c r="BR21" i="122"/>
  <c r="FC16" i="123" s="1"/>
  <c r="FB60" i="123" s="1"/>
  <c r="BR17" i="122"/>
  <c r="FC12" i="123" s="1"/>
  <c r="FB56" i="123" s="1"/>
  <c r="BR13" i="122"/>
  <c r="FC8" i="123" s="1"/>
  <c r="FB52" i="123" s="1"/>
  <c r="BR20" i="122"/>
  <c r="FC15" i="123" s="1"/>
  <c r="FB59" i="123" s="1"/>
  <c r="FD46" i="123" l="1"/>
  <c r="FB90" i="123"/>
  <c r="FD37" i="123"/>
  <c r="FE38" i="123"/>
  <c r="FD12" i="123"/>
  <c r="FE13" i="123"/>
  <c r="FD25" i="123"/>
  <c r="FE26" i="123"/>
  <c r="FD38" i="123"/>
  <c r="FE39" i="123"/>
  <c r="FD41" i="123"/>
  <c r="FE42" i="123"/>
  <c r="FD35" i="123"/>
  <c r="FE36" i="123"/>
  <c r="FE7" i="123"/>
  <c r="FD6" i="123"/>
  <c r="FD24" i="123"/>
  <c r="FE25" i="123"/>
  <c r="FD32" i="123"/>
  <c r="FE33" i="123"/>
  <c r="FD11" i="123"/>
  <c r="FE12" i="123"/>
  <c r="FD26" i="123"/>
  <c r="FE27" i="123"/>
  <c r="FD16" i="123"/>
  <c r="FE17" i="123"/>
  <c r="FE41" i="123"/>
  <c r="FD40" i="123"/>
  <c r="FD9" i="123"/>
  <c r="FE10" i="123"/>
  <c r="FD36" i="123"/>
  <c r="FE37" i="123"/>
  <c r="FD42" i="123"/>
  <c r="FE43" i="123"/>
  <c r="FD10" i="123"/>
  <c r="FE11" i="123"/>
  <c r="FE46" i="123"/>
  <c r="FD45" i="123"/>
  <c r="FD39" i="123"/>
  <c r="FE40" i="123"/>
  <c r="FE20" i="123"/>
  <c r="FD19" i="123"/>
  <c r="FE30" i="123"/>
  <c r="FD29" i="123"/>
  <c r="FD15" i="123"/>
  <c r="FE16" i="123"/>
  <c r="FD20" i="123"/>
  <c r="FE21" i="123"/>
  <c r="FE31" i="123"/>
  <c r="FD30" i="123"/>
  <c r="FD13" i="123"/>
  <c r="FE14" i="123"/>
  <c r="FD44" i="123"/>
  <c r="FE45" i="123"/>
  <c r="FE6" i="123"/>
  <c r="FD5" i="123"/>
  <c r="FC47" i="123"/>
  <c r="B56" i="125" s="1"/>
  <c r="FD14" i="123"/>
  <c r="FE15" i="123"/>
  <c r="FE23" i="123"/>
  <c r="FD22" i="123"/>
  <c r="FD27" i="123"/>
  <c r="FE28" i="123"/>
  <c r="FD33" i="123"/>
  <c r="FE34" i="123"/>
  <c r="FD8" i="123"/>
  <c r="FE9" i="123"/>
  <c r="FE35" i="123"/>
  <c r="FD34" i="123"/>
  <c r="FD23" i="123"/>
  <c r="FE24" i="123"/>
  <c r="FE32" i="123"/>
  <c r="FD31" i="123"/>
  <c r="FD17" i="123"/>
  <c r="FE18" i="123"/>
  <c r="FD18" i="123"/>
  <c r="FE19" i="123"/>
  <c r="FD28" i="123"/>
  <c r="FE29" i="123"/>
  <c r="FE8" i="123"/>
  <c r="FD7" i="123"/>
  <c r="FD21" i="123"/>
  <c r="FE22" i="123"/>
  <c r="FD43" i="123"/>
  <c r="FE44" i="123"/>
  <c r="FB48" i="123" l="1"/>
  <c r="J56" i="125" s="1"/>
  <c r="FD47" i="123"/>
  <c r="C56" i="125" s="1"/>
  <c r="E56" i="125" s="1"/>
  <c r="P56" i="125" s="1"/>
  <c r="FE47" i="123"/>
  <c r="BS52" i="122" l="1"/>
  <c r="BS46" i="122" l="1"/>
  <c r="FF41" i="123" s="1"/>
  <c r="FE85" i="123" s="1"/>
  <c r="BS40" i="122"/>
  <c r="FF35" i="123" s="1"/>
  <c r="FE79" i="123" s="1"/>
  <c r="BS38" i="122"/>
  <c r="FF33" i="123" s="1"/>
  <c r="FE77" i="123" s="1"/>
  <c r="BS35" i="122"/>
  <c r="FF30" i="123" s="1"/>
  <c r="FE74" i="123" s="1"/>
  <c r="BS39" i="122"/>
  <c r="FF34" i="123" s="1"/>
  <c r="FE78" i="123" s="1"/>
  <c r="BS26" i="122"/>
  <c r="FF21" i="123" s="1"/>
  <c r="FE65" i="123" s="1"/>
  <c r="BS31" i="122"/>
  <c r="FF26" i="123" s="1"/>
  <c r="FE70" i="123" s="1"/>
  <c r="BS14" i="122"/>
  <c r="FF9" i="123" s="1"/>
  <c r="FE53" i="123" s="1"/>
  <c r="BS49" i="122"/>
  <c r="FF44" i="123" s="1"/>
  <c r="FE88" i="123" s="1"/>
  <c r="BS51" i="122"/>
  <c r="FF46" i="123" s="1"/>
  <c r="BS36" i="122"/>
  <c r="FF31" i="123" s="1"/>
  <c r="FE75" i="123" s="1"/>
  <c r="BS33" i="122"/>
  <c r="FF28" i="123" s="1"/>
  <c r="FE72" i="123" s="1"/>
  <c r="BS30" i="122"/>
  <c r="FF25" i="123" s="1"/>
  <c r="FE69" i="123" s="1"/>
  <c r="BS28" i="122"/>
  <c r="FF23" i="123" s="1"/>
  <c r="FE67" i="123" s="1"/>
  <c r="BS23" i="122"/>
  <c r="FF18" i="123" s="1"/>
  <c r="FE62" i="123" s="1"/>
  <c r="BS24" i="122"/>
  <c r="FF19" i="123" s="1"/>
  <c r="FE63" i="123" s="1"/>
  <c r="BS25" i="122"/>
  <c r="FF20" i="123" s="1"/>
  <c r="FE64" i="123" s="1"/>
  <c r="BS12" i="122"/>
  <c r="FF7" i="123" s="1"/>
  <c r="FE51" i="123" s="1"/>
  <c r="BS10" i="122"/>
  <c r="FF5" i="123" s="1"/>
  <c r="FE49" i="123" s="1"/>
  <c r="BS32" i="122"/>
  <c r="FF27" i="123" s="1"/>
  <c r="FE71" i="123" s="1"/>
  <c r="BS20" i="122"/>
  <c r="FF15" i="123" s="1"/>
  <c r="FE59" i="123" s="1"/>
  <c r="BS21" i="122"/>
  <c r="FF16" i="123" s="1"/>
  <c r="FE60" i="123" s="1"/>
  <c r="BS13" i="122"/>
  <c r="FF8" i="123" s="1"/>
  <c r="FE52" i="123" s="1"/>
  <c r="BS45" i="122"/>
  <c r="FF40" i="123" s="1"/>
  <c r="FE84" i="123" s="1"/>
  <c r="BS47" i="122"/>
  <c r="FF42" i="123" s="1"/>
  <c r="FE86" i="123" s="1"/>
  <c r="BS41" i="122"/>
  <c r="FF36" i="123" s="1"/>
  <c r="FE80" i="123" s="1"/>
  <c r="BS29" i="122"/>
  <c r="FF24" i="123" s="1"/>
  <c r="FE68" i="123" s="1"/>
  <c r="BS42" i="122"/>
  <c r="FF37" i="123" s="1"/>
  <c r="FE81" i="123" s="1"/>
  <c r="BS19" i="122"/>
  <c r="FF14" i="123" s="1"/>
  <c r="FE58" i="123" s="1"/>
  <c r="BS11" i="122"/>
  <c r="FF6" i="123" s="1"/>
  <c r="FE50" i="123" s="1"/>
  <c r="BS50" i="122"/>
  <c r="FF45" i="123" s="1"/>
  <c r="FE89" i="123" s="1"/>
  <c r="BS44" i="122"/>
  <c r="FF39" i="123" s="1"/>
  <c r="FE83" i="123" s="1"/>
  <c r="BS37" i="122"/>
  <c r="FF32" i="123" s="1"/>
  <c r="FE76" i="123" s="1"/>
  <c r="BS43" i="122"/>
  <c r="FF38" i="123" s="1"/>
  <c r="FE82" i="123" s="1"/>
  <c r="BS48" i="122"/>
  <c r="FF43" i="123" s="1"/>
  <c r="FE87" i="123" s="1"/>
  <c r="BS27" i="122"/>
  <c r="FF22" i="123" s="1"/>
  <c r="FE66" i="123" s="1"/>
  <c r="BS15" i="122"/>
  <c r="FF10" i="123" s="1"/>
  <c r="FE54" i="123" s="1"/>
  <c r="BS16" i="122"/>
  <c r="FF11" i="123" s="1"/>
  <c r="FE55" i="123" s="1"/>
  <c r="BS17" i="122"/>
  <c r="FF12" i="123" s="1"/>
  <c r="FE56" i="123" s="1"/>
  <c r="BS18" i="122"/>
  <c r="FF13" i="123" s="1"/>
  <c r="FE57" i="123" s="1"/>
  <c r="BS34" i="122"/>
  <c r="FF29" i="123" s="1"/>
  <c r="FE73" i="123" s="1"/>
  <c r="BS22" i="122"/>
  <c r="FF17" i="123" s="1"/>
  <c r="FE61" i="123" s="1"/>
  <c r="FG46" i="123" l="1"/>
  <c r="FE90" i="123"/>
  <c r="FG10" i="123"/>
  <c r="FH11" i="123"/>
  <c r="FG13" i="123"/>
  <c r="FH14" i="123"/>
  <c r="FH23" i="123"/>
  <c r="FG22" i="123"/>
  <c r="FG39" i="123"/>
  <c r="FH40" i="123"/>
  <c r="FH38" i="123"/>
  <c r="FG37" i="123"/>
  <c r="FG40" i="123"/>
  <c r="FH41" i="123"/>
  <c r="FG27" i="123"/>
  <c r="FH28" i="123"/>
  <c r="FH20" i="123"/>
  <c r="FG19" i="123"/>
  <c r="FG28" i="123"/>
  <c r="FH29" i="123"/>
  <c r="FG9" i="123"/>
  <c r="FH10" i="123"/>
  <c r="FG30" i="123"/>
  <c r="FH31" i="123"/>
  <c r="FG12" i="123"/>
  <c r="FH13" i="123"/>
  <c r="FG45" i="123"/>
  <c r="FH46" i="123"/>
  <c r="FH25" i="123"/>
  <c r="FG24" i="123"/>
  <c r="FG8" i="123"/>
  <c r="FH9" i="123"/>
  <c r="FH6" i="123"/>
  <c r="FG5" i="123"/>
  <c r="FF47" i="123"/>
  <c r="B57" i="125" s="1"/>
  <c r="FG18" i="123"/>
  <c r="FH19" i="123"/>
  <c r="FH32" i="123"/>
  <c r="FG31" i="123"/>
  <c r="FG26" i="123"/>
  <c r="FH27" i="123"/>
  <c r="FH34" i="123"/>
  <c r="FG33" i="123"/>
  <c r="FG43" i="123"/>
  <c r="FH44" i="123"/>
  <c r="FG17" i="123"/>
  <c r="FH18" i="123"/>
  <c r="FG11" i="123"/>
  <c r="FH12" i="123"/>
  <c r="FG38" i="123"/>
  <c r="FH39" i="123"/>
  <c r="FG6" i="123"/>
  <c r="FH7" i="123"/>
  <c r="FG36" i="123"/>
  <c r="FH37" i="123"/>
  <c r="FG16" i="123"/>
  <c r="FH17" i="123"/>
  <c r="FG7" i="123"/>
  <c r="FH8" i="123"/>
  <c r="FG23" i="123"/>
  <c r="FH24" i="123"/>
  <c r="FG21" i="123"/>
  <c r="FH22" i="123"/>
  <c r="FG35" i="123"/>
  <c r="FH36" i="123"/>
  <c r="FH30" i="123"/>
  <c r="FG29" i="123"/>
  <c r="FG32" i="123"/>
  <c r="FH33" i="123"/>
  <c r="FG14" i="123"/>
  <c r="FH15" i="123"/>
  <c r="FG42" i="123"/>
  <c r="FH43" i="123"/>
  <c r="FH16" i="123"/>
  <c r="FG15" i="123"/>
  <c r="FH21" i="123"/>
  <c r="FG20" i="123"/>
  <c r="FH26" i="123"/>
  <c r="FG25" i="123"/>
  <c r="FG44" i="123"/>
  <c r="FH45" i="123"/>
  <c r="FG34" i="123"/>
  <c r="FH35" i="123"/>
  <c r="FH42" i="123"/>
  <c r="FG41" i="123"/>
  <c r="FE48" i="123" l="1"/>
  <c r="J57" i="125" s="1"/>
  <c r="FG47" i="123"/>
  <c r="C57" i="125" s="1"/>
  <c r="E57" i="125" s="1"/>
  <c r="P57" i="125" s="1"/>
  <c r="FH47" i="123"/>
  <c r="BT52" i="122" l="1"/>
  <c r="BT48" i="122" l="1"/>
  <c r="FI43" i="123" s="1"/>
  <c r="FH87" i="123" s="1"/>
  <c r="BT29" i="122"/>
  <c r="FI24" i="123" s="1"/>
  <c r="FH68" i="123" s="1"/>
  <c r="BT14" i="122"/>
  <c r="FI9" i="123" s="1"/>
  <c r="FH53" i="123" s="1"/>
  <c r="BT38" i="122"/>
  <c r="FI33" i="123" s="1"/>
  <c r="FH77" i="123" s="1"/>
  <c r="BT20" i="122"/>
  <c r="FI15" i="123" s="1"/>
  <c r="FH59" i="123" s="1"/>
  <c r="BT15" i="122"/>
  <c r="FI10" i="123" s="1"/>
  <c r="FH54" i="123" s="1"/>
  <c r="BT17" i="122"/>
  <c r="FI12" i="123" s="1"/>
  <c r="FH56" i="123" s="1"/>
  <c r="BT34" i="122"/>
  <c r="FI29" i="123" s="1"/>
  <c r="FH73" i="123" s="1"/>
  <c r="BT16" i="122"/>
  <c r="FI11" i="123" s="1"/>
  <c r="FH55" i="123" s="1"/>
  <c r="BT47" i="122"/>
  <c r="FI42" i="123" s="1"/>
  <c r="FH86" i="123" s="1"/>
  <c r="BT18" i="122"/>
  <c r="FI13" i="123" s="1"/>
  <c r="FH57" i="123" s="1"/>
  <c r="BT42" i="122"/>
  <c r="FI37" i="123" s="1"/>
  <c r="FH81" i="123" s="1"/>
  <c r="BT24" i="122"/>
  <c r="FI19" i="123" s="1"/>
  <c r="FH63" i="123" s="1"/>
  <c r="BT11" i="122"/>
  <c r="FI6" i="123" s="1"/>
  <c r="FH50" i="123" s="1"/>
  <c r="BT40" i="122"/>
  <c r="FI35" i="123" s="1"/>
  <c r="FH79" i="123" s="1"/>
  <c r="BT25" i="122"/>
  <c r="FI20" i="123" s="1"/>
  <c r="FH64" i="123" s="1"/>
  <c r="BT45" i="122"/>
  <c r="FI40" i="123" s="1"/>
  <c r="FH84" i="123" s="1"/>
  <c r="BT10" i="122"/>
  <c r="FI5" i="123" s="1"/>
  <c r="FH49" i="123" s="1"/>
  <c r="BT35" i="122"/>
  <c r="FI30" i="123" s="1"/>
  <c r="FH74" i="123" s="1"/>
  <c r="BT21" i="122"/>
  <c r="FI16" i="123" s="1"/>
  <c r="FH60" i="123" s="1"/>
  <c r="BT49" i="122"/>
  <c r="FI44" i="123" s="1"/>
  <c r="FH88" i="123" s="1"/>
  <c r="BT43" i="122"/>
  <c r="FI38" i="123" s="1"/>
  <c r="FH82" i="123" s="1"/>
  <c r="BT28" i="122"/>
  <c r="FI23" i="123" s="1"/>
  <c r="FH67" i="123" s="1"/>
  <c r="BT46" i="122"/>
  <c r="FI41" i="123" s="1"/>
  <c r="FH85" i="123" s="1"/>
  <c r="BT27" i="122"/>
  <c r="FI22" i="123" s="1"/>
  <c r="FH66" i="123" s="1"/>
  <c r="BT39" i="122"/>
  <c r="FI34" i="123" s="1"/>
  <c r="FH78" i="123" s="1"/>
  <c r="BT30" i="122"/>
  <c r="FI25" i="123" s="1"/>
  <c r="FH69" i="123" s="1"/>
  <c r="BT51" i="122"/>
  <c r="FI46" i="123" s="1"/>
  <c r="BT44" i="122"/>
  <c r="FI39" i="123" s="1"/>
  <c r="FH83" i="123" s="1"/>
  <c r="BT22" i="122"/>
  <c r="FI17" i="123" s="1"/>
  <c r="FH61" i="123" s="1"/>
  <c r="BT32" i="122"/>
  <c r="FI27" i="123" s="1"/>
  <c r="FH71" i="123" s="1"/>
  <c r="BT50" i="122"/>
  <c r="FI45" i="123" s="1"/>
  <c r="FH89" i="123" s="1"/>
  <c r="BT31" i="122"/>
  <c r="FI26" i="123" s="1"/>
  <c r="FH70" i="123" s="1"/>
  <c r="BT13" i="122"/>
  <c r="FI8" i="123" s="1"/>
  <c r="FH52" i="123" s="1"/>
  <c r="BT41" i="122"/>
  <c r="FI36" i="123" s="1"/>
  <c r="FH80" i="123" s="1"/>
  <c r="BT26" i="122"/>
  <c r="FI21" i="123" s="1"/>
  <c r="FH65" i="123" s="1"/>
  <c r="BT19" i="122"/>
  <c r="FI14" i="123" s="1"/>
  <c r="FH58" i="123" s="1"/>
  <c r="BT33" i="122"/>
  <c r="FI28" i="123" s="1"/>
  <c r="FH72" i="123" s="1"/>
  <c r="BT37" i="122"/>
  <c r="FI32" i="123" s="1"/>
  <c r="FH76" i="123" s="1"/>
  <c r="BT36" i="122"/>
  <c r="FI31" i="123" s="1"/>
  <c r="FH75" i="123" s="1"/>
  <c r="BT23" i="122"/>
  <c r="FI18" i="123" s="1"/>
  <c r="FH62" i="123" s="1"/>
  <c r="BT12" i="122"/>
  <c r="FI7" i="123" s="1"/>
  <c r="FH51" i="123" s="1"/>
  <c r="FJ46" i="123" l="1"/>
  <c r="FH90" i="123"/>
  <c r="FJ31" i="123"/>
  <c r="FK32" i="123"/>
  <c r="FK22" i="123"/>
  <c r="FJ21" i="123"/>
  <c r="FJ45" i="123"/>
  <c r="FK46" i="123"/>
  <c r="FK42" i="123"/>
  <c r="FJ41" i="123"/>
  <c r="FJ16" i="123"/>
  <c r="FK17" i="123"/>
  <c r="FJ20" i="123"/>
  <c r="FK21" i="123"/>
  <c r="FJ37" i="123"/>
  <c r="FK38" i="123"/>
  <c r="FK30" i="123"/>
  <c r="FJ29" i="123"/>
  <c r="FJ33" i="123"/>
  <c r="FK34" i="123"/>
  <c r="FJ36" i="123"/>
  <c r="FK37" i="123"/>
  <c r="FK28" i="123"/>
  <c r="FJ27" i="123"/>
  <c r="FK26" i="123"/>
  <c r="FJ25" i="123"/>
  <c r="FK24" i="123"/>
  <c r="FJ23" i="123"/>
  <c r="FJ30" i="123"/>
  <c r="FK31" i="123"/>
  <c r="FJ35" i="123"/>
  <c r="FK36" i="123"/>
  <c r="FK14" i="123"/>
  <c r="FJ13" i="123"/>
  <c r="FK13" i="123"/>
  <c r="FJ12" i="123"/>
  <c r="FJ9" i="123"/>
  <c r="FK10" i="123"/>
  <c r="FJ32" i="123"/>
  <c r="FK33" i="123"/>
  <c r="FJ7" i="123"/>
  <c r="FK8" i="123"/>
  <c r="FJ28" i="123"/>
  <c r="FK29" i="123"/>
  <c r="FK9" i="123"/>
  <c r="FJ8" i="123"/>
  <c r="FJ17" i="123"/>
  <c r="FK18" i="123"/>
  <c r="FJ34" i="123"/>
  <c r="FK35" i="123"/>
  <c r="FK39" i="123"/>
  <c r="FJ38" i="123"/>
  <c r="FK6" i="123"/>
  <c r="FJ5" i="123"/>
  <c r="FI47" i="123"/>
  <c r="B58" i="125" s="1"/>
  <c r="FJ6" i="123"/>
  <c r="FK7" i="123"/>
  <c r="FJ42" i="123"/>
  <c r="FK43" i="123"/>
  <c r="FK11" i="123"/>
  <c r="FJ10" i="123"/>
  <c r="FJ24" i="123"/>
  <c r="FK25" i="123"/>
  <c r="FJ18" i="123"/>
  <c r="FK19" i="123"/>
  <c r="FJ14" i="123"/>
  <c r="FK15" i="123"/>
  <c r="FJ26" i="123"/>
  <c r="FK27" i="123"/>
  <c r="FK40" i="123"/>
  <c r="FJ39" i="123"/>
  <c r="FK23" i="123"/>
  <c r="FJ22" i="123"/>
  <c r="FK45" i="123"/>
  <c r="FJ44" i="123"/>
  <c r="FK41" i="123"/>
  <c r="FJ40" i="123"/>
  <c r="FK20" i="123"/>
  <c r="FJ19" i="123"/>
  <c r="FJ11" i="123"/>
  <c r="FK12" i="123"/>
  <c r="FJ15" i="123"/>
  <c r="FK16" i="123"/>
  <c r="FK44" i="123"/>
  <c r="FJ43" i="123"/>
  <c r="FH48" i="123" l="1"/>
  <c r="J58" i="125" s="1"/>
  <c r="FJ47" i="123"/>
  <c r="C58" i="125" s="1"/>
  <c r="E58" i="125" s="1"/>
  <c r="P58" i="125" s="1"/>
  <c r="FK47" i="123"/>
  <c r="BU52" i="122" l="1"/>
  <c r="BU48" i="122" l="1"/>
  <c r="FL43" i="123" s="1"/>
  <c r="FK87" i="123" s="1"/>
  <c r="BU44" i="122"/>
  <c r="FL39" i="123" s="1"/>
  <c r="FK83" i="123" s="1"/>
  <c r="BU39" i="122"/>
  <c r="FL34" i="123" s="1"/>
  <c r="FK78" i="123" s="1"/>
  <c r="BU35" i="122"/>
  <c r="FL30" i="123" s="1"/>
  <c r="FK74" i="123" s="1"/>
  <c r="BU31" i="122"/>
  <c r="FL26" i="123" s="1"/>
  <c r="FK70" i="123" s="1"/>
  <c r="BU27" i="122"/>
  <c r="FL22" i="123" s="1"/>
  <c r="FK66" i="123" s="1"/>
  <c r="BU41" i="122"/>
  <c r="FL36" i="123" s="1"/>
  <c r="FK80" i="123" s="1"/>
  <c r="BU20" i="122"/>
  <c r="FL15" i="123" s="1"/>
  <c r="FK59" i="123" s="1"/>
  <c r="BU16" i="122"/>
  <c r="FL11" i="123" s="1"/>
  <c r="FK55" i="123" s="1"/>
  <c r="BU12" i="122"/>
  <c r="FL7" i="123" s="1"/>
  <c r="FK51" i="123" s="1"/>
  <c r="BU26" i="122"/>
  <c r="FL21" i="123" s="1"/>
  <c r="FK65" i="123" s="1"/>
  <c r="BU19" i="122"/>
  <c r="FL14" i="123" s="1"/>
  <c r="FK58" i="123" s="1"/>
  <c r="BU11" i="122"/>
  <c r="FL6" i="123" s="1"/>
  <c r="FK50" i="123" s="1"/>
  <c r="BU51" i="122"/>
  <c r="FL46" i="123" s="1"/>
  <c r="BU47" i="122"/>
  <c r="FL42" i="123" s="1"/>
  <c r="FK86" i="123" s="1"/>
  <c r="BU43" i="122"/>
  <c r="FL38" i="123" s="1"/>
  <c r="FK82" i="123" s="1"/>
  <c r="BU38" i="122"/>
  <c r="FL33" i="123" s="1"/>
  <c r="FK77" i="123" s="1"/>
  <c r="BU34" i="122"/>
  <c r="FL29" i="123" s="1"/>
  <c r="FK73" i="123" s="1"/>
  <c r="BU30" i="122"/>
  <c r="FL25" i="123" s="1"/>
  <c r="FK69" i="123" s="1"/>
  <c r="BU23" i="122"/>
  <c r="FL18" i="123" s="1"/>
  <c r="FK62" i="123" s="1"/>
  <c r="BU15" i="122"/>
  <c r="FL10" i="123" s="1"/>
  <c r="FK54" i="123" s="1"/>
  <c r="BU50" i="122"/>
  <c r="FL45" i="123" s="1"/>
  <c r="FK89" i="123" s="1"/>
  <c r="BU46" i="122"/>
  <c r="FL41" i="123" s="1"/>
  <c r="FK85" i="123" s="1"/>
  <c r="BU42" i="122"/>
  <c r="FL37" i="123" s="1"/>
  <c r="FK81" i="123" s="1"/>
  <c r="BU37" i="122"/>
  <c r="FL32" i="123" s="1"/>
  <c r="FK76" i="123" s="1"/>
  <c r="BU33" i="122"/>
  <c r="FL28" i="123" s="1"/>
  <c r="FK72" i="123" s="1"/>
  <c r="BU29" i="122"/>
  <c r="FL24" i="123" s="1"/>
  <c r="FK68" i="123" s="1"/>
  <c r="BU25" i="122"/>
  <c r="FL20" i="123" s="1"/>
  <c r="FK64" i="123" s="1"/>
  <c r="BU22" i="122"/>
  <c r="FL17" i="123" s="1"/>
  <c r="FK61" i="123" s="1"/>
  <c r="BU18" i="122"/>
  <c r="FL13" i="123" s="1"/>
  <c r="FK57" i="123" s="1"/>
  <c r="BU14" i="122"/>
  <c r="FL9" i="123" s="1"/>
  <c r="FK53" i="123" s="1"/>
  <c r="BU10" i="122"/>
  <c r="FL5" i="123" s="1"/>
  <c r="FK49" i="123" s="1"/>
  <c r="BU36" i="122"/>
  <c r="FL31" i="123" s="1"/>
  <c r="FK75" i="123" s="1"/>
  <c r="BU24" i="122"/>
  <c r="FL19" i="123" s="1"/>
  <c r="FK63" i="123" s="1"/>
  <c r="BU17" i="122"/>
  <c r="FL12" i="123" s="1"/>
  <c r="FK56" i="123" s="1"/>
  <c r="BU49" i="122"/>
  <c r="FL44" i="123" s="1"/>
  <c r="FK88" i="123" s="1"/>
  <c r="BU45" i="122"/>
  <c r="FL40" i="123" s="1"/>
  <c r="FK84" i="123" s="1"/>
  <c r="BU40" i="122"/>
  <c r="FL35" i="123" s="1"/>
  <c r="FK79" i="123" s="1"/>
  <c r="BU32" i="122"/>
  <c r="FL27" i="123" s="1"/>
  <c r="FK71" i="123" s="1"/>
  <c r="BU28" i="122"/>
  <c r="FL23" i="123" s="1"/>
  <c r="FK67" i="123" s="1"/>
  <c r="BU21" i="122"/>
  <c r="FL16" i="123" s="1"/>
  <c r="FK60" i="123" s="1"/>
  <c r="BU13" i="122"/>
  <c r="FL8" i="123" s="1"/>
  <c r="FK52" i="123" s="1"/>
  <c r="FM46" i="123" l="1"/>
  <c r="FK90" i="123"/>
  <c r="FM12" i="123"/>
  <c r="FN13" i="123"/>
  <c r="FM19" i="123"/>
  <c r="FN20" i="123"/>
  <c r="FN24" i="123"/>
  <c r="FM23" i="123"/>
  <c r="FM44" i="123"/>
  <c r="FN45" i="123"/>
  <c r="FN6" i="123"/>
  <c r="FM5" i="123"/>
  <c r="FL47" i="123"/>
  <c r="B59" i="125" s="1"/>
  <c r="FN21" i="123"/>
  <c r="FM20" i="123"/>
  <c r="FN38" i="123"/>
  <c r="FM37" i="123"/>
  <c r="FM18" i="123"/>
  <c r="FN19" i="123"/>
  <c r="FM38" i="123"/>
  <c r="FN39" i="123"/>
  <c r="FN15" i="123"/>
  <c r="FM14" i="123"/>
  <c r="FM15" i="123"/>
  <c r="FN16" i="123"/>
  <c r="FN31" i="123"/>
  <c r="FM30" i="123"/>
  <c r="FN28" i="123"/>
  <c r="FM27" i="123"/>
  <c r="FM9" i="123"/>
  <c r="FN10" i="123"/>
  <c r="FN25" i="123"/>
  <c r="FM24" i="123"/>
  <c r="FM41" i="123"/>
  <c r="FN42" i="123"/>
  <c r="FM25" i="123"/>
  <c r="FN26" i="123"/>
  <c r="FM42" i="123"/>
  <c r="FN43" i="123"/>
  <c r="FM21" i="123"/>
  <c r="FN22" i="123"/>
  <c r="FM36" i="123"/>
  <c r="FN37" i="123"/>
  <c r="FM34" i="123"/>
  <c r="FN35" i="123"/>
  <c r="FM35" i="123"/>
  <c r="FN36" i="123"/>
  <c r="FM28" i="123"/>
  <c r="FN29" i="123"/>
  <c r="FM29" i="123"/>
  <c r="FN30" i="123"/>
  <c r="FM7" i="123"/>
  <c r="FN8" i="123"/>
  <c r="FM22" i="123"/>
  <c r="FN23" i="123"/>
  <c r="FM39" i="123"/>
  <c r="FN40" i="123"/>
  <c r="FM8" i="123"/>
  <c r="FN9" i="123"/>
  <c r="FN14" i="123"/>
  <c r="FM13" i="123"/>
  <c r="FM45" i="123"/>
  <c r="FN46" i="123"/>
  <c r="FM16" i="123"/>
  <c r="FN17" i="123"/>
  <c r="FM40" i="123"/>
  <c r="FN41" i="123"/>
  <c r="FM31" i="123"/>
  <c r="FN32" i="123"/>
  <c r="FN18" i="123"/>
  <c r="FM17" i="123"/>
  <c r="FM32" i="123"/>
  <c r="FN33" i="123"/>
  <c r="FM10" i="123"/>
  <c r="FN11" i="123"/>
  <c r="FM33" i="123"/>
  <c r="FN34" i="123"/>
  <c r="FN7" i="123"/>
  <c r="FM6" i="123"/>
  <c r="FM11" i="123"/>
  <c r="FN12" i="123"/>
  <c r="FM26" i="123"/>
  <c r="FN27" i="123"/>
  <c r="FN44" i="123"/>
  <c r="FM43" i="123"/>
  <c r="FK48" i="123" l="1"/>
  <c r="J59" i="125" s="1"/>
  <c r="FM47" i="123"/>
  <c r="C59" i="125" s="1"/>
  <c r="E59" i="125" s="1"/>
  <c r="P59" i="125" s="1"/>
  <c r="FN47" i="123"/>
  <c r="BV52" i="122" l="1"/>
  <c r="BV45" i="122" l="1"/>
  <c r="FO40" i="123" s="1"/>
  <c r="FN84" i="123" s="1"/>
  <c r="BV39" i="122"/>
  <c r="FO34" i="123" s="1"/>
  <c r="FN78" i="123" s="1"/>
  <c r="BV36" i="122"/>
  <c r="FO31" i="123" s="1"/>
  <c r="FN75" i="123" s="1"/>
  <c r="BV32" i="122"/>
  <c r="FO27" i="123" s="1"/>
  <c r="FN71" i="123" s="1"/>
  <c r="BV33" i="122"/>
  <c r="FO28" i="123" s="1"/>
  <c r="FN72" i="123" s="1"/>
  <c r="BV15" i="122"/>
  <c r="FO10" i="123" s="1"/>
  <c r="FN54" i="123" s="1"/>
  <c r="BV50" i="122"/>
  <c r="FO45" i="123" s="1"/>
  <c r="FN89" i="123" s="1"/>
  <c r="BV35" i="122"/>
  <c r="FO30" i="123" s="1"/>
  <c r="FN74" i="123" s="1"/>
  <c r="BV47" i="122"/>
  <c r="FO42" i="123" s="1"/>
  <c r="FN86" i="123" s="1"/>
  <c r="BV28" i="122"/>
  <c r="FO23" i="123" s="1"/>
  <c r="FN67" i="123" s="1"/>
  <c r="BV29" i="122"/>
  <c r="FO24" i="123" s="1"/>
  <c r="FN68" i="123" s="1"/>
  <c r="BV26" i="122"/>
  <c r="FO21" i="123" s="1"/>
  <c r="FN65" i="123" s="1"/>
  <c r="BV38" i="122"/>
  <c r="FO33" i="123" s="1"/>
  <c r="FN77" i="123" s="1"/>
  <c r="BV37" i="122"/>
  <c r="FO32" i="123" s="1"/>
  <c r="FN76" i="123" s="1"/>
  <c r="BV17" i="122"/>
  <c r="FO12" i="123" s="1"/>
  <c r="FN56" i="123" s="1"/>
  <c r="BV48" i="122"/>
  <c r="FO43" i="123" s="1"/>
  <c r="FN87" i="123" s="1"/>
  <c r="BV46" i="122"/>
  <c r="FO41" i="123" s="1"/>
  <c r="FN85" i="123" s="1"/>
  <c r="BV44" i="122"/>
  <c r="FO39" i="123" s="1"/>
  <c r="FN83" i="123" s="1"/>
  <c r="BV42" i="122"/>
  <c r="FO37" i="123" s="1"/>
  <c r="FN81" i="123" s="1"/>
  <c r="BV51" i="122"/>
  <c r="FO46" i="123" s="1"/>
  <c r="BV27" i="122"/>
  <c r="FO22" i="123" s="1"/>
  <c r="FN66" i="123" s="1"/>
  <c r="BV22" i="122"/>
  <c r="FO17" i="123" s="1"/>
  <c r="FN61" i="123" s="1"/>
  <c r="BV23" i="122"/>
  <c r="FO18" i="123" s="1"/>
  <c r="FN62" i="123" s="1"/>
  <c r="BV24" i="122"/>
  <c r="FO19" i="123" s="1"/>
  <c r="FN63" i="123" s="1"/>
  <c r="BV11" i="122"/>
  <c r="FO6" i="123" s="1"/>
  <c r="FN50" i="123" s="1"/>
  <c r="BV25" i="122"/>
  <c r="FO20" i="123" s="1"/>
  <c r="FN64" i="123" s="1"/>
  <c r="BV14" i="122"/>
  <c r="FO9" i="123" s="1"/>
  <c r="FN53" i="123" s="1"/>
  <c r="BV13" i="122"/>
  <c r="FO8" i="123" s="1"/>
  <c r="FN52" i="123" s="1"/>
  <c r="BV10" i="122"/>
  <c r="FO5" i="123" s="1"/>
  <c r="FN49" i="123" s="1"/>
  <c r="BV49" i="122"/>
  <c r="FO44" i="123" s="1"/>
  <c r="FN88" i="123" s="1"/>
  <c r="BV43" i="122"/>
  <c r="FO38" i="123" s="1"/>
  <c r="FN82" i="123" s="1"/>
  <c r="BV40" i="122"/>
  <c r="FO35" i="123" s="1"/>
  <c r="FN79" i="123" s="1"/>
  <c r="BV34" i="122"/>
  <c r="FO29" i="123" s="1"/>
  <c r="FN73" i="123" s="1"/>
  <c r="BV41" i="122"/>
  <c r="FO36" i="123" s="1"/>
  <c r="FN80" i="123" s="1"/>
  <c r="BV31" i="122"/>
  <c r="FO26" i="123" s="1"/>
  <c r="FN70" i="123" s="1"/>
  <c r="BV18" i="122"/>
  <c r="FO13" i="123" s="1"/>
  <c r="FN57" i="123" s="1"/>
  <c r="BV19" i="122"/>
  <c r="FO14" i="123" s="1"/>
  <c r="FN58" i="123" s="1"/>
  <c r="BV20" i="122"/>
  <c r="FO15" i="123" s="1"/>
  <c r="FN59" i="123" s="1"/>
  <c r="BV21" i="122"/>
  <c r="FO16" i="123" s="1"/>
  <c r="FN60" i="123" s="1"/>
  <c r="BV12" i="122"/>
  <c r="FO7" i="123" s="1"/>
  <c r="FN51" i="123" s="1"/>
  <c r="BV30" i="122"/>
  <c r="FO25" i="123" s="1"/>
  <c r="FN69" i="123" s="1"/>
  <c r="BV16" i="122"/>
  <c r="FO11" i="123" s="1"/>
  <c r="FN55" i="123" s="1"/>
  <c r="FP46" i="123" l="1"/>
  <c r="FN90" i="123"/>
  <c r="FQ14" i="123"/>
  <c r="FP13" i="123"/>
  <c r="FP8" i="123"/>
  <c r="FQ9" i="123"/>
  <c r="FQ20" i="123"/>
  <c r="FP19" i="123"/>
  <c r="FP43" i="123"/>
  <c r="FQ44" i="123"/>
  <c r="FQ22" i="123"/>
  <c r="FP21" i="123"/>
  <c r="FQ31" i="123"/>
  <c r="FP30" i="123"/>
  <c r="FQ28" i="123"/>
  <c r="FP27" i="123"/>
  <c r="FQ27" i="123"/>
  <c r="FP26" i="123"/>
  <c r="FP18" i="123"/>
  <c r="FQ19" i="123"/>
  <c r="FP37" i="123"/>
  <c r="FQ38" i="123"/>
  <c r="FP12" i="123"/>
  <c r="FQ13" i="123"/>
  <c r="FP24" i="123"/>
  <c r="FQ25" i="123"/>
  <c r="FQ46" i="123"/>
  <c r="FP45" i="123"/>
  <c r="FP31" i="123"/>
  <c r="FQ32" i="123"/>
  <c r="FQ36" i="123"/>
  <c r="FP35" i="123"/>
  <c r="FP9" i="123"/>
  <c r="FQ10" i="123"/>
  <c r="FP11" i="123"/>
  <c r="FQ12" i="123"/>
  <c r="FQ16" i="123"/>
  <c r="FP15" i="123"/>
  <c r="FQ37" i="123"/>
  <c r="FP36" i="123"/>
  <c r="FP44" i="123"/>
  <c r="FQ45" i="123"/>
  <c r="FP20" i="123"/>
  <c r="FQ21" i="123"/>
  <c r="FP17" i="123"/>
  <c r="FQ18" i="123"/>
  <c r="FP39" i="123"/>
  <c r="FQ40" i="123"/>
  <c r="FP32" i="123"/>
  <c r="FQ33" i="123"/>
  <c r="FP23" i="123"/>
  <c r="FQ24" i="123"/>
  <c r="FP10" i="123"/>
  <c r="FQ11" i="123"/>
  <c r="FQ35" i="123"/>
  <c r="FP34" i="123"/>
  <c r="FP7" i="123"/>
  <c r="FQ8" i="123"/>
  <c r="FP16" i="123"/>
  <c r="FQ17" i="123"/>
  <c r="FP38" i="123"/>
  <c r="FQ39" i="123"/>
  <c r="FP25" i="123"/>
  <c r="FQ26" i="123"/>
  <c r="FP14" i="123"/>
  <c r="FQ15" i="123"/>
  <c r="FQ30" i="123"/>
  <c r="FP29" i="123"/>
  <c r="FQ6" i="123"/>
  <c r="FP5" i="123"/>
  <c r="FO47" i="123"/>
  <c r="B60" i="125" s="1"/>
  <c r="FP6" i="123"/>
  <c r="FQ7" i="123"/>
  <c r="FP22" i="123"/>
  <c r="FQ23" i="123"/>
  <c r="FP41" i="123"/>
  <c r="FQ42" i="123"/>
  <c r="FP33" i="123"/>
  <c r="FQ34" i="123"/>
  <c r="FP42" i="123"/>
  <c r="FQ43" i="123"/>
  <c r="FQ29" i="123"/>
  <c r="FP28" i="123"/>
  <c r="FQ41" i="123"/>
  <c r="FP40" i="123"/>
  <c r="FN48" i="123" l="1"/>
  <c r="J60" i="125" s="1"/>
  <c r="FP47" i="123"/>
  <c r="C60" i="125" s="1"/>
  <c r="E60" i="125" s="1"/>
  <c r="P60" i="125" s="1"/>
  <c r="FQ47" i="123"/>
  <c r="BW52" i="122" l="1"/>
  <c r="BW30" i="122" l="1"/>
  <c r="FR25" i="123" s="1"/>
  <c r="FQ69" i="123" s="1"/>
  <c r="BW13" i="122"/>
  <c r="FR8" i="123" s="1"/>
  <c r="FQ52" i="123" s="1"/>
  <c r="BW35" i="122"/>
  <c r="FR30" i="123" s="1"/>
  <c r="FQ74" i="123" s="1"/>
  <c r="BW51" i="122"/>
  <c r="FR46" i="123" s="1"/>
  <c r="BW34" i="122"/>
  <c r="FR29" i="123" s="1"/>
  <c r="FQ73" i="123" s="1"/>
  <c r="BW22" i="122"/>
  <c r="FR17" i="123" s="1"/>
  <c r="FQ61" i="123" s="1"/>
  <c r="BW48" i="122"/>
  <c r="FR43" i="123" s="1"/>
  <c r="FQ87" i="123" s="1"/>
  <c r="BW19" i="122"/>
  <c r="FR14" i="123" s="1"/>
  <c r="FQ58" i="123" s="1"/>
  <c r="BW18" i="122"/>
  <c r="FR13" i="123" s="1"/>
  <c r="FQ57" i="123" s="1"/>
  <c r="BW29" i="122"/>
  <c r="FR24" i="123" s="1"/>
  <c r="FQ68" i="123" s="1"/>
  <c r="BW20" i="122"/>
  <c r="FR15" i="123" s="1"/>
  <c r="FQ59" i="123" s="1"/>
  <c r="BW40" i="122"/>
  <c r="FR35" i="123" s="1"/>
  <c r="FQ79" i="123" s="1"/>
  <c r="BW26" i="122"/>
  <c r="FR21" i="123" s="1"/>
  <c r="FQ65" i="123" s="1"/>
  <c r="BW14" i="122"/>
  <c r="FR9" i="123" s="1"/>
  <c r="FQ53" i="123" s="1"/>
  <c r="BW36" i="122"/>
  <c r="FR31" i="123" s="1"/>
  <c r="FQ75" i="123" s="1"/>
  <c r="BW23" i="122"/>
  <c r="FR18" i="123" s="1"/>
  <c r="FQ62" i="123" s="1"/>
  <c r="BW33" i="122"/>
  <c r="FR28" i="123" s="1"/>
  <c r="FQ72" i="123" s="1"/>
  <c r="BW24" i="122"/>
  <c r="FR19" i="123" s="1"/>
  <c r="FQ63" i="123" s="1"/>
  <c r="BW50" i="122"/>
  <c r="FR45" i="123" s="1"/>
  <c r="FQ89" i="123" s="1"/>
  <c r="BW31" i="122"/>
  <c r="FR26" i="123" s="1"/>
  <c r="FQ70" i="123" s="1"/>
  <c r="BW37" i="122"/>
  <c r="FR32" i="123" s="1"/>
  <c r="FQ76" i="123" s="1"/>
  <c r="BW32" i="122"/>
  <c r="FR27" i="123" s="1"/>
  <c r="FQ71" i="123" s="1"/>
  <c r="BW10" i="122"/>
  <c r="FR5" i="123" s="1"/>
  <c r="FQ49" i="123" s="1"/>
  <c r="BW21" i="122"/>
  <c r="FR16" i="123" s="1"/>
  <c r="FQ60" i="123" s="1"/>
  <c r="BW39" i="122"/>
  <c r="FR34" i="123" s="1"/>
  <c r="FQ78" i="123" s="1"/>
  <c r="BW27" i="122"/>
  <c r="FR22" i="123" s="1"/>
  <c r="FQ66" i="123" s="1"/>
  <c r="BW45" i="122"/>
  <c r="FR40" i="123" s="1"/>
  <c r="FQ84" i="123" s="1"/>
  <c r="BW43" i="122"/>
  <c r="FR38" i="123" s="1"/>
  <c r="FQ82" i="123" s="1"/>
  <c r="BW25" i="122"/>
  <c r="FR20" i="123" s="1"/>
  <c r="FQ64" i="123" s="1"/>
  <c r="BW44" i="122"/>
  <c r="FR39" i="123" s="1"/>
  <c r="FQ83" i="123" s="1"/>
  <c r="BW42" i="122"/>
  <c r="FR37" i="123" s="1"/>
  <c r="FQ81" i="123" s="1"/>
  <c r="BW11" i="122"/>
  <c r="FR6" i="123" s="1"/>
  <c r="FQ50" i="123" s="1"/>
  <c r="BW38" i="122"/>
  <c r="FR33" i="123" s="1"/>
  <c r="FQ77" i="123" s="1"/>
  <c r="BW16" i="122"/>
  <c r="FR11" i="123" s="1"/>
  <c r="FQ55" i="123" s="1"/>
  <c r="BW49" i="122"/>
  <c r="FR44" i="123" s="1"/>
  <c r="FQ88" i="123" s="1"/>
  <c r="BW12" i="122"/>
  <c r="FR7" i="123" s="1"/>
  <c r="FQ51" i="123" s="1"/>
  <c r="BW47" i="122"/>
  <c r="FR42" i="123" s="1"/>
  <c r="FQ86" i="123" s="1"/>
  <c r="BW28" i="122"/>
  <c r="FR23" i="123" s="1"/>
  <c r="FQ67" i="123" s="1"/>
  <c r="BW41" i="122"/>
  <c r="FR36" i="123" s="1"/>
  <c r="FQ80" i="123" s="1"/>
  <c r="BW15" i="122"/>
  <c r="FR10" i="123" s="1"/>
  <c r="FQ54" i="123" s="1"/>
  <c r="BW46" i="122"/>
  <c r="FR41" i="123" s="1"/>
  <c r="FQ85" i="123" s="1"/>
  <c r="BW17" i="122"/>
  <c r="FR12" i="123" s="1"/>
  <c r="FQ56" i="123" s="1"/>
  <c r="FS46" i="123" l="1"/>
  <c r="FQ90" i="123"/>
  <c r="FS42" i="123"/>
  <c r="FT43" i="123"/>
  <c r="FS7" i="123"/>
  <c r="FT8" i="123"/>
  <c r="FS6" i="123"/>
  <c r="FT7" i="123"/>
  <c r="FT39" i="123"/>
  <c r="FS38" i="123"/>
  <c r="FT17" i="123"/>
  <c r="FS16" i="123"/>
  <c r="FS26" i="123"/>
  <c r="FT27" i="123"/>
  <c r="FT19" i="123"/>
  <c r="FS18" i="123"/>
  <c r="FS35" i="123"/>
  <c r="FT36" i="123"/>
  <c r="FS14" i="123"/>
  <c r="FT15" i="123"/>
  <c r="FT13" i="123"/>
  <c r="FS12" i="123"/>
  <c r="FS10" i="123"/>
  <c r="FT11" i="123"/>
  <c r="FS36" i="123"/>
  <c r="FT37" i="123"/>
  <c r="FS44" i="123"/>
  <c r="FT45" i="123"/>
  <c r="FS37" i="123"/>
  <c r="FT38" i="123"/>
  <c r="FS40" i="123"/>
  <c r="FT41" i="123"/>
  <c r="FT6" i="123"/>
  <c r="FS5" i="123"/>
  <c r="FR47" i="123"/>
  <c r="B61" i="125" s="1"/>
  <c r="FT46" i="123"/>
  <c r="FS45" i="123"/>
  <c r="FS31" i="123"/>
  <c r="FT32" i="123"/>
  <c r="FT16" i="123"/>
  <c r="FS15" i="123"/>
  <c r="FS43" i="123"/>
  <c r="FT44" i="123"/>
  <c r="FS30" i="123"/>
  <c r="FT31" i="123"/>
  <c r="FS23" i="123"/>
  <c r="FT24" i="123"/>
  <c r="FS11" i="123"/>
  <c r="FT12" i="123"/>
  <c r="FS39" i="123"/>
  <c r="FT40" i="123"/>
  <c r="FS22" i="123"/>
  <c r="FT23" i="123"/>
  <c r="FS27" i="123"/>
  <c r="FT28" i="123"/>
  <c r="FT20" i="123"/>
  <c r="FS19" i="123"/>
  <c r="FS9" i="123"/>
  <c r="FT10" i="123"/>
  <c r="FT25" i="123"/>
  <c r="FS24" i="123"/>
  <c r="FS17" i="123"/>
  <c r="FT18" i="123"/>
  <c r="FS8" i="123"/>
  <c r="FT9" i="123"/>
  <c r="FS41" i="123"/>
  <c r="FT42" i="123"/>
  <c r="FT34" i="123"/>
  <c r="FS33" i="123"/>
  <c r="FS20" i="123"/>
  <c r="FT21" i="123"/>
  <c r="FS34" i="123"/>
  <c r="FT35" i="123"/>
  <c r="FS32" i="123"/>
  <c r="FT33" i="123"/>
  <c r="FS28" i="123"/>
  <c r="FT29" i="123"/>
  <c r="FS21" i="123"/>
  <c r="FT22" i="123"/>
  <c r="FT14" i="123"/>
  <c r="FS13" i="123"/>
  <c r="FS29" i="123"/>
  <c r="FT30" i="123"/>
  <c r="FS25" i="123"/>
  <c r="FT26" i="123"/>
  <c r="FS47" i="123" l="1"/>
  <c r="C61" i="125" s="1"/>
  <c r="E61" i="125" s="1"/>
  <c r="P61" i="125" s="1"/>
  <c r="FQ48" i="123"/>
  <c r="J61" i="125" s="1"/>
  <c r="FT47" i="123"/>
  <c r="BX52" i="122" l="1"/>
  <c r="BX48" i="122" l="1"/>
  <c r="FU43" i="123" s="1"/>
  <c r="FT87" i="123" s="1"/>
  <c r="BX46" i="122"/>
  <c r="FU41" i="123" s="1"/>
  <c r="FT85" i="123" s="1"/>
  <c r="BX41" i="122"/>
  <c r="FU36" i="123" s="1"/>
  <c r="FT80" i="123" s="1"/>
  <c r="BX42" i="122"/>
  <c r="FU37" i="123" s="1"/>
  <c r="FT81" i="123" s="1"/>
  <c r="BX40" i="122"/>
  <c r="FU35" i="123" s="1"/>
  <c r="FT79" i="123" s="1"/>
  <c r="BX28" i="122"/>
  <c r="FU23" i="123" s="1"/>
  <c r="FT67" i="123" s="1"/>
  <c r="BX37" i="122"/>
  <c r="FU32" i="123" s="1"/>
  <c r="FT76" i="123" s="1"/>
  <c r="BX23" i="122"/>
  <c r="FU18" i="123" s="1"/>
  <c r="FT62" i="123" s="1"/>
  <c r="BX18" i="122"/>
  <c r="FU13" i="123" s="1"/>
  <c r="FT57" i="123" s="1"/>
  <c r="BX10" i="122"/>
  <c r="FU5" i="123" s="1"/>
  <c r="FT49" i="123" s="1"/>
  <c r="BX51" i="122"/>
  <c r="FU46" i="123" s="1"/>
  <c r="BX47" i="122"/>
  <c r="FU42" i="123" s="1"/>
  <c r="FT86" i="123" s="1"/>
  <c r="BX43" i="122"/>
  <c r="FU38" i="123" s="1"/>
  <c r="FT82" i="123" s="1"/>
  <c r="BX34" i="122"/>
  <c r="FU29" i="123" s="1"/>
  <c r="FT73" i="123" s="1"/>
  <c r="BX11" i="122"/>
  <c r="FU6" i="123" s="1"/>
  <c r="FT50" i="123" s="1"/>
  <c r="BX24" i="122"/>
  <c r="FU19" i="123" s="1"/>
  <c r="FT63" i="123" s="1"/>
  <c r="BX12" i="122"/>
  <c r="FU7" i="123" s="1"/>
  <c r="FT51" i="123" s="1"/>
  <c r="BX17" i="122"/>
  <c r="FU12" i="123" s="1"/>
  <c r="FT56" i="123" s="1"/>
  <c r="BX27" i="122"/>
  <c r="FU22" i="123" s="1"/>
  <c r="FT66" i="123" s="1"/>
  <c r="BX38" i="122"/>
  <c r="FU33" i="123" s="1"/>
  <c r="FT77" i="123" s="1"/>
  <c r="BX36" i="122"/>
  <c r="FU31" i="123" s="1"/>
  <c r="FT75" i="123" s="1"/>
  <c r="BX44" i="122"/>
  <c r="FU39" i="123" s="1"/>
  <c r="FT83" i="123" s="1"/>
  <c r="BX30" i="122"/>
  <c r="FU25" i="123" s="1"/>
  <c r="FT69" i="123" s="1"/>
  <c r="BX33" i="122"/>
  <c r="FU28" i="123" s="1"/>
  <c r="FT72" i="123" s="1"/>
  <c r="BX15" i="122"/>
  <c r="FU10" i="123" s="1"/>
  <c r="FT54" i="123" s="1"/>
  <c r="BX19" i="122"/>
  <c r="FU14" i="123" s="1"/>
  <c r="FT58" i="123" s="1"/>
  <c r="BX16" i="122"/>
  <c r="FU11" i="123" s="1"/>
  <c r="FT55" i="123" s="1"/>
  <c r="BX50" i="122"/>
  <c r="FU45" i="123" s="1"/>
  <c r="FT89" i="123" s="1"/>
  <c r="BX45" i="122"/>
  <c r="FU40" i="123" s="1"/>
  <c r="FT84" i="123" s="1"/>
  <c r="BX49" i="122"/>
  <c r="FU44" i="123" s="1"/>
  <c r="FT88" i="123" s="1"/>
  <c r="BX39" i="122"/>
  <c r="FU34" i="123" s="1"/>
  <c r="FT78" i="123" s="1"/>
  <c r="BX25" i="122"/>
  <c r="FU20" i="123" s="1"/>
  <c r="FT64" i="123" s="1"/>
  <c r="BX35" i="122"/>
  <c r="FU30" i="123" s="1"/>
  <c r="FT74" i="123" s="1"/>
  <c r="BX20" i="122"/>
  <c r="FU15" i="123" s="1"/>
  <c r="FT59" i="123" s="1"/>
  <c r="BX29" i="122"/>
  <c r="FU24" i="123" s="1"/>
  <c r="FT68" i="123" s="1"/>
  <c r="BX32" i="122"/>
  <c r="FU27" i="123" s="1"/>
  <c r="FT71" i="123" s="1"/>
  <c r="BX21" i="122"/>
  <c r="FU16" i="123" s="1"/>
  <c r="FT60" i="123" s="1"/>
  <c r="BX31" i="122"/>
  <c r="FU26" i="123" s="1"/>
  <c r="FT70" i="123" s="1"/>
  <c r="BX13" i="122"/>
  <c r="FU8" i="123" s="1"/>
  <c r="FT52" i="123" s="1"/>
  <c r="BX14" i="122"/>
  <c r="FU9" i="123" s="1"/>
  <c r="FT53" i="123" s="1"/>
  <c r="BX22" i="122"/>
  <c r="FU17" i="123" s="1"/>
  <c r="FT61" i="123" s="1"/>
  <c r="BX26" i="122"/>
  <c r="FU21" i="123" s="1"/>
  <c r="FT65" i="123" s="1"/>
  <c r="FV46" i="123" l="1"/>
  <c r="FT90" i="123"/>
  <c r="FV8" i="123"/>
  <c r="FW9" i="123"/>
  <c r="FW22" i="123"/>
  <c r="FV21" i="123"/>
  <c r="FV9" i="123"/>
  <c r="FW10" i="123"/>
  <c r="FW28" i="123"/>
  <c r="FV27" i="123"/>
  <c r="FV20" i="123"/>
  <c r="FW21" i="123"/>
  <c r="FW46" i="123"/>
  <c r="FV45" i="123"/>
  <c r="FV28" i="123"/>
  <c r="FW29" i="123"/>
  <c r="FW34" i="123"/>
  <c r="FV33" i="123"/>
  <c r="FW20" i="123"/>
  <c r="FV19" i="123"/>
  <c r="FV42" i="123"/>
  <c r="FW43" i="123"/>
  <c r="FV18" i="123"/>
  <c r="FW19" i="123"/>
  <c r="FW38" i="123"/>
  <c r="FV37" i="123"/>
  <c r="FW35" i="123"/>
  <c r="FV34" i="123"/>
  <c r="FW12" i="123"/>
  <c r="FV11" i="123"/>
  <c r="FW26" i="123"/>
  <c r="FV25" i="123"/>
  <c r="FV22" i="123"/>
  <c r="FW23" i="123"/>
  <c r="FV6" i="123"/>
  <c r="FW7" i="123"/>
  <c r="FV32" i="123"/>
  <c r="FW33" i="123"/>
  <c r="FV36" i="123"/>
  <c r="FW37" i="123"/>
  <c r="FW16" i="123"/>
  <c r="FV15" i="123"/>
  <c r="FV14" i="123"/>
  <c r="FW15" i="123"/>
  <c r="FW13" i="123"/>
  <c r="FV12" i="123"/>
  <c r="FV29" i="123"/>
  <c r="FW30" i="123"/>
  <c r="FV5" i="123"/>
  <c r="FW6" i="123"/>
  <c r="FU47" i="123"/>
  <c r="B62" i="125" s="1"/>
  <c r="FV23" i="123"/>
  <c r="FW24" i="123"/>
  <c r="FW42" i="123"/>
  <c r="FV41" i="123"/>
  <c r="FV24" i="123"/>
  <c r="FW25" i="123"/>
  <c r="FV26" i="123"/>
  <c r="FW27" i="123"/>
  <c r="FV44" i="123"/>
  <c r="FW45" i="123"/>
  <c r="FV39" i="123"/>
  <c r="FW40" i="123"/>
  <c r="FW18" i="123"/>
  <c r="FV17" i="123"/>
  <c r="FW17" i="123"/>
  <c r="FV16" i="123"/>
  <c r="FW31" i="123"/>
  <c r="FV30" i="123"/>
  <c r="FV40" i="123"/>
  <c r="FW41" i="123"/>
  <c r="FW11" i="123"/>
  <c r="FV10" i="123"/>
  <c r="FW32" i="123"/>
  <c r="FV31" i="123"/>
  <c r="FV7" i="123"/>
  <c r="FW8" i="123"/>
  <c r="FW39" i="123"/>
  <c r="FV38" i="123"/>
  <c r="FV13" i="123"/>
  <c r="FW14" i="123"/>
  <c r="FW36" i="123"/>
  <c r="FV35" i="123"/>
  <c r="FW44" i="123"/>
  <c r="FV43" i="123"/>
  <c r="FT48" i="123" l="1"/>
  <c r="J62" i="125" s="1"/>
  <c r="FW47" i="123"/>
  <c r="BY52" i="122" s="1"/>
  <c r="FV47" i="123"/>
  <c r="C62" i="125" s="1"/>
  <c r="E62" i="125" s="1"/>
  <c r="P62" i="125" s="1"/>
  <c r="BY51" i="122" l="1"/>
  <c r="FX46" i="123" s="1"/>
  <c r="BY31" i="122"/>
  <c r="FX26" i="123" s="1"/>
  <c r="FW70" i="123" s="1"/>
  <c r="BY17" i="122"/>
  <c r="FX12" i="123" s="1"/>
  <c r="FW56" i="123" s="1"/>
  <c r="BY47" i="122"/>
  <c r="FX42" i="123" s="1"/>
  <c r="FW86" i="123" s="1"/>
  <c r="BY42" i="122"/>
  <c r="FX37" i="123" s="1"/>
  <c r="FW81" i="123" s="1"/>
  <c r="BY43" i="122"/>
  <c r="FX38" i="123" s="1"/>
  <c r="FW82" i="123" s="1"/>
  <c r="BY40" i="122"/>
  <c r="FX35" i="123" s="1"/>
  <c r="FW79" i="123" s="1"/>
  <c r="BY50" i="122"/>
  <c r="FX45" i="123" s="1"/>
  <c r="FW89" i="123" s="1"/>
  <c r="BY44" i="122"/>
  <c r="FX39" i="123" s="1"/>
  <c r="FW83" i="123" s="1"/>
  <c r="BY36" i="122"/>
  <c r="FX31" i="123" s="1"/>
  <c r="FW75" i="123" s="1"/>
  <c r="BY13" i="122"/>
  <c r="FX8" i="123" s="1"/>
  <c r="FW52" i="123" s="1"/>
  <c r="BY23" i="122"/>
  <c r="FX18" i="123" s="1"/>
  <c r="FW62" i="123" s="1"/>
  <c r="BY12" i="122"/>
  <c r="FX7" i="123" s="1"/>
  <c r="FW51" i="123" s="1"/>
  <c r="BY16" i="122"/>
  <c r="FX11" i="123" s="1"/>
  <c r="FW55" i="123" s="1"/>
  <c r="BY38" i="122"/>
  <c r="FX33" i="123" s="1"/>
  <c r="FW77" i="123" s="1"/>
  <c r="BY39" i="122"/>
  <c r="FX34" i="123" s="1"/>
  <c r="FW78" i="123" s="1"/>
  <c r="BY33" i="122"/>
  <c r="FX28" i="123" s="1"/>
  <c r="FW72" i="123" s="1"/>
  <c r="BY27" i="122"/>
  <c r="FX22" i="123" s="1"/>
  <c r="FW66" i="123" s="1"/>
  <c r="BY25" i="122"/>
  <c r="FX20" i="123" s="1"/>
  <c r="FW64" i="123" s="1"/>
  <c r="BY19" i="122"/>
  <c r="FX14" i="123" s="1"/>
  <c r="FW58" i="123" s="1"/>
  <c r="BY10" i="122"/>
  <c r="FX5" i="123" s="1"/>
  <c r="FW49" i="123" s="1"/>
  <c r="BY48" i="122"/>
  <c r="FX43" i="123" s="1"/>
  <c r="FW87" i="123" s="1"/>
  <c r="BY37" i="122"/>
  <c r="FX32" i="123" s="1"/>
  <c r="FW76" i="123" s="1"/>
  <c r="BY22" i="122"/>
  <c r="FX17" i="123" s="1"/>
  <c r="FW61" i="123" s="1"/>
  <c r="BY49" i="122"/>
  <c r="FX44" i="123" s="1"/>
  <c r="FW88" i="123" s="1"/>
  <c r="BY34" i="122"/>
  <c r="FX29" i="123" s="1"/>
  <c r="FW73" i="123" s="1"/>
  <c r="BY35" i="122"/>
  <c r="FX30" i="123" s="1"/>
  <c r="FW74" i="123" s="1"/>
  <c r="BY32" i="122"/>
  <c r="FX27" i="123" s="1"/>
  <c r="FW71" i="123" s="1"/>
  <c r="BY30" i="122"/>
  <c r="FX25" i="123" s="1"/>
  <c r="FW69" i="123" s="1"/>
  <c r="BY29" i="122"/>
  <c r="FX24" i="123" s="1"/>
  <c r="FW68" i="123" s="1"/>
  <c r="BY21" i="122"/>
  <c r="FX16" i="123" s="1"/>
  <c r="FW60" i="123" s="1"/>
  <c r="BY18" i="122"/>
  <c r="FX13" i="123" s="1"/>
  <c r="FW57" i="123" s="1"/>
  <c r="BY15" i="122"/>
  <c r="FX10" i="123" s="1"/>
  <c r="FW54" i="123" s="1"/>
  <c r="BY24" i="122"/>
  <c r="FX19" i="123" s="1"/>
  <c r="FW63" i="123" s="1"/>
  <c r="BY45" i="122"/>
  <c r="FX40" i="123" s="1"/>
  <c r="FW84" i="123" s="1"/>
  <c r="BY46" i="122"/>
  <c r="FX41" i="123" s="1"/>
  <c r="FW85" i="123" s="1"/>
  <c r="BY28" i="122"/>
  <c r="FX23" i="123" s="1"/>
  <c r="FW67" i="123" s="1"/>
  <c r="BY26" i="122"/>
  <c r="FX21" i="123" s="1"/>
  <c r="FW65" i="123" s="1"/>
  <c r="BY41" i="122"/>
  <c r="FX36" i="123" s="1"/>
  <c r="FW80" i="123" s="1"/>
  <c r="BY14" i="122"/>
  <c r="FX9" i="123" s="1"/>
  <c r="FW53" i="123" s="1"/>
  <c r="BY20" i="122"/>
  <c r="FX15" i="123" s="1"/>
  <c r="FW59" i="123" s="1"/>
  <c r="BY11" i="122"/>
  <c r="FX6" i="123" s="1"/>
  <c r="FW50" i="123" s="1"/>
  <c r="FY46" i="123" l="1"/>
  <c r="FW90" i="123"/>
  <c r="FY36" i="123"/>
  <c r="FZ37" i="123"/>
  <c r="FZ22" i="123"/>
  <c r="FY21" i="123"/>
  <c r="FZ10" i="123"/>
  <c r="FY9" i="123"/>
  <c r="FZ42" i="123"/>
  <c r="FY41" i="123"/>
  <c r="FY13" i="123"/>
  <c r="FZ14" i="123"/>
  <c r="FY27" i="123"/>
  <c r="FZ28" i="123"/>
  <c r="FY17" i="123"/>
  <c r="FZ18" i="123"/>
  <c r="FZ15" i="123"/>
  <c r="FY14" i="123"/>
  <c r="FZ35" i="123"/>
  <c r="FY34" i="123"/>
  <c r="FY18" i="123"/>
  <c r="FZ19" i="123"/>
  <c r="FZ46" i="123"/>
  <c r="FY45" i="123"/>
  <c r="FY42" i="123"/>
  <c r="FZ43" i="123"/>
  <c r="FY40" i="123"/>
  <c r="FZ41" i="123"/>
  <c r="FZ17" i="123"/>
  <c r="FY16" i="123"/>
  <c r="FZ31" i="123"/>
  <c r="FY30" i="123"/>
  <c r="FY32" i="123"/>
  <c r="FZ33" i="123"/>
  <c r="FY20" i="123"/>
  <c r="FZ21" i="123"/>
  <c r="FZ34" i="123"/>
  <c r="FY33" i="123"/>
  <c r="FY8" i="123"/>
  <c r="FZ9" i="123"/>
  <c r="FY35" i="123"/>
  <c r="FZ36" i="123"/>
  <c r="FY12" i="123"/>
  <c r="FZ13" i="123"/>
  <c r="FY24" i="123"/>
  <c r="FZ25" i="123"/>
  <c r="FY29" i="123"/>
  <c r="FZ30" i="123"/>
  <c r="FY43" i="123"/>
  <c r="FZ44" i="123"/>
  <c r="FZ23" i="123"/>
  <c r="FY22" i="123"/>
  <c r="FY11" i="123"/>
  <c r="FZ12" i="123"/>
  <c r="FZ32" i="123"/>
  <c r="FY31" i="123"/>
  <c r="FZ39" i="123"/>
  <c r="FY38" i="123"/>
  <c r="FY26" i="123"/>
  <c r="FZ27" i="123"/>
  <c r="FY6" i="123"/>
  <c r="FZ7" i="123"/>
  <c r="FY19" i="123"/>
  <c r="FZ20" i="123"/>
  <c r="FY15" i="123"/>
  <c r="FZ16" i="123"/>
  <c r="FY23" i="123"/>
  <c r="FZ24" i="123"/>
  <c r="FY10" i="123"/>
  <c r="FZ11" i="123"/>
  <c r="FY25" i="123"/>
  <c r="FZ26" i="123"/>
  <c r="FZ45" i="123"/>
  <c r="FY44" i="123"/>
  <c r="FZ6" i="123"/>
  <c r="FY5" i="123"/>
  <c r="FX47" i="123"/>
  <c r="B63" i="125" s="1"/>
  <c r="FZ29" i="123"/>
  <c r="FY28" i="123"/>
  <c r="FZ8" i="123"/>
  <c r="FY7" i="123"/>
  <c r="FZ40" i="123"/>
  <c r="FY39" i="123"/>
  <c r="FZ38" i="123"/>
  <c r="FY37" i="123"/>
  <c r="FW48" i="123" l="1"/>
  <c r="J63" i="125" s="1"/>
  <c r="FZ47" i="123"/>
  <c r="FY47" i="123"/>
  <c r="C63" i="125" s="1"/>
  <c r="E63" i="125" s="1"/>
  <c r="P63" i="125" s="1"/>
  <c r="BZ52" i="122" l="1"/>
  <c r="BZ48" i="122" l="1"/>
  <c r="GA43" i="123" s="1"/>
  <c r="FZ87" i="123" s="1"/>
  <c r="BZ42" i="122"/>
  <c r="GA37" i="123" s="1"/>
  <c r="FZ81" i="123" s="1"/>
  <c r="BZ24" i="122"/>
  <c r="GA19" i="123" s="1"/>
  <c r="FZ63" i="123" s="1"/>
  <c r="BZ47" i="122"/>
  <c r="GA42" i="123" s="1"/>
  <c r="FZ86" i="123" s="1"/>
  <c r="BZ27" i="122"/>
  <c r="GA22" i="123" s="1"/>
  <c r="FZ66" i="123" s="1"/>
  <c r="BZ21" i="122"/>
  <c r="GA16" i="123" s="1"/>
  <c r="FZ60" i="123" s="1"/>
  <c r="BZ44" i="122"/>
  <c r="GA39" i="123" s="1"/>
  <c r="FZ83" i="123" s="1"/>
  <c r="BZ14" i="122"/>
  <c r="GA9" i="123" s="1"/>
  <c r="FZ53" i="123" s="1"/>
  <c r="BZ50" i="122"/>
  <c r="GA45" i="123" s="1"/>
  <c r="FZ89" i="123" s="1"/>
  <c r="BZ29" i="122"/>
  <c r="GA24" i="123" s="1"/>
  <c r="FZ68" i="123" s="1"/>
  <c r="BZ25" i="122"/>
  <c r="GA20" i="123" s="1"/>
  <c r="FZ64" i="123" s="1"/>
  <c r="BZ35" i="122"/>
  <c r="GA30" i="123" s="1"/>
  <c r="FZ74" i="123" s="1"/>
  <c r="BZ17" i="122"/>
  <c r="GA12" i="123" s="1"/>
  <c r="FZ56" i="123" s="1"/>
  <c r="BZ19" i="122"/>
  <c r="GA14" i="123" s="1"/>
  <c r="FZ58" i="123" s="1"/>
  <c r="BZ33" i="122"/>
  <c r="GA28" i="123" s="1"/>
  <c r="FZ72" i="123" s="1"/>
  <c r="BZ40" i="122"/>
  <c r="GA35" i="123" s="1"/>
  <c r="FZ79" i="123" s="1"/>
  <c r="BZ46" i="122"/>
  <c r="GA41" i="123" s="1"/>
  <c r="FZ85" i="123" s="1"/>
  <c r="BZ41" i="122"/>
  <c r="GA36" i="123" s="1"/>
  <c r="FZ80" i="123" s="1"/>
  <c r="BZ11" i="122"/>
  <c r="GA6" i="123" s="1"/>
  <c r="FZ50" i="123" s="1"/>
  <c r="BZ51" i="122"/>
  <c r="GA46" i="123" s="1"/>
  <c r="BZ18" i="122"/>
  <c r="GA13" i="123" s="1"/>
  <c r="FZ57" i="123" s="1"/>
  <c r="BZ13" i="122"/>
  <c r="GA8" i="123" s="1"/>
  <c r="FZ52" i="123" s="1"/>
  <c r="BZ32" i="122"/>
  <c r="GA27" i="123" s="1"/>
  <c r="FZ71" i="123" s="1"/>
  <c r="BZ15" i="122"/>
  <c r="GA10" i="123" s="1"/>
  <c r="FZ54" i="123" s="1"/>
  <c r="BZ39" i="122"/>
  <c r="GA34" i="123" s="1"/>
  <c r="FZ78" i="123" s="1"/>
  <c r="BZ31" i="122"/>
  <c r="GA26" i="123" s="1"/>
  <c r="FZ70" i="123" s="1"/>
  <c r="BZ12" i="122"/>
  <c r="GA7" i="123" s="1"/>
  <c r="FZ51" i="123" s="1"/>
  <c r="BZ22" i="122"/>
  <c r="GA17" i="123" s="1"/>
  <c r="FZ61" i="123" s="1"/>
  <c r="BZ37" i="122"/>
  <c r="GA32" i="123" s="1"/>
  <c r="FZ76" i="123" s="1"/>
  <c r="BZ45" i="122"/>
  <c r="GA40" i="123" s="1"/>
  <c r="FZ84" i="123" s="1"/>
  <c r="BZ16" i="122"/>
  <c r="GA11" i="123" s="1"/>
  <c r="FZ55" i="123" s="1"/>
  <c r="BZ30" i="122"/>
  <c r="GA25" i="123" s="1"/>
  <c r="FZ69" i="123" s="1"/>
  <c r="BZ34" i="122"/>
  <c r="GA29" i="123" s="1"/>
  <c r="FZ73" i="123" s="1"/>
  <c r="BZ10" i="122"/>
  <c r="GA5" i="123" s="1"/>
  <c r="FZ49" i="123" s="1"/>
  <c r="BZ38" i="122"/>
  <c r="GA33" i="123" s="1"/>
  <c r="FZ77" i="123" s="1"/>
  <c r="BZ36" i="122"/>
  <c r="GA31" i="123" s="1"/>
  <c r="FZ75" i="123" s="1"/>
  <c r="BZ20" i="122"/>
  <c r="GA15" i="123" s="1"/>
  <c r="FZ59" i="123" s="1"/>
  <c r="BZ28" i="122"/>
  <c r="GA23" i="123" s="1"/>
  <c r="FZ67" i="123" s="1"/>
  <c r="BZ23" i="122"/>
  <c r="GA18" i="123" s="1"/>
  <c r="FZ62" i="123" s="1"/>
  <c r="BZ43" i="122"/>
  <c r="GA38" i="123" s="1"/>
  <c r="FZ82" i="123" s="1"/>
  <c r="BZ26" i="122"/>
  <c r="GA21" i="123" s="1"/>
  <c r="FZ65" i="123" s="1"/>
  <c r="BZ49" i="122"/>
  <c r="GA44" i="123" s="1"/>
  <c r="FZ88" i="123" s="1"/>
  <c r="GB46" i="123" l="1"/>
  <c r="FZ90" i="123"/>
  <c r="GB25" i="123"/>
  <c r="GC26" i="123"/>
  <c r="GB10" i="123"/>
  <c r="GC11" i="123"/>
  <c r="GB35" i="123"/>
  <c r="GC36" i="123"/>
  <c r="GC31" i="123"/>
  <c r="GB30" i="123"/>
  <c r="GC10" i="123"/>
  <c r="GB9" i="123"/>
  <c r="GB42" i="123"/>
  <c r="GC43" i="123"/>
  <c r="GC12" i="123"/>
  <c r="GB11" i="123"/>
  <c r="GB6" i="123"/>
  <c r="GC7" i="123"/>
  <c r="GC29" i="123"/>
  <c r="GB28" i="123"/>
  <c r="GC21" i="123"/>
  <c r="GB20" i="123"/>
  <c r="GB39" i="123"/>
  <c r="GC40" i="123"/>
  <c r="GC20" i="123"/>
  <c r="GB19" i="123"/>
  <c r="GB31" i="123"/>
  <c r="GC32" i="123"/>
  <c r="GB18" i="123"/>
  <c r="GC19" i="123"/>
  <c r="GB7" i="123"/>
  <c r="GC8" i="123"/>
  <c r="GC45" i="123"/>
  <c r="GB44" i="123"/>
  <c r="GC24" i="123"/>
  <c r="GB23" i="123"/>
  <c r="GC6" i="123"/>
  <c r="GB5" i="123"/>
  <c r="GA47" i="123"/>
  <c r="B64" i="125" s="1"/>
  <c r="GB40" i="123"/>
  <c r="GC41" i="123"/>
  <c r="GB26" i="123"/>
  <c r="GC27" i="123"/>
  <c r="GB8" i="123"/>
  <c r="GC9" i="123"/>
  <c r="GC37" i="123"/>
  <c r="GB36" i="123"/>
  <c r="GC15" i="123"/>
  <c r="GB14" i="123"/>
  <c r="GC25" i="123"/>
  <c r="GB24" i="123"/>
  <c r="GC17" i="123"/>
  <c r="GB16" i="123"/>
  <c r="GC38" i="123"/>
  <c r="GB37" i="123"/>
  <c r="GB38" i="123"/>
  <c r="GC39" i="123"/>
  <c r="GB17" i="123"/>
  <c r="GC18" i="123"/>
  <c r="GB33" i="123"/>
  <c r="GC34" i="123"/>
  <c r="GB27" i="123"/>
  <c r="GC28" i="123"/>
  <c r="GB21" i="123"/>
  <c r="GC22" i="123"/>
  <c r="GC16" i="123"/>
  <c r="GB15" i="123"/>
  <c r="GB29" i="123"/>
  <c r="GC30" i="123"/>
  <c r="GB32" i="123"/>
  <c r="GC33" i="123"/>
  <c r="GB34" i="123"/>
  <c r="GC35" i="123"/>
  <c r="GB13" i="123"/>
  <c r="GC14" i="123"/>
  <c r="GB41" i="123"/>
  <c r="GC42" i="123"/>
  <c r="GC13" i="123"/>
  <c r="GB12" i="123"/>
  <c r="GB45" i="123"/>
  <c r="GC46" i="123"/>
  <c r="GB22" i="123"/>
  <c r="GC23" i="123"/>
  <c r="GC44" i="123"/>
  <c r="GB43" i="123"/>
  <c r="FZ48" i="123" l="1"/>
  <c r="J64" i="125" s="1"/>
  <c r="GB47" i="123"/>
  <c r="C64" i="125" s="1"/>
  <c r="E64" i="125" s="1"/>
  <c r="P64" i="125" s="1"/>
  <c r="GC47" i="123"/>
  <c r="CA52" i="122" l="1"/>
  <c r="CA49" i="122" l="1"/>
  <c r="GD44" i="123" s="1"/>
  <c r="GC88" i="123" s="1"/>
  <c r="CA34" i="122"/>
  <c r="GD29" i="123" s="1"/>
  <c r="GC73" i="123" s="1"/>
  <c r="CA22" i="122"/>
  <c r="GD17" i="123" s="1"/>
  <c r="GC61" i="123" s="1"/>
  <c r="CA18" i="122"/>
  <c r="GD13" i="123" s="1"/>
  <c r="GC57" i="123" s="1"/>
  <c r="CA14" i="122"/>
  <c r="GD9" i="123" s="1"/>
  <c r="GC53" i="123" s="1"/>
  <c r="CA10" i="122"/>
  <c r="GD5" i="123" s="1"/>
  <c r="GC49" i="123" s="1"/>
  <c r="CA40" i="122"/>
  <c r="GD35" i="123" s="1"/>
  <c r="GC79" i="123" s="1"/>
  <c r="CA28" i="122"/>
  <c r="GD23" i="123" s="1"/>
  <c r="GC67" i="123" s="1"/>
  <c r="CA37" i="122"/>
  <c r="GD32" i="123" s="1"/>
  <c r="GC76" i="123" s="1"/>
  <c r="CA46" i="122"/>
  <c r="GD41" i="123" s="1"/>
  <c r="GC85" i="123" s="1"/>
  <c r="CA48" i="122"/>
  <c r="GD43" i="123" s="1"/>
  <c r="GC87" i="123" s="1"/>
  <c r="CA25" i="122"/>
  <c r="GD20" i="123" s="1"/>
  <c r="GC64" i="123" s="1"/>
  <c r="CA16" i="122"/>
  <c r="GD11" i="123" s="1"/>
  <c r="GC55" i="123" s="1"/>
  <c r="CA47" i="122"/>
  <c r="GD42" i="123" s="1"/>
  <c r="GC86" i="123" s="1"/>
  <c r="CA30" i="122"/>
  <c r="GD25" i="123" s="1"/>
  <c r="GC69" i="123" s="1"/>
  <c r="CA27" i="122"/>
  <c r="GD22" i="123" s="1"/>
  <c r="GC66" i="123" s="1"/>
  <c r="CA45" i="122"/>
  <c r="GD40" i="123" s="1"/>
  <c r="GC84" i="123" s="1"/>
  <c r="CA29" i="122"/>
  <c r="GD24" i="123" s="1"/>
  <c r="GC68" i="123" s="1"/>
  <c r="CA21" i="122"/>
  <c r="GD16" i="123" s="1"/>
  <c r="GC60" i="123" s="1"/>
  <c r="CA17" i="122"/>
  <c r="GD12" i="123" s="1"/>
  <c r="GC56" i="123" s="1"/>
  <c r="CA13" i="122"/>
  <c r="GD8" i="123" s="1"/>
  <c r="GC52" i="123" s="1"/>
  <c r="CA51" i="122"/>
  <c r="GD46" i="123" s="1"/>
  <c r="CA39" i="122"/>
  <c r="GD34" i="123" s="1"/>
  <c r="GC78" i="123" s="1"/>
  <c r="CA24" i="122"/>
  <c r="GD19" i="123" s="1"/>
  <c r="GC63" i="123" s="1"/>
  <c r="CA36" i="122"/>
  <c r="GD31" i="123" s="1"/>
  <c r="GC75" i="123" s="1"/>
  <c r="CA31" i="122"/>
  <c r="GD26" i="123" s="1"/>
  <c r="GC70" i="123" s="1"/>
  <c r="CA41" i="122"/>
  <c r="GD36" i="123" s="1"/>
  <c r="GC80" i="123" s="1"/>
  <c r="CA20" i="122"/>
  <c r="GD15" i="123" s="1"/>
  <c r="GC59" i="123" s="1"/>
  <c r="CA12" i="122"/>
  <c r="GD7" i="123" s="1"/>
  <c r="GC51" i="123" s="1"/>
  <c r="CA35" i="122"/>
  <c r="GD30" i="123" s="1"/>
  <c r="GC74" i="123" s="1"/>
  <c r="CA33" i="122"/>
  <c r="GD28" i="123" s="1"/>
  <c r="GC72" i="123" s="1"/>
  <c r="CA38" i="122"/>
  <c r="GD33" i="123" s="1"/>
  <c r="GC77" i="123" s="1"/>
  <c r="CA11" i="122"/>
  <c r="GD6" i="123" s="1"/>
  <c r="GC50" i="123" s="1"/>
  <c r="CA42" i="122"/>
  <c r="GD37" i="123" s="1"/>
  <c r="GC81" i="123" s="1"/>
  <c r="CA19" i="122"/>
  <c r="GD14" i="123" s="1"/>
  <c r="GC58" i="123" s="1"/>
  <c r="CA15" i="122"/>
  <c r="GD10" i="123" s="1"/>
  <c r="GC54" i="123" s="1"/>
  <c r="CA23" i="122"/>
  <c r="GD18" i="123" s="1"/>
  <c r="GC62" i="123" s="1"/>
  <c r="CA43" i="122"/>
  <c r="GD38" i="123" s="1"/>
  <c r="GC82" i="123" s="1"/>
  <c r="CA50" i="122"/>
  <c r="GD45" i="123" s="1"/>
  <c r="GC89" i="123" s="1"/>
  <c r="CA32" i="122"/>
  <c r="GD27" i="123" s="1"/>
  <c r="GC71" i="123" s="1"/>
  <c r="CA44" i="122"/>
  <c r="GD39" i="123" s="1"/>
  <c r="GC83" i="123" s="1"/>
  <c r="CA26" i="122"/>
  <c r="GD21" i="123" s="1"/>
  <c r="GC65" i="123" s="1"/>
  <c r="GE46" i="123" l="1"/>
  <c r="GC90" i="123"/>
  <c r="GE39" i="123"/>
  <c r="GF40" i="123"/>
  <c r="GE27" i="123"/>
  <c r="GF28" i="123"/>
  <c r="GE10" i="123"/>
  <c r="GF11" i="123"/>
  <c r="GE33" i="123"/>
  <c r="GF34" i="123"/>
  <c r="GF16" i="123"/>
  <c r="GE15" i="123"/>
  <c r="GF20" i="123"/>
  <c r="GE19" i="123"/>
  <c r="GF13" i="123"/>
  <c r="GE12" i="123"/>
  <c r="GE22" i="123"/>
  <c r="GF23" i="123"/>
  <c r="GF21" i="123"/>
  <c r="GE20" i="123"/>
  <c r="GE23" i="123"/>
  <c r="GF24" i="123"/>
  <c r="GE13" i="123"/>
  <c r="GF14" i="123"/>
  <c r="GF46" i="123"/>
  <c r="GE45" i="123"/>
  <c r="GF15" i="123"/>
  <c r="GE14" i="123"/>
  <c r="GE28" i="123"/>
  <c r="GF29" i="123"/>
  <c r="GE36" i="123"/>
  <c r="GF37" i="123"/>
  <c r="GE34" i="123"/>
  <c r="GF35" i="123"/>
  <c r="GE16" i="123"/>
  <c r="GF17" i="123"/>
  <c r="GE25" i="123"/>
  <c r="GF26" i="123"/>
  <c r="GE43" i="123"/>
  <c r="GF44" i="123"/>
  <c r="GE35" i="123"/>
  <c r="GF36" i="123"/>
  <c r="GE17" i="123"/>
  <c r="GF18" i="123"/>
  <c r="GF22" i="123"/>
  <c r="GE21" i="123"/>
  <c r="GE38" i="123"/>
  <c r="GF39" i="123"/>
  <c r="GE37" i="123"/>
  <c r="GF38" i="123"/>
  <c r="GE30" i="123"/>
  <c r="GF31" i="123"/>
  <c r="GF27" i="123"/>
  <c r="GE26" i="123"/>
  <c r="GE24" i="123"/>
  <c r="GF25" i="123"/>
  <c r="GF43" i="123"/>
  <c r="GE42" i="123"/>
  <c r="GF42" i="123"/>
  <c r="GE41" i="123"/>
  <c r="GF6" i="123"/>
  <c r="GE5" i="123"/>
  <c r="GD47" i="123"/>
  <c r="B65" i="125" s="1"/>
  <c r="GF30" i="123"/>
  <c r="GE29" i="123"/>
  <c r="GF19" i="123"/>
  <c r="GE18" i="123"/>
  <c r="GE6" i="123"/>
  <c r="GF7" i="123"/>
  <c r="GE7" i="123"/>
  <c r="GF8" i="123"/>
  <c r="GE31" i="123"/>
  <c r="GF32" i="123"/>
  <c r="GE8" i="123"/>
  <c r="GF9" i="123"/>
  <c r="GF41" i="123"/>
  <c r="GE40" i="123"/>
  <c r="GE11" i="123"/>
  <c r="GF12" i="123"/>
  <c r="GF33" i="123"/>
  <c r="GE32" i="123"/>
  <c r="GF10" i="123"/>
  <c r="GE9" i="123"/>
  <c r="GE44" i="123"/>
  <c r="GF45" i="123"/>
  <c r="GC48" i="123" l="1"/>
  <c r="J65" i="125" s="1"/>
  <c r="GE47" i="123"/>
  <c r="C65" i="125" s="1"/>
  <c r="E65" i="125" s="1"/>
  <c r="P65" i="125" s="1"/>
  <c r="GF47" i="123"/>
  <c r="CB52" i="122" l="1"/>
  <c r="CB16" i="122" l="1"/>
  <c r="GG11" i="123" s="1"/>
  <c r="GF55" i="123" s="1"/>
  <c r="CB46" i="122"/>
  <c r="GG41" i="123" s="1"/>
  <c r="GF85" i="123" s="1"/>
  <c r="CB41" i="122"/>
  <c r="GG36" i="123" s="1"/>
  <c r="GF80" i="123" s="1"/>
  <c r="CB38" i="122"/>
  <c r="GG33" i="123" s="1"/>
  <c r="GF77" i="123" s="1"/>
  <c r="CB44" i="122"/>
  <c r="GG39" i="123" s="1"/>
  <c r="GF83" i="123" s="1"/>
  <c r="CB27" i="122"/>
  <c r="GG22" i="123" s="1"/>
  <c r="GF66" i="123" s="1"/>
  <c r="CB43" i="122"/>
  <c r="GG38" i="123" s="1"/>
  <c r="GF82" i="123" s="1"/>
  <c r="CB28" i="122"/>
  <c r="GG23" i="123" s="1"/>
  <c r="GF67" i="123" s="1"/>
  <c r="CB12" i="122"/>
  <c r="GG7" i="123" s="1"/>
  <c r="GF51" i="123" s="1"/>
  <c r="CB13" i="122"/>
  <c r="GG8" i="123" s="1"/>
  <c r="GF52" i="123" s="1"/>
  <c r="CB19" i="122"/>
  <c r="GG14" i="123" s="1"/>
  <c r="GF58" i="123" s="1"/>
  <c r="CB11" i="122"/>
  <c r="GG6" i="123" s="1"/>
  <c r="GF50" i="123" s="1"/>
  <c r="CB15" i="122"/>
  <c r="GG10" i="123" s="1"/>
  <c r="GF54" i="123" s="1"/>
  <c r="CB48" i="122"/>
  <c r="GG43" i="123" s="1"/>
  <c r="GF87" i="123" s="1"/>
  <c r="CB31" i="122"/>
  <c r="GG26" i="123" s="1"/>
  <c r="GF70" i="123" s="1"/>
  <c r="CB17" i="122"/>
  <c r="GG12" i="123" s="1"/>
  <c r="GF56" i="123" s="1"/>
  <c r="CB51" i="122"/>
  <c r="GG46" i="123" s="1"/>
  <c r="CB37" i="122"/>
  <c r="GG32" i="123" s="1"/>
  <c r="GF76" i="123" s="1"/>
  <c r="CB34" i="122"/>
  <c r="GG29" i="123" s="1"/>
  <c r="GF73" i="123" s="1"/>
  <c r="CB39" i="122"/>
  <c r="GG34" i="123" s="1"/>
  <c r="GF78" i="123" s="1"/>
  <c r="CB32" i="122"/>
  <c r="GG27" i="123" s="1"/>
  <c r="GF71" i="123" s="1"/>
  <c r="CB40" i="122"/>
  <c r="GG35" i="123" s="1"/>
  <c r="GF79" i="123" s="1"/>
  <c r="CB24" i="122"/>
  <c r="GG19" i="123" s="1"/>
  <c r="GF63" i="123" s="1"/>
  <c r="CB25" i="122"/>
  <c r="GG20" i="123" s="1"/>
  <c r="GF64" i="123" s="1"/>
  <c r="CB22" i="122"/>
  <c r="GG17" i="123" s="1"/>
  <c r="GF61" i="123" s="1"/>
  <c r="CB50" i="122"/>
  <c r="GG45" i="123" s="1"/>
  <c r="GF89" i="123" s="1"/>
  <c r="CB30" i="122"/>
  <c r="GG25" i="123" s="1"/>
  <c r="GF69" i="123" s="1"/>
  <c r="CB33" i="122"/>
  <c r="GG28" i="123" s="1"/>
  <c r="GF72" i="123" s="1"/>
  <c r="CB14" i="122"/>
  <c r="GG9" i="123" s="1"/>
  <c r="GF53" i="123" s="1"/>
  <c r="CB47" i="122"/>
  <c r="GG42" i="123" s="1"/>
  <c r="GF86" i="123" s="1"/>
  <c r="CB45" i="122"/>
  <c r="GG40" i="123" s="1"/>
  <c r="GF84" i="123" s="1"/>
  <c r="CB49" i="122"/>
  <c r="GG44" i="123" s="1"/>
  <c r="GF88" i="123" s="1"/>
  <c r="CB36" i="122"/>
  <c r="GG31" i="123" s="1"/>
  <c r="GF75" i="123" s="1"/>
  <c r="CB29" i="122"/>
  <c r="GG24" i="123" s="1"/>
  <c r="GF68" i="123" s="1"/>
  <c r="CB35" i="122"/>
  <c r="GG30" i="123" s="1"/>
  <c r="GF74" i="123" s="1"/>
  <c r="CB20" i="122"/>
  <c r="GG15" i="123" s="1"/>
  <c r="GF59" i="123" s="1"/>
  <c r="CB21" i="122"/>
  <c r="GG16" i="123" s="1"/>
  <c r="GF60" i="123" s="1"/>
  <c r="CB18" i="122"/>
  <c r="GG13" i="123" s="1"/>
  <c r="GF57" i="123" s="1"/>
  <c r="CB23" i="122"/>
  <c r="GG18" i="123" s="1"/>
  <c r="GF62" i="123" s="1"/>
  <c r="CB42" i="122"/>
  <c r="GG37" i="123" s="1"/>
  <c r="GF81" i="123" s="1"/>
  <c r="CB26" i="122"/>
  <c r="GG21" i="123" s="1"/>
  <c r="GF65" i="123" s="1"/>
  <c r="CB10" i="122"/>
  <c r="GG5" i="123" s="1"/>
  <c r="GF49" i="123" s="1"/>
  <c r="GH46" i="123" l="1"/>
  <c r="GF90" i="123"/>
  <c r="GI16" i="123"/>
  <c r="GH15" i="123"/>
  <c r="GI29" i="123"/>
  <c r="GH28" i="123"/>
  <c r="GI21" i="123"/>
  <c r="GH20" i="123"/>
  <c r="GI35" i="123"/>
  <c r="GH34" i="123"/>
  <c r="GI13" i="123"/>
  <c r="GH12" i="123"/>
  <c r="GH6" i="123"/>
  <c r="GI7" i="123"/>
  <c r="GI24" i="123"/>
  <c r="GH23" i="123"/>
  <c r="GH33" i="123"/>
  <c r="GI34" i="123"/>
  <c r="GH30" i="123"/>
  <c r="GI31" i="123"/>
  <c r="GH19" i="123"/>
  <c r="GI20" i="123"/>
  <c r="GI30" i="123"/>
  <c r="GH29" i="123"/>
  <c r="GH26" i="123"/>
  <c r="GI27" i="123"/>
  <c r="GH14" i="123"/>
  <c r="GI15" i="123"/>
  <c r="GI39" i="123"/>
  <c r="GH38" i="123"/>
  <c r="GI37" i="123"/>
  <c r="GH36" i="123"/>
  <c r="GH44" i="123"/>
  <c r="GI45" i="123"/>
  <c r="GI41" i="123"/>
  <c r="GH40" i="123"/>
  <c r="GI6" i="123"/>
  <c r="GH5" i="123"/>
  <c r="GG47" i="123"/>
  <c r="B66" i="125" s="1"/>
  <c r="GH13" i="123"/>
  <c r="GI14" i="123"/>
  <c r="GH24" i="123"/>
  <c r="GI25" i="123"/>
  <c r="GI43" i="123"/>
  <c r="GH42" i="123"/>
  <c r="GH45" i="123"/>
  <c r="GI46" i="123"/>
  <c r="GH35" i="123"/>
  <c r="GI36" i="123"/>
  <c r="GH32" i="123"/>
  <c r="GI33" i="123"/>
  <c r="GI44" i="123"/>
  <c r="GH43" i="123"/>
  <c r="GI9" i="123"/>
  <c r="GH8" i="123"/>
  <c r="GH22" i="123"/>
  <c r="GI23" i="123"/>
  <c r="GH41" i="123"/>
  <c r="GI42" i="123"/>
  <c r="GH37" i="123"/>
  <c r="GI38" i="123"/>
  <c r="GH18" i="123"/>
  <c r="GI19" i="123"/>
  <c r="GI26" i="123"/>
  <c r="GH25" i="123"/>
  <c r="GI22" i="123"/>
  <c r="GH21" i="123"/>
  <c r="GH16" i="123"/>
  <c r="GI17" i="123"/>
  <c r="GH31" i="123"/>
  <c r="GI32" i="123"/>
  <c r="GH9" i="123"/>
  <c r="GI10" i="123"/>
  <c r="GI18" i="123"/>
  <c r="GH17" i="123"/>
  <c r="GI28" i="123"/>
  <c r="GH27" i="123"/>
  <c r="GI11" i="123"/>
  <c r="GH10" i="123"/>
  <c r="GH7" i="123"/>
  <c r="GI8" i="123"/>
  <c r="GI40" i="123"/>
  <c r="GH39" i="123"/>
  <c r="GH11" i="123"/>
  <c r="GI12" i="123"/>
  <c r="GF48" i="123" l="1"/>
  <c r="J66" i="125" s="1"/>
  <c r="GH47" i="123"/>
  <c r="C66" i="125" s="1"/>
  <c r="E66" i="125" s="1"/>
  <c r="P66" i="125" s="1"/>
  <c r="GI47" i="123"/>
  <c r="CC52" i="122" l="1"/>
  <c r="CC51" i="122" l="1"/>
  <c r="GJ46" i="123" s="1"/>
  <c r="CC31" i="122"/>
  <c r="GJ26" i="123" s="1"/>
  <c r="GI70" i="123" s="1"/>
  <c r="CC29" i="122"/>
  <c r="GJ24" i="123" s="1"/>
  <c r="GI68" i="123" s="1"/>
  <c r="CC36" i="122"/>
  <c r="GJ31" i="123" s="1"/>
  <c r="GI75" i="123" s="1"/>
  <c r="CC43" i="122"/>
  <c r="GJ38" i="123" s="1"/>
  <c r="GI82" i="123" s="1"/>
  <c r="CC25" i="122"/>
  <c r="GJ20" i="123" s="1"/>
  <c r="GI64" i="123" s="1"/>
  <c r="CC20" i="122"/>
  <c r="GJ15" i="123" s="1"/>
  <c r="GI59" i="123" s="1"/>
  <c r="CC42" i="122"/>
  <c r="GJ37" i="123" s="1"/>
  <c r="GI81" i="123" s="1"/>
  <c r="CC33" i="122"/>
  <c r="GJ28" i="123" s="1"/>
  <c r="GI72" i="123" s="1"/>
  <c r="CC49" i="122"/>
  <c r="GJ44" i="123" s="1"/>
  <c r="GI88" i="123" s="1"/>
  <c r="CC17" i="122"/>
  <c r="GJ12" i="123" s="1"/>
  <c r="GI56" i="123" s="1"/>
  <c r="CC45" i="122"/>
  <c r="GJ40" i="123" s="1"/>
  <c r="GI84" i="123" s="1"/>
  <c r="CC26" i="122"/>
  <c r="GJ21" i="123" s="1"/>
  <c r="GI65" i="123" s="1"/>
  <c r="CC10" i="122"/>
  <c r="GJ5" i="123" s="1"/>
  <c r="GI49" i="123" s="1"/>
  <c r="CC15" i="122"/>
  <c r="GJ10" i="123" s="1"/>
  <c r="GI54" i="123" s="1"/>
  <c r="CC44" i="122"/>
  <c r="GJ39" i="123" s="1"/>
  <c r="GI83" i="123" s="1"/>
  <c r="CC22" i="122"/>
  <c r="GJ17" i="123" s="1"/>
  <c r="GI61" i="123" s="1"/>
  <c r="CC21" i="122"/>
  <c r="GJ16" i="123" s="1"/>
  <c r="GI60" i="123" s="1"/>
  <c r="CC39" i="122"/>
  <c r="GJ34" i="123" s="1"/>
  <c r="GI78" i="123" s="1"/>
  <c r="CC18" i="122"/>
  <c r="GJ13" i="123" s="1"/>
  <c r="GI57" i="123" s="1"/>
  <c r="CC38" i="122"/>
  <c r="GJ33" i="123" s="1"/>
  <c r="GI77" i="123" s="1"/>
  <c r="CC14" i="122"/>
  <c r="GJ9" i="123" s="1"/>
  <c r="GI53" i="123" s="1"/>
  <c r="CC34" i="122"/>
  <c r="GJ29" i="123" s="1"/>
  <c r="GI73" i="123" s="1"/>
  <c r="CC27" i="122"/>
  <c r="GJ22" i="123" s="1"/>
  <c r="GI66" i="123" s="1"/>
  <c r="CC11" i="122"/>
  <c r="GJ6" i="123" s="1"/>
  <c r="GI50" i="123" s="1"/>
  <c r="CC47" i="122"/>
  <c r="GJ42" i="123" s="1"/>
  <c r="GI86" i="123" s="1"/>
  <c r="CC32" i="122"/>
  <c r="GJ27" i="123" s="1"/>
  <c r="GI71" i="123" s="1"/>
  <c r="CC23" i="122"/>
  <c r="GJ18" i="123" s="1"/>
  <c r="GI62" i="123" s="1"/>
  <c r="CC12" i="122"/>
  <c r="GJ7" i="123" s="1"/>
  <c r="GI51" i="123" s="1"/>
  <c r="CC41" i="122"/>
  <c r="GJ36" i="123" s="1"/>
  <c r="GI80" i="123" s="1"/>
  <c r="CC16" i="122"/>
  <c r="GJ11" i="123" s="1"/>
  <c r="GI55" i="123" s="1"/>
  <c r="CC35" i="122"/>
  <c r="GJ30" i="123" s="1"/>
  <c r="GI74" i="123" s="1"/>
  <c r="CC46" i="122"/>
  <c r="GJ41" i="123" s="1"/>
  <c r="GI85" i="123" s="1"/>
  <c r="CC13" i="122"/>
  <c r="GJ8" i="123" s="1"/>
  <c r="GI52" i="123" s="1"/>
  <c r="CC19" i="122"/>
  <c r="GJ14" i="123" s="1"/>
  <c r="GI58" i="123" s="1"/>
  <c r="CC50" i="122"/>
  <c r="GJ45" i="123" s="1"/>
  <c r="GI89" i="123" s="1"/>
  <c r="CC40" i="122"/>
  <c r="GJ35" i="123" s="1"/>
  <c r="GI79" i="123" s="1"/>
  <c r="CC24" i="122"/>
  <c r="GJ19" i="123" s="1"/>
  <c r="GI63" i="123" s="1"/>
  <c r="CC48" i="122"/>
  <c r="GJ43" i="123" s="1"/>
  <c r="GI87" i="123" s="1"/>
  <c r="CC28" i="122"/>
  <c r="GJ23" i="123" s="1"/>
  <c r="GI67" i="123" s="1"/>
  <c r="CC30" i="122"/>
  <c r="GJ25" i="123" s="1"/>
  <c r="GI69" i="123" s="1"/>
  <c r="CC37" i="122"/>
  <c r="GJ32" i="123" s="1"/>
  <c r="GI76" i="123" s="1"/>
  <c r="GK46" i="123" l="1"/>
  <c r="GI90" i="123"/>
  <c r="GL15" i="123"/>
  <c r="GK14" i="123"/>
  <c r="GL24" i="123"/>
  <c r="GK23" i="123"/>
  <c r="GL46" i="123"/>
  <c r="GK45" i="123"/>
  <c r="GL31" i="123"/>
  <c r="GK30" i="123"/>
  <c r="GL19" i="123"/>
  <c r="GK18" i="123"/>
  <c r="GL23" i="123"/>
  <c r="GK22" i="123"/>
  <c r="GL14" i="123"/>
  <c r="GK13" i="123"/>
  <c r="GK39" i="123"/>
  <c r="GL40" i="123"/>
  <c r="GL41" i="123"/>
  <c r="GK40" i="123"/>
  <c r="GK37" i="123"/>
  <c r="GL38" i="123"/>
  <c r="GK31" i="123"/>
  <c r="GL32" i="123"/>
  <c r="GK11" i="123"/>
  <c r="GL12" i="123"/>
  <c r="GK27" i="123"/>
  <c r="GL28" i="123"/>
  <c r="GL30" i="123"/>
  <c r="GK29" i="123"/>
  <c r="GK34" i="123"/>
  <c r="GL35" i="123"/>
  <c r="GL11" i="123"/>
  <c r="GK10" i="123"/>
  <c r="GK12" i="123"/>
  <c r="GL13" i="123"/>
  <c r="GK15" i="123"/>
  <c r="GL16" i="123"/>
  <c r="GL25" i="123"/>
  <c r="GK24" i="123"/>
  <c r="GL33" i="123"/>
  <c r="GK32" i="123"/>
  <c r="GL9" i="123"/>
  <c r="GK8" i="123"/>
  <c r="GK42" i="123"/>
  <c r="GL43" i="123"/>
  <c r="GK16" i="123"/>
  <c r="GL17" i="123"/>
  <c r="GL6" i="123"/>
  <c r="GK5" i="123"/>
  <c r="GJ47" i="123"/>
  <c r="B67" i="125" s="1"/>
  <c r="GK44" i="123"/>
  <c r="GL45" i="123"/>
  <c r="GK20" i="123"/>
  <c r="GL21" i="123"/>
  <c r="GK26" i="123"/>
  <c r="GL27" i="123"/>
  <c r="GK43" i="123"/>
  <c r="GL44" i="123"/>
  <c r="GL20" i="123"/>
  <c r="GK19" i="123"/>
  <c r="GK36" i="123"/>
  <c r="GL37" i="123"/>
  <c r="GK9" i="123"/>
  <c r="GL10" i="123"/>
  <c r="GK25" i="123"/>
  <c r="GL26" i="123"/>
  <c r="GL36" i="123"/>
  <c r="GK35" i="123"/>
  <c r="GK41" i="123"/>
  <c r="GL42" i="123"/>
  <c r="GK7" i="123"/>
  <c r="GL8" i="123"/>
  <c r="GL7" i="123"/>
  <c r="GK6" i="123"/>
  <c r="GK33" i="123"/>
  <c r="GL34" i="123"/>
  <c r="GK17" i="123"/>
  <c r="GL18" i="123"/>
  <c r="GK21" i="123"/>
  <c r="GL22" i="123"/>
  <c r="GK28" i="123"/>
  <c r="GL29" i="123"/>
  <c r="GK38" i="123"/>
  <c r="GL39" i="123"/>
  <c r="GI48" i="123" l="1"/>
  <c r="J67" i="125" s="1"/>
  <c r="GK47" i="123"/>
  <c r="C67" i="125" s="1"/>
  <c r="E67" i="125" s="1"/>
  <c r="P67" i="125" s="1"/>
  <c r="GL47" i="123"/>
  <c r="CD52" i="122" l="1"/>
  <c r="CD41" i="122" l="1"/>
  <c r="GM36" i="123" s="1"/>
  <c r="GL80" i="123" s="1"/>
  <c r="CD39" i="122"/>
  <c r="GM34" i="123" s="1"/>
  <c r="GL78" i="123" s="1"/>
  <c r="CD35" i="122"/>
  <c r="GM30" i="123" s="1"/>
  <c r="GL74" i="123" s="1"/>
  <c r="CD48" i="122"/>
  <c r="GM43" i="123" s="1"/>
  <c r="GL87" i="123" s="1"/>
  <c r="CD40" i="122"/>
  <c r="GM35" i="123" s="1"/>
  <c r="GL79" i="123" s="1"/>
  <c r="CD31" i="122"/>
  <c r="GM26" i="123" s="1"/>
  <c r="GL70" i="123" s="1"/>
  <c r="CD21" i="122"/>
  <c r="GM16" i="123" s="1"/>
  <c r="GL60" i="123" s="1"/>
  <c r="CD17" i="122"/>
  <c r="GM12" i="123" s="1"/>
  <c r="GL56" i="123" s="1"/>
  <c r="CD13" i="122"/>
  <c r="GM8" i="123" s="1"/>
  <c r="GL52" i="123" s="1"/>
  <c r="CD30" i="122"/>
  <c r="GM25" i="123" s="1"/>
  <c r="GL69" i="123" s="1"/>
  <c r="CD50" i="122"/>
  <c r="GM45" i="123" s="1"/>
  <c r="GL89" i="123" s="1"/>
  <c r="CD38" i="122"/>
  <c r="GM33" i="123" s="1"/>
  <c r="GL77" i="123" s="1"/>
  <c r="CD34" i="122"/>
  <c r="GM29" i="123" s="1"/>
  <c r="GL73" i="123" s="1"/>
  <c r="CD47" i="122"/>
  <c r="GM42" i="123" s="1"/>
  <c r="GL86" i="123" s="1"/>
  <c r="CD32" i="122"/>
  <c r="GM27" i="123" s="1"/>
  <c r="GL71" i="123" s="1"/>
  <c r="CD27" i="122"/>
  <c r="GM22" i="123" s="1"/>
  <c r="GL66" i="123" s="1"/>
  <c r="CD20" i="122"/>
  <c r="GM15" i="123" s="1"/>
  <c r="GL59" i="123" s="1"/>
  <c r="CD16" i="122"/>
  <c r="GM11" i="123" s="1"/>
  <c r="GL55" i="123" s="1"/>
  <c r="CD12" i="122"/>
  <c r="GM7" i="123" s="1"/>
  <c r="GL51" i="123" s="1"/>
  <c r="CD26" i="122"/>
  <c r="GM21" i="123" s="1"/>
  <c r="GL65" i="123" s="1"/>
  <c r="CD49" i="122"/>
  <c r="GM44" i="123" s="1"/>
  <c r="GL88" i="123" s="1"/>
  <c r="CD46" i="122"/>
  <c r="GM41" i="123" s="1"/>
  <c r="GL85" i="123" s="1"/>
  <c r="CD37" i="122"/>
  <c r="GM32" i="123" s="1"/>
  <c r="GL76" i="123" s="1"/>
  <c r="CD33" i="122"/>
  <c r="GM28" i="123" s="1"/>
  <c r="GL72" i="123" s="1"/>
  <c r="CD44" i="122"/>
  <c r="GM39" i="123" s="1"/>
  <c r="GL83" i="123" s="1"/>
  <c r="CD28" i="122"/>
  <c r="GM23" i="123" s="1"/>
  <c r="GL67" i="123" s="1"/>
  <c r="CD23" i="122"/>
  <c r="GM18" i="123" s="1"/>
  <c r="GL62" i="123" s="1"/>
  <c r="CD19" i="122"/>
  <c r="GM14" i="123" s="1"/>
  <c r="GL58" i="123" s="1"/>
  <c r="CD15" i="122"/>
  <c r="GM10" i="123" s="1"/>
  <c r="GL54" i="123" s="1"/>
  <c r="CD11" i="122"/>
  <c r="GM6" i="123" s="1"/>
  <c r="GL50" i="123" s="1"/>
  <c r="CD29" i="122"/>
  <c r="GM24" i="123" s="1"/>
  <c r="GL68" i="123" s="1"/>
  <c r="CD45" i="122"/>
  <c r="GM40" i="123" s="1"/>
  <c r="GL84" i="123" s="1"/>
  <c r="CD42" i="122"/>
  <c r="GM37" i="123" s="1"/>
  <c r="GL81" i="123" s="1"/>
  <c r="CD36" i="122"/>
  <c r="GM31" i="123" s="1"/>
  <c r="GL75" i="123" s="1"/>
  <c r="CD51" i="122"/>
  <c r="GM46" i="123" s="1"/>
  <c r="CD43" i="122"/>
  <c r="GM38" i="123" s="1"/>
  <c r="GL82" i="123" s="1"/>
  <c r="CD24" i="122"/>
  <c r="GM19" i="123" s="1"/>
  <c r="GL63" i="123" s="1"/>
  <c r="CD22" i="122"/>
  <c r="GM17" i="123" s="1"/>
  <c r="GL61" i="123" s="1"/>
  <c r="CD18" i="122"/>
  <c r="GM13" i="123" s="1"/>
  <c r="GL57" i="123" s="1"/>
  <c r="CD14" i="122"/>
  <c r="GM9" i="123" s="1"/>
  <c r="GL53" i="123" s="1"/>
  <c r="CD10" i="122"/>
  <c r="GM5" i="123" s="1"/>
  <c r="GL49" i="123" s="1"/>
  <c r="CD25" i="122"/>
  <c r="GM20" i="123" s="1"/>
  <c r="GL64" i="123" s="1"/>
  <c r="GN46" i="123" l="1"/>
  <c r="GL90" i="123"/>
  <c r="GO6" i="123"/>
  <c r="GN5" i="123"/>
  <c r="GM47" i="123"/>
  <c r="B68" i="125" s="1"/>
  <c r="GO10" i="123"/>
  <c r="GN9" i="123"/>
  <c r="GO39" i="123"/>
  <c r="GN38" i="123"/>
  <c r="GN40" i="123"/>
  <c r="GO41" i="123"/>
  <c r="GN14" i="123"/>
  <c r="GO15" i="123"/>
  <c r="GO29" i="123"/>
  <c r="GN28" i="123"/>
  <c r="GO22" i="123"/>
  <c r="GN21" i="123"/>
  <c r="GO23" i="123"/>
  <c r="GN22" i="123"/>
  <c r="GO34" i="123"/>
  <c r="GN33" i="123"/>
  <c r="GN12" i="123"/>
  <c r="GO13" i="123"/>
  <c r="GN43" i="123"/>
  <c r="GO44" i="123"/>
  <c r="GN24" i="123"/>
  <c r="GO25" i="123"/>
  <c r="GO19" i="123"/>
  <c r="GN18" i="123"/>
  <c r="GN32" i="123"/>
  <c r="GO33" i="123"/>
  <c r="GN7" i="123"/>
  <c r="GO8" i="123"/>
  <c r="GO28" i="123"/>
  <c r="GN27" i="123"/>
  <c r="GO46" i="123"/>
  <c r="GN45" i="123"/>
  <c r="GN16" i="123"/>
  <c r="GO17" i="123"/>
  <c r="GN30" i="123"/>
  <c r="GO31" i="123"/>
  <c r="GN13" i="123"/>
  <c r="GO14" i="123"/>
  <c r="GO21" i="123"/>
  <c r="GN20" i="123"/>
  <c r="GN17" i="123"/>
  <c r="GO18" i="123"/>
  <c r="GN31" i="123"/>
  <c r="GO32" i="123"/>
  <c r="GO7" i="123"/>
  <c r="GN6" i="123"/>
  <c r="GN23" i="123"/>
  <c r="GO24" i="123"/>
  <c r="GO42" i="123"/>
  <c r="GN41" i="123"/>
  <c r="GN11" i="123"/>
  <c r="GO12" i="123"/>
  <c r="GN42" i="123"/>
  <c r="GO43" i="123"/>
  <c r="GO26" i="123"/>
  <c r="GN25" i="123"/>
  <c r="GO27" i="123"/>
  <c r="GN26" i="123"/>
  <c r="GO35" i="123"/>
  <c r="GN34" i="123"/>
  <c r="GO20" i="123"/>
  <c r="GN19" i="123"/>
  <c r="GN37" i="123"/>
  <c r="GO38" i="123"/>
  <c r="GN10" i="123"/>
  <c r="GO11" i="123"/>
  <c r="GN39" i="123"/>
  <c r="GO40" i="123"/>
  <c r="GO45" i="123"/>
  <c r="GN44" i="123"/>
  <c r="GO16" i="123"/>
  <c r="GN15" i="123"/>
  <c r="GO30" i="123"/>
  <c r="GN29" i="123"/>
  <c r="GN8" i="123"/>
  <c r="GO9" i="123"/>
  <c r="GO36" i="123"/>
  <c r="GN35" i="123"/>
  <c r="GN36" i="123"/>
  <c r="GO37" i="123"/>
  <c r="GL48" i="123" l="1"/>
  <c r="J68" i="125" s="1"/>
  <c r="GO47" i="123"/>
  <c r="GN47" i="123"/>
  <c r="C68" i="125" s="1"/>
  <c r="E68" i="125" s="1"/>
  <c r="P68" i="125" s="1"/>
  <c r="CE52" i="122" l="1"/>
  <c r="CE44" i="122" l="1"/>
  <c r="GP39" i="123" s="1"/>
  <c r="GO83" i="123" s="1"/>
  <c r="CE21" i="122"/>
  <c r="GP16" i="123" s="1"/>
  <c r="GO60" i="123" s="1"/>
  <c r="CE46" i="122"/>
  <c r="GP41" i="123" s="1"/>
  <c r="GO85" i="123" s="1"/>
  <c r="CE37" i="122"/>
  <c r="GP32" i="123" s="1"/>
  <c r="GO76" i="123" s="1"/>
  <c r="CE39" i="122"/>
  <c r="GP34" i="123" s="1"/>
  <c r="GO78" i="123" s="1"/>
  <c r="CE13" i="122"/>
  <c r="GP8" i="123" s="1"/>
  <c r="GO52" i="123" s="1"/>
  <c r="CE49" i="122"/>
  <c r="GP44" i="123" s="1"/>
  <c r="GO88" i="123" s="1"/>
  <c r="CE51" i="122"/>
  <c r="GP46" i="123" s="1"/>
  <c r="CE36" i="122"/>
  <c r="GP31" i="123" s="1"/>
  <c r="GO75" i="123" s="1"/>
  <c r="CE38" i="122"/>
  <c r="GP33" i="123" s="1"/>
  <c r="GO77" i="123" s="1"/>
  <c r="CE35" i="122"/>
  <c r="GP30" i="123" s="1"/>
  <c r="GO74" i="123" s="1"/>
  <c r="CE28" i="122"/>
  <c r="GP23" i="123" s="1"/>
  <c r="GO67" i="123" s="1"/>
  <c r="CE32" i="122"/>
  <c r="GP27" i="123" s="1"/>
  <c r="GO71" i="123" s="1"/>
  <c r="CE15" i="122"/>
  <c r="GP10" i="123" s="1"/>
  <c r="GO54" i="123" s="1"/>
  <c r="CE12" i="122"/>
  <c r="GP7" i="123" s="1"/>
  <c r="GO51" i="123" s="1"/>
  <c r="CE22" i="122"/>
  <c r="GP17" i="123" s="1"/>
  <c r="GO61" i="123" s="1"/>
  <c r="CE14" i="122"/>
  <c r="GP9" i="123" s="1"/>
  <c r="GO53" i="123" s="1"/>
  <c r="CE50" i="122"/>
  <c r="GP45" i="123" s="1"/>
  <c r="GO89" i="123" s="1"/>
  <c r="CE41" i="122"/>
  <c r="GP36" i="123" s="1"/>
  <c r="GO80" i="123" s="1"/>
  <c r="CE26" i="122"/>
  <c r="GP21" i="123" s="1"/>
  <c r="GO65" i="123" s="1"/>
  <c r="CE23" i="122"/>
  <c r="GP18" i="123" s="1"/>
  <c r="GO62" i="123" s="1"/>
  <c r="CE18" i="122"/>
  <c r="GP13" i="123" s="1"/>
  <c r="GO57" i="123" s="1"/>
  <c r="CE43" i="122"/>
  <c r="GP38" i="123" s="1"/>
  <c r="GO82" i="123" s="1"/>
  <c r="CE19" i="122"/>
  <c r="GP14" i="123" s="1"/>
  <c r="GO58" i="123" s="1"/>
  <c r="CE17" i="122"/>
  <c r="GP12" i="123" s="1"/>
  <c r="GO56" i="123" s="1"/>
  <c r="CE45" i="122"/>
  <c r="GP40" i="123" s="1"/>
  <c r="GO84" i="123" s="1"/>
  <c r="CE47" i="122"/>
  <c r="GP42" i="123" s="1"/>
  <c r="GO86" i="123" s="1"/>
  <c r="CE48" i="122"/>
  <c r="GP43" i="123" s="1"/>
  <c r="GO87" i="123" s="1"/>
  <c r="CE33" i="122"/>
  <c r="GP28" i="123" s="1"/>
  <c r="GO72" i="123" s="1"/>
  <c r="CE30" i="122"/>
  <c r="GP25" i="123" s="1"/>
  <c r="GO69" i="123" s="1"/>
  <c r="CE27" i="122"/>
  <c r="GP22" i="123" s="1"/>
  <c r="GO66" i="123" s="1"/>
  <c r="CE31" i="122"/>
  <c r="GP26" i="123" s="1"/>
  <c r="GO70" i="123" s="1"/>
  <c r="CE24" i="122"/>
  <c r="GP19" i="123" s="1"/>
  <c r="GO63" i="123" s="1"/>
  <c r="CE25" i="122"/>
  <c r="GP20" i="123" s="1"/>
  <c r="GO64" i="123" s="1"/>
  <c r="CE11" i="122"/>
  <c r="GP6" i="123" s="1"/>
  <c r="GO50" i="123" s="1"/>
  <c r="CE10" i="122"/>
  <c r="GP5" i="123" s="1"/>
  <c r="GO49" i="123" s="1"/>
  <c r="CE29" i="122"/>
  <c r="GP24" i="123" s="1"/>
  <c r="GO68" i="123" s="1"/>
  <c r="CE34" i="122"/>
  <c r="GP29" i="123" s="1"/>
  <c r="GO73" i="123" s="1"/>
  <c r="CE20" i="122"/>
  <c r="GP15" i="123" s="1"/>
  <c r="GO59" i="123" s="1"/>
  <c r="CE40" i="122"/>
  <c r="GP35" i="123" s="1"/>
  <c r="GO79" i="123" s="1"/>
  <c r="CE42" i="122"/>
  <c r="GP37" i="123" s="1"/>
  <c r="GO81" i="123" s="1"/>
  <c r="CE16" i="122"/>
  <c r="GP11" i="123" s="1"/>
  <c r="GO55" i="123" s="1"/>
  <c r="GQ46" i="123" l="1"/>
  <c r="GO90" i="123"/>
  <c r="GQ6" i="123"/>
  <c r="GR7" i="123"/>
  <c r="GQ35" i="123"/>
  <c r="GR36" i="123"/>
  <c r="GR6" i="123"/>
  <c r="GQ5" i="123"/>
  <c r="GP47" i="123"/>
  <c r="B69" i="125" s="1"/>
  <c r="GQ26" i="123"/>
  <c r="GR27" i="123"/>
  <c r="GR44" i="123"/>
  <c r="GQ43" i="123"/>
  <c r="GR15" i="123"/>
  <c r="GQ14" i="123"/>
  <c r="GR22" i="123"/>
  <c r="GQ21" i="123"/>
  <c r="GQ17" i="123"/>
  <c r="GR18" i="123"/>
  <c r="GQ23" i="123"/>
  <c r="GR24" i="123"/>
  <c r="GR33" i="123"/>
  <c r="GQ32" i="123"/>
  <c r="GQ15" i="123"/>
  <c r="GR16" i="123"/>
  <c r="GQ22" i="123"/>
  <c r="GR23" i="123"/>
  <c r="GQ42" i="123"/>
  <c r="GR43" i="123"/>
  <c r="GQ38" i="123"/>
  <c r="GR39" i="123"/>
  <c r="GR37" i="123"/>
  <c r="GQ36" i="123"/>
  <c r="GQ7" i="123"/>
  <c r="GR8" i="123"/>
  <c r="GR31" i="123"/>
  <c r="GQ30" i="123"/>
  <c r="GR45" i="123"/>
  <c r="GQ44" i="123"/>
  <c r="GR42" i="123"/>
  <c r="GQ41" i="123"/>
  <c r="GR30" i="123"/>
  <c r="GQ29" i="123"/>
  <c r="GR26" i="123"/>
  <c r="GQ25" i="123"/>
  <c r="GQ13" i="123"/>
  <c r="GR14" i="123"/>
  <c r="GQ45" i="123"/>
  <c r="GR46" i="123"/>
  <c r="GQ10" i="123"/>
  <c r="GR11" i="123"/>
  <c r="GR34" i="123"/>
  <c r="GQ33" i="123"/>
  <c r="GQ8" i="123"/>
  <c r="GR9" i="123"/>
  <c r="GQ16" i="123"/>
  <c r="GR17" i="123"/>
  <c r="GQ11" i="123"/>
  <c r="GR12" i="123"/>
  <c r="GR21" i="123"/>
  <c r="GQ20" i="123"/>
  <c r="GQ40" i="123"/>
  <c r="GR41" i="123"/>
  <c r="GQ37" i="123"/>
  <c r="GR38" i="123"/>
  <c r="GR25" i="123"/>
  <c r="GQ24" i="123"/>
  <c r="GQ19" i="123"/>
  <c r="GR20" i="123"/>
  <c r="GQ28" i="123"/>
  <c r="GR29" i="123"/>
  <c r="GQ12" i="123"/>
  <c r="GR13" i="123"/>
  <c r="GQ18" i="123"/>
  <c r="GR19" i="123"/>
  <c r="GQ9" i="123"/>
  <c r="GR10" i="123"/>
  <c r="GQ27" i="123"/>
  <c r="GR28" i="123"/>
  <c r="GR32" i="123"/>
  <c r="GQ31" i="123"/>
  <c r="GQ34" i="123"/>
  <c r="GR35" i="123"/>
  <c r="GR40" i="123"/>
  <c r="GQ39" i="123"/>
  <c r="GO48" i="123" l="1"/>
  <c r="J69" i="125" s="1"/>
  <c r="GQ47" i="123"/>
  <c r="C69" i="125" s="1"/>
  <c r="E69" i="125" s="1"/>
  <c r="P69" i="125" s="1"/>
  <c r="GR47" i="123"/>
  <c r="CF52" i="122" l="1"/>
  <c r="CF40" i="122" l="1"/>
  <c r="GS35" i="123" s="1"/>
  <c r="GR79" i="123" s="1"/>
  <c r="CF12" i="122"/>
  <c r="GS7" i="123" s="1"/>
  <c r="GR51" i="123" s="1"/>
  <c r="CF46" i="122"/>
  <c r="GS41" i="123" s="1"/>
  <c r="GR85" i="123" s="1"/>
  <c r="CF27" i="122"/>
  <c r="GS22" i="123" s="1"/>
  <c r="GR66" i="123" s="1"/>
  <c r="CF22" i="122"/>
  <c r="GS17" i="123" s="1"/>
  <c r="GR61" i="123" s="1"/>
  <c r="CF41" i="122"/>
  <c r="GS36" i="123" s="1"/>
  <c r="GR80" i="123" s="1"/>
  <c r="CF29" i="122"/>
  <c r="GS24" i="123" s="1"/>
  <c r="GR68" i="123" s="1"/>
  <c r="CF10" i="122"/>
  <c r="GS5" i="123" s="1"/>
  <c r="GR49" i="123" s="1"/>
  <c r="CF45" i="122"/>
  <c r="GS40" i="123" s="1"/>
  <c r="GR84" i="123" s="1"/>
  <c r="CF17" i="122"/>
  <c r="GS12" i="123" s="1"/>
  <c r="GR56" i="123" s="1"/>
  <c r="CF13" i="122"/>
  <c r="GS8" i="123" s="1"/>
  <c r="GR52" i="123" s="1"/>
  <c r="CF32" i="122"/>
  <c r="GS27" i="123" s="1"/>
  <c r="GR71" i="123" s="1"/>
  <c r="CF34" i="122"/>
  <c r="GS29" i="123" s="1"/>
  <c r="GR73" i="123" s="1"/>
  <c r="CF47" i="122"/>
  <c r="GS42" i="123" s="1"/>
  <c r="GR86" i="123" s="1"/>
  <c r="CF14" i="122"/>
  <c r="GS9" i="123" s="1"/>
  <c r="GR53" i="123" s="1"/>
  <c r="CF50" i="122"/>
  <c r="GS45" i="123" s="1"/>
  <c r="GR89" i="123" s="1"/>
  <c r="CF31" i="122"/>
  <c r="GS26" i="123" s="1"/>
  <c r="GR70" i="123" s="1"/>
  <c r="CF49" i="122"/>
  <c r="GS44" i="123" s="1"/>
  <c r="GR88" i="123" s="1"/>
  <c r="CF15" i="122"/>
  <c r="GS10" i="123" s="1"/>
  <c r="GR54" i="123" s="1"/>
  <c r="CF20" i="122"/>
  <c r="GS15" i="123" s="1"/>
  <c r="GR59" i="123" s="1"/>
  <c r="CF36" i="122"/>
  <c r="GS31" i="123" s="1"/>
  <c r="GR75" i="123" s="1"/>
  <c r="CF48" i="122"/>
  <c r="GS43" i="123" s="1"/>
  <c r="GR87" i="123" s="1"/>
  <c r="CF39" i="122"/>
  <c r="GS34" i="123" s="1"/>
  <c r="GR78" i="123" s="1"/>
  <c r="CF33" i="122"/>
  <c r="GS28" i="123" s="1"/>
  <c r="GR72" i="123" s="1"/>
  <c r="CF38" i="122"/>
  <c r="GS33" i="123" s="1"/>
  <c r="GR77" i="123" s="1"/>
  <c r="CF24" i="122"/>
  <c r="GS19" i="123" s="1"/>
  <c r="GR63" i="123" s="1"/>
  <c r="CF11" i="122"/>
  <c r="GS6" i="123" s="1"/>
  <c r="GR50" i="123" s="1"/>
  <c r="CF30" i="122"/>
  <c r="GS25" i="123" s="1"/>
  <c r="GR69" i="123" s="1"/>
  <c r="CF21" i="122"/>
  <c r="GS16" i="123" s="1"/>
  <c r="GR60" i="123" s="1"/>
  <c r="CF37" i="122"/>
  <c r="GS32" i="123" s="1"/>
  <c r="GR76" i="123" s="1"/>
  <c r="CF26" i="122"/>
  <c r="GS21" i="123" s="1"/>
  <c r="GR65" i="123" s="1"/>
  <c r="CF23" i="122"/>
  <c r="GS18" i="123" s="1"/>
  <c r="GR62" i="123" s="1"/>
  <c r="CF42" i="122"/>
  <c r="GS37" i="123" s="1"/>
  <c r="GR81" i="123" s="1"/>
  <c r="CF19" i="122"/>
  <c r="GS14" i="123" s="1"/>
  <c r="GR58" i="123" s="1"/>
  <c r="CF35" i="122"/>
  <c r="GS30" i="123" s="1"/>
  <c r="GR74" i="123" s="1"/>
  <c r="CF51" i="122"/>
  <c r="GS46" i="123" s="1"/>
  <c r="CF18" i="122"/>
  <c r="GS13" i="123" s="1"/>
  <c r="GR57" i="123" s="1"/>
  <c r="CF16" i="122"/>
  <c r="GS11" i="123" s="1"/>
  <c r="GR55" i="123" s="1"/>
  <c r="CF28" i="122"/>
  <c r="GS23" i="123" s="1"/>
  <c r="GR67" i="123" s="1"/>
  <c r="CF25" i="122"/>
  <c r="GS20" i="123" s="1"/>
  <c r="GR64" i="123" s="1"/>
  <c r="CF44" i="122"/>
  <c r="GS39" i="123" s="1"/>
  <c r="GR83" i="123" s="1"/>
  <c r="CF43" i="122"/>
  <c r="GS38" i="123" s="1"/>
  <c r="GR82" i="123" s="1"/>
  <c r="GT46" i="123" l="1"/>
  <c r="GR90" i="123"/>
  <c r="GU31" i="123"/>
  <c r="GT30" i="123"/>
  <c r="GU21" i="123"/>
  <c r="GT20" i="123"/>
  <c r="GT18" i="123"/>
  <c r="GU19" i="123"/>
  <c r="GU26" i="123"/>
  <c r="GT25" i="123"/>
  <c r="GU29" i="123"/>
  <c r="GT28" i="123"/>
  <c r="GU16" i="123"/>
  <c r="GT15" i="123"/>
  <c r="GU46" i="123"/>
  <c r="GT45" i="123"/>
  <c r="GT27" i="123"/>
  <c r="GU28" i="123"/>
  <c r="GU6" i="123"/>
  <c r="GT5" i="123"/>
  <c r="GS47" i="123"/>
  <c r="B70" i="125" s="1"/>
  <c r="GT22" i="123"/>
  <c r="GU23" i="123"/>
  <c r="GT23" i="123"/>
  <c r="GU24" i="123"/>
  <c r="GU22" i="123"/>
  <c r="GT21" i="123"/>
  <c r="GT6" i="123"/>
  <c r="GU7" i="123"/>
  <c r="GU35" i="123"/>
  <c r="GT34" i="123"/>
  <c r="GT10" i="123"/>
  <c r="GU11" i="123"/>
  <c r="GU10" i="123"/>
  <c r="GT9" i="123"/>
  <c r="GU9" i="123"/>
  <c r="GT8" i="123"/>
  <c r="GT24" i="123"/>
  <c r="GU25" i="123"/>
  <c r="GU42" i="123"/>
  <c r="GT41" i="123"/>
  <c r="GT11" i="123"/>
  <c r="GU12" i="123"/>
  <c r="GU20" i="123"/>
  <c r="GT19" i="123"/>
  <c r="GU45" i="123"/>
  <c r="GT44" i="123"/>
  <c r="GT42" i="123"/>
  <c r="GU43" i="123"/>
  <c r="GT12" i="123"/>
  <c r="GU13" i="123"/>
  <c r="GT36" i="123"/>
  <c r="GU37" i="123"/>
  <c r="GT7" i="123"/>
  <c r="GU8" i="123"/>
  <c r="GT38" i="123"/>
  <c r="GU39" i="123"/>
  <c r="GT14" i="123"/>
  <c r="GU15" i="123"/>
  <c r="GU33" i="123"/>
  <c r="GT32" i="123"/>
  <c r="GU44" i="123"/>
  <c r="GT43" i="123"/>
  <c r="GT39" i="123"/>
  <c r="GU40" i="123"/>
  <c r="GT13" i="123"/>
  <c r="GU14" i="123"/>
  <c r="GU38" i="123"/>
  <c r="GT37" i="123"/>
  <c r="GT16" i="123"/>
  <c r="GU17" i="123"/>
  <c r="GT33" i="123"/>
  <c r="GU34" i="123"/>
  <c r="GT31" i="123"/>
  <c r="GU32" i="123"/>
  <c r="GU27" i="123"/>
  <c r="GT26" i="123"/>
  <c r="GU30" i="123"/>
  <c r="GT29" i="123"/>
  <c r="GT40" i="123"/>
  <c r="GU41" i="123"/>
  <c r="GU18" i="123"/>
  <c r="GT17" i="123"/>
  <c r="GU36" i="123"/>
  <c r="GT35" i="123"/>
  <c r="GR48" i="123" l="1"/>
  <c r="J70" i="125" s="1"/>
  <c r="GT47" i="123"/>
  <c r="C70" i="125" s="1"/>
  <c r="E70" i="125" s="1"/>
  <c r="P70" i="125" s="1"/>
  <c r="GU47" i="123"/>
  <c r="CG52" i="122" l="1"/>
  <c r="CG50" i="122" l="1"/>
  <c r="GV45" i="123" s="1"/>
  <c r="GU89" i="123" s="1"/>
  <c r="CG46" i="122"/>
  <c r="GV41" i="123" s="1"/>
  <c r="GU85" i="123" s="1"/>
  <c r="CG42" i="122"/>
  <c r="GV37" i="123" s="1"/>
  <c r="GU81" i="123" s="1"/>
  <c r="CG37" i="122"/>
  <c r="GV32" i="123" s="1"/>
  <c r="GU76" i="123" s="1"/>
  <c r="CG33" i="122"/>
  <c r="GV28" i="123" s="1"/>
  <c r="GU72" i="123" s="1"/>
  <c r="CG29" i="122"/>
  <c r="GV24" i="123" s="1"/>
  <c r="GU68" i="123" s="1"/>
  <c r="CG25" i="122"/>
  <c r="GV20" i="123" s="1"/>
  <c r="GU64" i="123" s="1"/>
  <c r="CG21" i="122"/>
  <c r="GV16" i="123" s="1"/>
  <c r="GU60" i="123" s="1"/>
  <c r="CG13" i="122"/>
  <c r="GV8" i="123" s="1"/>
  <c r="GU52" i="123" s="1"/>
  <c r="CG10" i="122"/>
  <c r="GV5" i="123" s="1"/>
  <c r="GU49" i="123" s="1"/>
  <c r="CG12" i="122"/>
  <c r="GV7" i="123" s="1"/>
  <c r="GU51" i="123" s="1"/>
  <c r="CG20" i="122"/>
  <c r="GV15" i="123" s="1"/>
  <c r="GU59" i="123" s="1"/>
  <c r="CG49" i="122"/>
  <c r="GV44" i="123" s="1"/>
  <c r="GU88" i="123" s="1"/>
  <c r="CG45" i="122"/>
  <c r="GV40" i="123" s="1"/>
  <c r="GU84" i="123" s="1"/>
  <c r="CG41" i="122"/>
  <c r="GV36" i="123" s="1"/>
  <c r="GU80" i="123" s="1"/>
  <c r="CG36" i="122"/>
  <c r="GV31" i="123" s="1"/>
  <c r="GU75" i="123" s="1"/>
  <c r="CG32" i="122"/>
  <c r="GV27" i="123" s="1"/>
  <c r="GU71" i="123" s="1"/>
  <c r="CG28" i="122"/>
  <c r="GV23" i="123" s="1"/>
  <c r="GU67" i="123" s="1"/>
  <c r="CG24" i="122"/>
  <c r="GV19" i="123" s="1"/>
  <c r="GU63" i="123" s="1"/>
  <c r="CG19" i="122"/>
  <c r="GV14" i="123" s="1"/>
  <c r="GU58" i="123" s="1"/>
  <c r="CG11" i="122"/>
  <c r="GV6" i="123" s="1"/>
  <c r="GU50" i="123" s="1"/>
  <c r="CG48" i="122"/>
  <c r="GV43" i="123" s="1"/>
  <c r="GU87" i="123" s="1"/>
  <c r="CG44" i="122"/>
  <c r="GV39" i="123" s="1"/>
  <c r="GU83" i="123" s="1"/>
  <c r="CG39" i="122"/>
  <c r="GV34" i="123" s="1"/>
  <c r="GU78" i="123" s="1"/>
  <c r="CG35" i="122"/>
  <c r="GV30" i="123" s="1"/>
  <c r="GU74" i="123" s="1"/>
  <c r="CG31" i="122"/>
  <c r="GV26" i="123" s="1"/>
  <c r="GU70" i="123" s="1"/>
  <c r="CG27" i="122"/>
  <c r="GV22" i="123" s="1"/>
  <c r="GU66" i="123" s="1"/>
  <c r="CG40" i="122"/>
  <c r="GV35" i="123" s="1"/>
  <c r="GU79" i="123" s="1"/>
  <c r="CG17" i="122"/>
  <c r="GV12" i="123" s="1"/>
  <c r="GU56" i="123" s="1"/>
  <c r="CG22" i="122"/>
  <c r="GV17" i="123" s="1"/>
  <c r="GU61" i="123" s="1"/>
  <c r="CG18" i="122"/>
  <c r="GV13" i="123" s="1"/>
  <c r="GU57" i="123" s="1"/>
  <c r="CG16" i="122"/>
  <c r="GV11" i="123" s="1"/>
  <c r="GU55" i="123" s="1"/>
  <c r="CG51" i="122"/>
  <c r="GV46" i="123" s="1"/>
  <c r="CG47" i="122"/>
  <c r="GV42" i="123" s="1"/>
  <c r="GU86" i="123" s="1"/>
  <c r="CG43" i="122"/>
  <c r="GV38" i="123" s="1"/>
  <c r="GU82" i="123" s="1"/>
  <c r="CG38" i="122"/>
  <c r="GV33" i="123" s="1"/>
  <c r="GU77" i="123" s="1"/>
  <c r="CG34" i="122"/>
  <c r="GV29" i="123" s="1"/>
  <c r="GU73" i="123" s="1"/>
  <c r="CG30" i="122"/>
  <c r="GV25" i="123" s="1"/>
  <c r="GU69" i="123" s="1"/>
  <c r="CG26" i="122"/>
  <c r="GV21" i="123" s="1"/>
  <c r="GU65" i="123" s="1"/>
  <c r="CG23" i="122"/>
  <c r="GV18" i="123" s="1"/>
  <c r="GU62" i="123" s="1"/>
  <c r="CG15" i="122"/>
  <c r="GV10" i="123" s="1"/>
  <c r="GU54" i="123" s="1"/>
  <c r="CG14" i="122"/>
  <c r="GV9" i="123" s="1"/>
  <c r="GU53" i="123" s="1"/>
  <c r="GW46" i="123" l="1"/>
  <c r="GU90" i="123"/>
  <c r="GW38" i="123"/>
  <c r="GX39" i="123"/>
  <c r="GX26" i="123"/>
  <c r="GW25" i="123"/>
  <c r="GW18" i="123"/>
  <c r="GX19" i="123"/>
  <c r="GW33" i="123"/>
  <c r="GX34" i="123"/>
  <c r="GW11" i="123"/>
  <c r="GX12" i="123"/>
  <c r="GX36" i="123"/>
  <c r="GW35" i="123"/>
  <c r="GW34" i="123"/>
  <c r="GX35" i="123"/>
  <c r="GX15" i="123"/>
  <c r="GW14" i="123"/>
  <c r="GX32" i="123"/>
  <c r="GW31" i="123"/>
  <c r="GX16" i="123"/>
  <c r="GW15" i="123"/>
  <c r="GW16" i="123"/>
  <c r="GX17" i="123"/>
  <c r="GW32" i="123"/>
  <c r="GX33" i="123"/>
  <c r="GW13" i="123"/>
  <c r="GX14" i="123"/>
  <c r="GW22" i="123"/>
  <c r="GX23" i="123"/>
  <c r="GW39" i="123"/>
  <c r="GX40" i="123"/>
  <c r="GW19" i="123"/>
  <c r="GX20" i="123"/>
  <c r="GX37" i="123"/>
  <c r="GW36" i="123"/>
  <c r="GX8" i="123"/>
  <c r="GW7" i="123"/>
  <c r="GW20" i="123"/>
  <c r="GX21" i="123"/>
  <c r="GX38" i="123"/>
  <c r="GW37" i="123"/>
  <c r="GX22" i="123"/>
  <c r="GW21" i="123"/>
  <c r="GX18" i="123"/>
  <c r="GW17" i="123"/>
  <c r="GX44" i="123"/>
  <c r="GW43" i="123"/>
  <c r="GW23" i="123"/>
  <c r="GX24" i="123"/>
  <c r="GW40" i="123"/>
  <c r="GX41" i="123"/>
  <c r="GX6" i="123"/>
  <c r="GW5" i="123"/>
  <c r="GV47" i="123"/>
  <c r="B71" i="125" s="1"/>
  <c r="GX25" i="123"/>
  <c r="GW24" i="123"/>
  <c r="GW41" i="123"/>
  <c r="GX42" i="123"/>
  <c r="GX10" i="123"/>
  <c r="GW9" i="123"/>
  <c r="GW42" i="123"/>
  <c r="GX43" i="123"/>
  <c r="GX27" i="123"/>
  <c r="GW26" i="123"/>
  <c r="GX11" i="123"/>
  <c r="GW10" i="123"/>
  <c r="GX30" i="123"/>
  <c r="GW29" i="123"/>
  <c r="GW12" i="123"/>
  <c r="GX13" i="123"/>
  <c r="GX31" i="123"/>
  <c r="GW30" i="123"/>
  <c r="GW6" i="123"/>
  <c r="GX7" i="123"/>
  <c r="GW27" i="123"/>
  <c r="GX28" i="123"/>
  <c r="GX45" i="123"/>
  <c r="GW44" i="123"/>
  <c r="GX9" i="123"/>
  <c r="GW8" i="123"/>
  <c r="GW28" i="123"/>
  <c r="GX29" i="123"/>
  <c r="GX46" i="123"/>
  <c r="GW45" i="123"/>
  <c r="GU48" i="123" l="1"/>
  <c r="J71" i="125" s="1"/>
  <c r="GW47" i="123"/>
  <c r="C71" i="125" s="1"/>
  <c r="E71" i="125" s="1"/>
  <c r="P71" i="125" s="1"/>
  <c r="GX47" i="123"/>
  <c r="CH52" i="122" s="1"/>
  <c r="CH49" i="122" l="1"/>
  <c r="GY44" i="123" s="1"/>
  <c r="GX88" i="123" s="1"/>
  <c r="CH47" i="122"/>
  <c r="GY42" i="123" s="1"/>
  <c r="GX86" i="123" s="1"/>
  <c r="CH51" i="122"/>
  <c r="GY46" i="123" s="1"/>
  <c r="CH42" i="122"/>
  <c r="GY37" i="123" s="1"/>
  <c r="GX81" i="123" s="1"/>
  <c r="CH41" i="122"/>
  <c r="GY36" i="123" s="1"/>
  <c r="GX80" i="123" s="1"/>
  <c r="CH38" i="122"/>
  <c r="GY33" i="123" s="1"/>
  <c r="GX77" i="123" s="1"/>
  <c r="CH27" i="122"/>
  <c r="GY22" i="123" s="1"/>
  <c r="GX66" i="123" s="1"/>
  <c r="CH23" i="122"/>
  <c r="GY18" i="123" s="1"/>
  <c r="GX62" i="123" s="1"/>
  <c r="CH20" i="122"/>
  <c r="GY15" i="123" s="1"/>
  <c r="GX59" i="123" s="1"/>
  <c r="CH13" i="122"/>
  <c r="GY8" i="123" s="1"/>
  <c r="GX52" i="123" s="1"/>
  <c r="CH21" i="122"/>
  <c r="GY16" i="123" s="1"/>
  <c r="GX60" i="123" s="1"/>
  <c r="CH44" i="122"/>
  <c r="GY39" i="123" s="1"/>
  <c r="GX83" i="123" s="1"/>
  <c r="CH33" i="122"/>
  <c r="GY28" i="123" s="1"/>
  <c r="GX72" i="123" s="1"/>
  <c r="CH22" i="122"/>
  <c r="GY17" i="123" s="1"/>
  <c r="GX61" i="123" s="1"/>
  <c r="CH19" i="122"/>
  <c r="GY14" i="123" s="1"/>
  <c r="GX58" i="123" s="1"/>
  <c r="CH10" i="122"/>
  <c r="GY5" i="123" s="1"/>
  <c r="GX49" i="123" s="1"/>
  <c r="CH45" i="122"/>
  <c r="GY40" i="123" s="1"/>
  <c r="GX84" i="123" s="1"/>
  <c r="CH43" i="122"/>
  <c r="GY38" i="123" s="1"/>
  <c r="GX82" i="123" s="1"/>
  <c r="CH34" i="122"/>
  <c r="GY29" i="123" s="1"/>
  <c r="GX73" i="123" s="1"/>
  <c r="CH37" i="122"/>
  <c r="GY32" i="123" s="1"/>
  <c r="GX76" i="123" s="1"/>
  <c r="CH16" i="122"/>
  <c r="GY11" i="123" s="1"/>
  <c r="GX55" i="123" s="1"/>
  <c r="CH50" i="122"/>
  <c r="GY45" i="123" s="1"/>
  <c r="GX89" i="123" s="1"/>
  <c r="CH39" i="122"/>
  <c r="GY34" i="123" s="1"/>
  <c r="GX78" i="123" s="1"/>
  <c r="CH40" i="122"/>
  <c r="GY35" i="123" s="1"/>
  <c r="GX79" i="123" s="1"/>
  <c r="CH32" i="122"/>
  <c r="GY27" i="123" s="1"/>
  <c r="GX71" i="123" s="1"/>
  <c r="CH29" i="122"/>
  <c r="GY24" i="123" s="1"/>
  <c r="GX68" i="123" s="1"/>
  <c r="CH31" i="122"/>
  <c r="GY26" i="123" s="1"/>
  <c r="GX70" i="123" s="1"/>
  <c r="CH18" i="122"/>
  <c r="GY13" i="123" s="1"/>
  <c r="GX57" i="123" s="1"/>
  <c r="CH15" i="122"/>
  <c r="GY10" i="123" s="1"/>
  <c r="GX54" i="123" s="1"/>
  <c r="CH25" i="122"/>
  <c r="GY20" i="123" s="1"/>
  <c r="GX64" i="123" s="1"/>
  <c r="CH17" i="122"/>
  <c r="GY12" i="123" s="1"/>
  <c r="GX56" i="123" s="1"/>
  <c r="CH35" i="122"/>
  <c r="GY30" i="123" s="1"/>
  <c r="GX74" i="123" s="1"/>
  <c r="CH28" i="122"/>
  <c r="GY23" i="123" s="1"/>
  <c r="GX67" i="123" s="1"/>
  <c r="CH26" i="122"/>
  <c r="GY21" i="123" s="1"/>
  <c r="GX65" i="123" s="1"/>
  <c r="CH14" i="122"/>
  <c r="GY9" i="123" s="1"/>
  <c r="GX53" i="123" s="1"/>
  <c r="CH24" i="122"/>
  <c r="GY19" i="123" s="1"/>
  <c r="GX63" i="123" s="1"/>
  <c r="CH12" i="122"/>
  <c r="GY7" i="123" s="1"/>
  <c r="GX51" i="123" s="1"/>
  <c r="CH48" i="122"/>
  <c r="GY43" i="123" s="1"/>
  <c r="GX87" i="123" s="1"/>
  <c r="CH46" i="122"/>
  <c r="GY41" i="123" s="1"/>
  <c r="GX85" i="123" s="1"/>
  <c r="CH36" i="122"/>
  <c r="GY31" i="123" s="1"/>
  <c r="GX75" i="123" s="1"/>
  <c r="CH30" i="122"/>
  <c r="GY25" i="123" s="1"/>
  <c r="GX69" i="123" s="1"/>
  <c r="CH11" i="122"/>
  <c r="GY6" i="123" s="1"/>
  <c r="GX50" i="123" s="1"/>
  <c r="GZ46" i="123" l="1"/>
  <c r="GX90" i="123"/>
  <c r="HA42" i="123"/>
  <c r="GZ41" i="123"/>
  <c r="GZ26" i="123"/>
  <c r="HA27" i="123"/>
  <c r="GZ34" i="123"/>
  <c r="HA35" i="123"/>
  <c r="GZ29" i="123"/>
  <c r="HA30" i="123"/>
  <c r="HA15" i="123"/>
  <c r="GZ14" i="123"/>
  <c r="GZ16" i="123"/>
  <c r="HA17" i="123"/>
  <c r="HA23" i="123"/>
  <c r="GZ22" i="123"/>
  <c r="GZ20" i="123"/>
  <c r="HA21" i="123"/>
  <c r="GZ45" i="123"/>
  <c r="HA46" i="123"/>
  <c r="GZ38" i="123"/>
  <c r="HA39" i="123"/>
  <c r="GZ17" i="123"/>
  <c r="HA18" i="123"/>
  <c r="GZ8" i="123"/>
  <c r="HA9" i="123"/>
  <c r="GZ33" i="123"/>
  <c r="HA34" i="123"/>
  <c r="HA43" i="123"/>
  <c r="GZ42" i="123"/>
  <c r="HA13" i="123"/>
  <c r="GZ12" i="123"/>
  <c r="GZ43" i="123"/>
  <c r="HA44" i="123"/>
  <c r="GZ24" i="123"/>
  <c r="HA25" i="123"/>
  <c r="GZ25" i="123"/>
  <c r="HA26" i="123"/>
  <c r="GZ7" i="123"/>
  <c r="HA8" i="123"/>
  <c r="HA24" i="123"/>
  <c r="GZ23" i="123"/>
  <c r="HA11" i="123"/>
  <c r="GZ10" i="123"/>
  <c r="GZ27" i="123"/>
  <c r="HA28" i="123"/>
  <c r="GZ11" i="123"/>
  <c r="HA12" i="123"/>
  <c r="HA41" i="123"/>
  <c r="GZ40" i="123"/>
  <c r="HA29" i="123"/>
  <c r="GZ28" i="123"/>
  <c r="GZ15" i="123"/>
  <c r="HA16" i="123"/>
  <c r="GZ36" i="123"/>
  <c r="HA37" i="123"/>
  <c r="GZ44" i="123"/>
  <c r="HA45" i="123"/>
  <c r="GZ9" i="123"/>
  <c r="HA10" i="123"/>
  <c r="GZ6" i="123"/>
  <c r="HA7" i="123"/>
  <c r="HA22" i="123"/>
  <c r="GZ21" i="123"/>
  <c r="GZ31" i="123"/>
  <c r="HA32" i="123"/>
  <c r="GZ19" i="123"/>
  <c r="HA20" i="123"/>
  <c r="GZ30" i="123"/>
  <c r="HA31" i="123"/>
  <c r="GZ13" i="123"/>
  <c r="HA14" i="123"/>
  <c r="GZ35" i="123"/>
  <c r="HA36" i="123"/>
  <c r="HA33" i="123"/>
  <c r="GZ32" i="123"/>
  <c r="HA6" i="123"/>
  <c r="GZ5" i="123"/>
  <c r="GY47" i="123"/>
  <c r="B72" i="125" s="1"/>
  <c r="HA40" i="123"/>
  <c r="GZ39" i="123"/>
  <c r="HA19" i="123"/>
  <c r="GZ18" i="123"/>
  <c r="GZ37" i="123"/>
  <c r="HA38" i="123"/>
  <c r="GX48" i="123" l="1"/>
  <c r="J72" i="125" s="1"/>
  <c r="GZ47" i="123"/>
  <c r="C72" i="125" s="1"/>
  <c r="E72" i="125" s="1"/>
  <c r="P72" i="125" s="1"/>
  <c r="HA47" i="123"/>
  <c r="CI52" i="122" l="1"/>
  <c r="CI48" i="122" l="1"/>
  <c r="HB43" i="123" s="1"/>
  <c r="HA87" i="123" s="1"/>
  <c r="CI20" i="122"/>
  <c r="HB15" i="123" s="1"/>
  <c r="HA59" i="123" s="1"/>
  <c r="CI33" i="122"/>
  <c r="HB28" i="123" s="1"/>
  <c r="HA72" i="123" s="1"/>
  <c r="CI29" i="122"/>
  <c r="HB24" i="123" s="1"/>
  <c r="HA68" i="123" s="1"/>
  <c r="CI38" i="122"/>
  <c r="HB33" i="123" s="1"/>
  <c r="HA77" i="123" s="1"/>
  <c r="CI16" i="122"/>
  <c r="HB11" i="123" s="1"/>
  <c r="HA55" i="123" s="1"/>
  <c r="CI36" i="122"/>
  <c r="HB31" i="123" s="1"/>
  <c r="HA75" i="123" s="1"/>
  <c r="CI45" i="122"/>
  <c r="HB40" i="123" s="1"/>
  <c r="HA84" i="123" s="1"/>
  <c r="CI25" i="122"/>
  <c r="HB20" i="123" s="1"/>
  <c r="HA64" i="123" s="1"/>
  <c r="CI26" i="122"/>
  <c r="HB21" i="123" s="1"/>
  <c r="HA65" i="123" s="1"/>
  <c r="CI43" i="122"/>
  <c r="HB38" i="123" s="1"/>
  <c r="HA82" i="123" s="1"/>
  <c r="CI46" i="122"/>
  <c r="HB41" i="123" s="1"/>
  <c r="HA85" i="123" s="1"/>
  <c r="CI17" i="122"/>
  <c r="HB12" i="123" s="1"/>
  <c r="HA56" i="123" s="1"/>
  <c r="CI41" i="122"/>
  <c r="HB36" i="123" s="1"/>
  <c r="HA80" i="123" s="1"/>
  <c r="CI40" i="122"/>
  <c r="HB35" i="123" s="1"/>
  <c r="HA79" i="123" s="1"/>
  <c r="CI15" i="122"/>
  <c r="HB10" i="123" s="1"/>
  <c r="HA54" i="123" s="1"/>
  <c r="CI21" i="122"/>
  <c r="HB16" i="123" s="1"/>
  <c r="HA60" i="123" s="1"/>
  <c r="CI11" i="122"/>
  <c r="HB6" i="123" s="1"/>
  <c r="HA50" i="123" s="1"/>
  <c r="CI34" i="122"/>
  <c r="HB29" i="123" s="1"/>
  <c r="HA73" i="123" s="1"/>
  <c r="CI44" i="122"/>
  <c r="HB39" i="123" s="1"/>
  <c r="HA83" i="123" s="1"/>
  <c r="CI27" i="122"/>
  <c r="HB22" i="123" s="1"/>
  <c r="HA66" i="123" s="1"/>
  <c r="CI18" i="122"/>
  <c r="HB13" i="123" s="1"/>
  <c r="HA57" i="123" s="1"/>
  <c r="CI12" i="122"/>
  <c r="HB7" i="123" s="1"/>
  <c r="HA51" i="123" s="1"/>
  <c r="CI22" i="122"/>
  <c r="HB17" i="123" s="1"/>
  <c r="HA61" i="123" s="1"/>
  <c r="CI28" i="122"/>
  <c r="HB23" i="123" s="1"/>
  <c r="HA67" i="123" s="1"/>
  <c r="CI37" i="122"/>
  <c r="HB32" i="123" s="1"/>
  <c r="HA76" i="123" s="1"/>
  <c r="CI23" i="122"/>
  <c r="HB18" i="123" s="1"/>
  <c r="HA62" i="123" s="1"/>
  <c r="CI51" i="122"/>
  <c r="HB46" i="123" s="1"/>
  <c r="CI10" i="122"/>
  <c r="HB5" i="123" s="1"/>
  <c r="HA49" i="123" s="1"/>
  <c r="CI39" i="122"/>
  <c r="HB34" i="123" s="1"/>
  <c r="HA78" i="123" s="1"/>
  <c r="CI19" i="122"/>
  <c r="HB14" i="123" s="1"/>
  <c r="HA58" i="123" s="1"/>
  <c r="CI49" i="122"/>
  <c r="HB44" i="123" s="1"/>
  <c r="HA88" i="123" s="1"/>
  <c r="CI14" i="122"/>
  <c r="HB9" i="123" s="1"/>
  <c r="HA53" i="123" s="1"/>
  <c r="CI24" i="122"/>
  <c r="HB19" i="123" s="1"/>
  <c r="HA63" i="123" s="1"/>
  <c r="CI47" i="122"/>
  <c r="HB42" i="123" s="1"/>
  <c r="HA86" i="123" s="1"/>
  <c r="CI50" i="122"/>
  <c r="HB45" i="123" s="1"/>
  <c r="HA89" i="123" s="1"/>
  <c r="CI42" i="122"/>
  <c r="HB37" i="123" s="1"/>
  <c r="HA81" i="123" s="1"/>
  <c r="CI31" i="122"/>
  <c r="HB26" i="123" s="1"/>
  <c r="HA70" i="123" s="1"/>
  <c r="CI30" i="122"/>
  <c r="HB25" i="123" s="1"/>
  <c r="HA69" i="123" s="1"/>
  <c r="CI32" i="122"/>
  <c r="HB27" i="123" s="1"/>
  <c r="HA71" i="123" s="1"/>
  <c r="CI35" i="122"/>
  <c r="HB30" i="123" s="1"/>
  <c r="HA74" i="123" s="1"/>
  <c r="CI13" i="122"/>
  <c r="HB8" i="123" s="1"/>
  <c r="HA52" i="123" s="1"/>
  <c r="HC46" i="123" l="1"/>
  <c r="HA90" i="123"/>
  <c r="HC8" i="123"/>
  <c r="HD9" i="123"/>
  <c r="HD28" i="123"/>
  <c r="HC27" i="123"/>
  <c r="HD46" i="123"/>
  <c r="HC45" i="123"/>
  <c r="HC44" i="123"/>
  <c r="HD45" i="123"/>
  <c r="HC17" i="123"/>
  <c r="HD18" i="123"/>
  <c r="HC39" i="123"/>
  <c r="HD40" i="123"/>
  <c r="HC10" i="123"/>
  <c r="HD11" i="123"/>
  <c r="HD42" i="123"/>
  <c r="HC41" i="123"/>
  <c r="HC40" i="123"/>
  <c r="HD41" i="123"/>
  <c r="HD25" i="123"/>
  <c r="HC24" i="123"/>
  <c r="HC25" i="123"/>
  <c r="HD26" i="123"/>
  <c r="HC14" i="123"/>
  <c r="HD15" i="123"/>
  <c r="HD19" i="123"/>
  <c r="HC18" i="123"/>
  <c r="HC7" i="123"/>
  <c r="HD8" i="123"/>
  <c r="HD30" i="123"/>
  <c r="HC29" i="123"/>
  <c r="HC35" i="123"/>
  <c r="HD36" i="123"/>
  <c r="HC38" i="123"/>
  <c r="HD39" i="123"/>
  <c r="HC31" i="123"/>
  <c r="HD32" i="123"/>
  <c r="HC28" i="123"/>
  <c r="HD29" i="123"/>
  <c r="HD27" i="123"/>
  <c r="HC26" i="123"/>
  <c r="HC34" i="123"/>
  <c r="HD35" i="123"/>
  <c r="HC13" i="123"/>
  <c r="HD14" i="123"/>
  <c r="HC6" i="123"/>
  <c r="HD7" i="123"/>
  <c r="HC36" i="123"/>
  <c r="HD37" i="123"/>
  <c r="HD22" i="123"/>
  <c r="HC21" i="123"/>
  <c r="HD12" i="123"/>
  <c r="HC11" i="123"/>
  <c r="HD16" i="123"/>
  <c r="HC15" i="123"/>
  <c r="HC42" i="123"/>
  <c r="HD43" i="123"/>
  <c r="HC19" i="123"/>
  <c r="HD20" i="123"/>
  <c r="HC32" i="123"/>
  <c r="HD33" i="123"/>
  <c r="HD31" i="123"/>
  <c r="HC30" i="123"/>
  <c r="HD38" i="123"/>
  <c r="HC37" i="123"/>
  <c r="HD10" i="123"/>
  <c r="HC9" i="123"/>
  <c r="HD6" i="123"/>
  <c r="HC5" i="123"/>
  <c r="HB47" i="123"/>
  <c r="B73" i="125" s="1"/>
  <c r="HD24" i="123"/>
  <c r="HC23" i="123"/>
  <c r="HC22" i="123"/>
  <c r="HD23" i="123"/>
  <c r="HC16" i="123"/>
  <c r="HD17" i="123"/>
  <c r="HC12" i="123"/>
  <c r="HD13" i="123"/>
  <c r="HC20" i="123"/>
  <c r="HD21" i="123"/>
  <c r="HC33" i="123"/>
  <c r="HD34" i="123"/>
  <c r="HD44" i="123"/>
  <c r="HC43" i="123"/>
  <c r="HC47" i="123" l="1"/>
  <c r="C73" i="125" s="1"/>
  <c r="E73" i="125" s="1"/>
  <c r="P73" i="125" s="1"/>
  <c r="HA48" i="123"/>
  <c r="J73" i="125" s="1"/>
  <c r="HD47" i="123"/>
  <c r="CJ52" i="122" l="1"/>
  <c r="CJ50" i="122" l="1"/>
  <c r="HE45" i="123" s="1"/>
  <c r="HD89" i="123" s="1"/>
  <c r="CJ46" i="122"/>
  <c r="HE41" i="123" s="1"/>
  <c r="HD85" i="123" s="1"/>
  <c r="CJ42" i="122"/>
  <c r="HE37" i="123" s="1"/>
  <c r="HD81" i="123" s="1"/>
  <c r="CJ35" i="122"/>
  <c r="HE30" i="123" s="1"/>
  <c r="HD74" i="123" s="1"/>
  <c r="CJ30" i="122"/>
  <c r="HE25" i="123" s="1"/>
  <c r="HD69" i="123" s="1"/>
  <c r="CJ21" i="122"/>
  <c r="HE16" i="123" s="1"/>
  <c r="HD60" i="123" s="1"/>
  <c r="CJ17" i="122"/>
  <c r="HE12" i="123" s="1"/>
  <c r="HD56" i="123" s="1"/>
  <c r="CJ13" i="122"/>
  <c r="HE8" i="123" s="1"/>
  <c r="HD52" i="123" s="1"/>
  <c r="CJ38" i="122"/>
  <c r="HE33" i="123" s="1"/>
  <c r="HD77" i="123" s="1"/>
  <c r="CJ32" i="122"/>
  <c r="HE27" i="123" s="1"/>
  <c r="HD71" i="123" s="1"/>
  <c r="CJ24" i="122"/>
  <c r="HE19" i="123" s="1"/>
  <c r="HD63" i="123" s="1"/>
  <c r="CJ16" i="122"/>
  <c r="HE11" i="123" s="1"/>
  <c r="HD55" i="123" s="1"/>
  <c r="CJ29" i="122"/>
  <c r="HE24" i="123" s="1"/>
  <c r="HD68" i="123" s="1"/>
  <c r="CJ49" i="122"/>
  <c r="HE44" i="123" s="1"/>
  <c r="HD88" i="123" s="1"/>
  <c r="CJ45" i="122"/>
  <c r="HE40" i="123" s="1"/>
  <c r="HD84" i="123" s="1"/>
  <c r="CJ41" i="122"/>
  <c r="HE36" i="123" s="1"/>
  <c r="HD80" i="123" s="1"/>
  <c r="CJ31" i="122"/>
  <c r="HE26" i="123" s="1"/>
  <c r="HD70" i="123" s="1"/>
  <c r="CJ26" i="122"/>
  <c r="HE21" i="123" s="1"/>
  <c r="HD65" i="123" s="1"/>
  <c r="CJ20" i="122"/>
  <c r="HE15" i="123" s="1"/>
  <c r="HD59" i="123" s="1"/>
  <c r="CJ37" i="122"/>
  <c r="HE32" i="123" s="1"/>
  <c r="HD76" i="123" s="1"/>
  <c r="CJ48" i="122"/>
  <c r="HE43" i="123" s="1"/>
  <c r="HD87" i="123" s="1"/>
  <c r="CJ44" i="122"/>
  <c r="HE39" i="123" s="1"/>
  <c r="HD83" i="123" s="1"/>
  <c r="CJ40" i="122"/>
  <c r="HE35" i="123" s="1"/>
  <c r="HD79" i="123" s="1"/>
  <c r="CJ27" i="122"/>
  <c r="HE22" i="123" s="1"/>
  <c r="HD66" i="123" s="1"/>
  <c r="CJ23" i="122"/>
  <c r="HE18" i="123" s="1"/>
  <c r="HD62" i="123" s="1"/>
  <c r="CJ19" i="122"/>
  <c r="HE14" i="123" s="1"/>
  <c r="HD58" i="123" s="1"/>
  <c r="CJ15" i="122"/>
  <c r="HE10" i="123" s="1"/>
  <c r="HD54" i="123" s="1"/>
  <c r="CJ11" i="122"/>
  <c r="HE6" i="123" s="1"/>
  <c r="HD50" i="123" s="1"/>
  <c r="CJ34" i="122"/>
  <c r="HE29" i="123" s="1"/>
  <c r="HD73" i="123" s="1"/>
  <c r="CJ28" i="122"/>
  <c r="HE23" i="123" s="1"/>
  <c r="HD67" i="123" s="1"/>
  <c r="CJ51" i="122"/>
  <c r="HE46" i="123" s="1"/>
  <c r="CJ47" i="122"/>
  <c r="HE42" i="123" s="1"/>
  <c r="HD86" i="123" s="1"/>
  <c r="CJ43" i="122"/>
  <c r="HE38" i="123" s="1"/>
  <c r="HD82" i="123" s="1"/>
  <c r="CJ39" i="122"/>
  <c r="HE34" i="123" s="1"/>
  <c r="HD78" i="123" s="1"/>
  <c r="CJ36" i="122"/>
  <c r="HE31" i="123" s="1"/>
  <c r="HD75" i="123" s="1"/>
  <c r="CJ22" i="122"/>
  <c r="HE17" i="123" s="1"/>
  <c r="HD61" i="123" s="1"/>
  <c r="CJ18" i="122"/>
  <c r="HE13" i="123" s="1"/>
  <c r="HD57" i="123" s="1"/>
  <c r="CJ14" i="122"/>
  <c r="HE9" i="123" s="1"/>
  <c r="HD53" i="123" s="1"/>
  <c r="CJ10" i="122"/>
  <c r="HE5" i="123" s="1"/>
  <c r="HD49" i="123" s="1"/>
  <c r="CJ33" i="122"/>
  <c r="HE28" i="123" s="1"/>
  <c r="HD72" i="123" s="1"/>
  <c r="CJ25" i="122"/>
  <c r="HE20" i="123" s="1"/>
  <c r="HD64" i="123" s="1"/>
  <c r="CJ12" i="122"/>
  <c r="HE7" i="123" s="1"/>
  <c r="HD51" i="123" s="1"/>
  <c r="HF46" i="123" l="1"/>
  <c r="HD90" i="123"/>
  <c r="HG6" i="123"/>
  <c r="HF5" i="123"/>
  <c r="HE47" i="123"/>
  <c r="B74" i="125" s="1"/>
  <c r="HF7" i="123"/>
  <c r="HG8" i="123"/>
  <c r="HF28" i="123"/>
  <c r="HG29" i="123"/>
  <c r="HF17" i="123"/>
  <c r="HG18" i="123"/>
  <c r="HF42" i="123"/>
  <c r="HG43" i="123"/>
  <c r="HG7" i="123"/>
  <c r="HF6" i="123"/>
  <c r="HG23" i="123"/>
  <c r="HF22" i="123"/>
  <c r="HF32" i="123"/>
  <c r="HG33" i="123"/>
  <c r="HF36" i="123"/>
  <c r="HG37" i="123"/>
  <c r="HF11" i="123"/>
  <c r="HG12" i="123"/>
  <c r="HG9" i="123"/>
  <c r="HF8" i="123"/>
  <c r="HF30" i="123"/>
  <c r="HG31" i="123"/>
  <c r="HG11" i="123"/>
  <c r="HF10" i="123"/>
  <c r="HF35" i="123"/>
  <c r="HG36" i="123"/>
  <c r="HF15" i="123"/>
  <c r="HG16" i="123"/>
  <c r="HF40" i="123"/>
  <c r="HG41" i="123"/>
  <c r="HG20" i="123"/>
  <c r="HF19" i="123"/>
  <c r="HG13" i="123"/>
  <c r="HF12" i="123"/>
  <c r="HG38" i="123"/>
  <c r="HF37" i="123"/>
  <c r="HF34" i="123"/>
  <c r="HG35" i="123"/>
  <c r="HF14" i="123"/>
  <c r="HG15" i="123"/>
  <c r="HG22" i="123"/>
  <c r="HF21" i="123"/>
  <c r="HG45" i="123"/>
  <c r="HF44" i="123"/>
  <c r="HG28" i="123"/>
  <c r="HF27" i="123"/>
  <c r="HF16" i="123"/>
  <c r="HG17" i="123"/>
  <c r="HF41" i="123"/>
  <c r="HG42" i="123"/>
  <c r="HG32" i="123"/>
  <c r="HF31" i="123"/>
  <c r="HF9" i="123"/>
  <c r="HG10" i="123"/>
  <c r="HF23" i="123"/>
  <c r="HG24" i="123"/>
  <c r="HF39" i="123"/>
  <c r="HG40" i="123"/>
  <c r="HF20" i="123"/>
  <c r="HG21" i="123"/>
  <c r="HG14" i="123"/>
  <c r="HF13" i="123"/>
  <c r="HF38" i="123"/>
  <c r="HG39" i="123"/>
  <c r="HG30" i="123"/>
  <c r="HF29" i="123"/>
  <c r="HF18" i="123"/>
  <c r="HG19" i="123"/>
  <c r="HG44" i="123"/>
  <c r="HF43" i="123"/>
  <c r="HG27" i="123"/>
  <c r="HF26" i="123"/>
  <c r="HF24" i="123"/>
  <c r="HG25" i="123"/>
  <c r="HF33" i="123"/>
  <c r="HG34" i="123"/>
  <c r="HF25" i="123"/>
  <c r="HG26" i="123"/>
  <c r="HF45" i="123"/>
  <c r="HG46" i="123"/>
  <c r="HD48" i="123" l="1"/>
  <c r="J74" i="125" s="1"/>
  <c r="HF47" i="123"/>
  <c r="C74" i="125" s="1"/>
  <c r="E74" i="125" s="1"/>
  <c r="P74" i="125" s="1"/>
  <c r="HG47" i="123"/>
  <c r="CK52" i="122" l="1"/>
  <c r="CK51" i="122" l="1"/>
  <c r="HH46" i="123" s="1"/>
  <c r="CK45" i="122"/>
  <c r="HH40" i="123" s="1"/>
  <c r="HG84" i="123" s="1"/>
  <c r="CK34" i="122"/>
  <c r="HH29" i="123" s="1"/>
  <c r="HG73" i="123" s="1"/>
  <c r="CK46" i="122"/>
  <c r="HH41" i="123" s="1"/>
  <c r="HG85" i="123" s="1"/>
  <c r="CK32" i="122"/>
  <c r="HH27" i="123" s="1"/>
  <c r="HG71" i="123" s="1"/>
  <c r="CK30" i="122"/>
  <c r="HH25" i="123" s="1"/>
  <c r="HG69" i="123" s="1"/>
  <c r="CK26" i="122"/>
  <c r="HH21" i="123" s="1"/>
  <c r="HG65" i="123" s="1"/>
  <c r="CK13" i="122"/>
  <c r="HH8" i="123" s="1"/>
  <c r="HG52" i="123" s="1"/>
  <c r="CK23" i="122"/>
  <c r="HH18" i="123" s="1"/>
  <c r="HG62" i="123" s="1"/>
  <c r="CK10" i="122"/>
  <c r="HH5" i="123" s="1"/>
  <c r="HG49" i="123" s="1"/>
  <c r="CK24" i="122"/>
  <c r="HH19" i="123" s="1"/>
  <c r="HG63" i="123" s="1"/>
  <c r="CK44" i="122"/>
  <c r="HH39" i="123" s="1"/>
  <c r="HG83" i="123" s="1"/>
  <c r="CK15" i="122"/>
  <c r="HH10" i="123" s="1"/>
  <c r="HG54" i="123" s="1"/>
  <c r="CK14" i="122"/>
  <c r="HH9" i="123" s="1"/>
  <c r="HG53" i="123" s="1"/>
  <c r="CK47" i="122"/>
  <c r="HH42" i="123" s="1"/>
  <c r="HG86" i="123" s="1"/>
  <c r="CK50" i="122"/>
  <c r="HH45" i="123" s="1"/>
  <c r="HG89" i="123" s="1"/>
  <c r="CK43" i="122"/>
  <c r="HH38" i="123" s="1"/>
  <c r="HG82" i="123" s="1"/>
  <c r="CK31" i="122"/>
  <c r="HH26" i="123" s="1"/>
  <c r="HG70" i="123" s="1"/>
  <c r="CK28" i="122"/>
  <c r="HH23" i="123" s="1"/>
  <c r="HG67" i="123" s="1"/>
  <c r="CK36" i="122"/>
  <c r="HH31" i="123" s="1"/>
  <c r="HG75" i="123" s="1"/>
  <c r="CK25" i="122"/>
  <c r="HH20" i="123" s="1"/>
  <c r="HG64" i="123" s="1"/>
  <c r="CK22" i="122"/>
  <c r="HH17" i="123" s="1"/>
  <c r="HG61" i="123" s="1"/>
  <c r="CK19" i="122"/>
  <c r="HH14" i="123" s="1"/>
  <c r="HG58" i="123" s="1"/>
  <c r="CK27" i="122"/>
  <c r="HH22" i="123" s="1"/>
  <c r="HG66" i="123" s="1"/>
  <c r="CK20" i="122"/>
  <c r="HH15" i="123" s="1"/>
  <c r="HG59" i="123" s="1"/>
  <c r="CK41" i="122"/>
  <c r="HH36" i="123" s="1"/>
  <c r="HG80" i="123" s="1"/>
  <c r="CK18" i="122"/>
  <c r="HH13" i="123" s="1"/>
  <c r="HG57" i="123" s="1"/>
  <c r="CK16" i="122"/>
  <c r="HH11" i="123" s="1"/>
  <c r="HG55" i="123" s="1"/>
  <c r="CK12" i="122"/>
  <c r="HH7" i="123" s="1"/>
  <c r="HG51" i="123" s="1"/>
  <c r="CK48" i="122"/>
  <c r="HH43" i="123" s="1"/>
  <c r="HG87" i="123" s="1"/>
  <c r="CK42" i="122"/>
  <c r="HH37" i="123" s="1"/>
  <c r="HG81" i="123" s="1"/>
  <c r="CK39" i="122"/>
  <c r="HH34" i="123" s="1"/>
  <c r="HG78" i="123" s="1"/>
  <c r="CK40" i="122"/>
  <c r="HH35" i="123" s="1"/>
  <c r="HG79" i="123" s="1"/>
  <c r="CK21" i="122"/>
  <c r="HH16" i="123" s="1"/>
  <c r="HG60" i="123" s="1"/>
  <c r="CK49" i="122"/>
  <c r="HH44" i="123" s="1"/>
  <c r="HG88" i="123" s="1"/>
  <c r="CK38" i="122"/>
  <c r="HH33" i="123" s="1"/>
  <c r="HG77" i="123" s="1"/>
  <c r="CK35" i="122"/>
  <c r="HH30" i="123" s="1"/>
  <c r="HG74" i="123" s="1"/>
  <c r="CK37" i="122"/>
  <c r="HH32" i="123" s="1"/>
  <c r="HG76" i="123" s="1"/>
  <c r="CK33" i="122"/>
  <c r="HH28" i="123" s="1"/>
  <c r="HG72" i="123" s="1"/>
  <c r="CK29" i="122"/>
  <c r="HH24" i="123" s="1"/>
  <c r="HG68" i="123" s="1"/>
  <c r="CK17" i="122"/>
  <c r="HH12" i="123" s="1"/>
  <c r="HG56" i="123" s="1"/>
  <c r="CK11" i="122"/>
  <c r="HH6" i="123" s="1"/>
  <c r="HG50" i="123" s="1"/>
  <c r="HI46" i="123" l="1"/>
  <c r="HG90" i="123"/>
  <c r="HJ7" i="123"/>
  <c r="HI6" i="123"/>
  <c r="HJ31" i="123"/>
  <c r="HI30" i="123"/>
  <c r="HI24" i="123"/>
  <c r="HJ25" i="123"/>
  <c r="HI33" i="123"/>
  <c r="HJ34" i="123"/>
  <c r="HI34" i="123"/>
  <c r="HJ35" i="123"/>
  <c r="HJ12" i="123"/>
  <c r="HI11" i="123"/>
  <c r="HJ23" i="123"/>
  <c r="HI22" i="123"/>
  <c r="HI31" i="123"/>
  <c r="HJ32" i="123"/>
  <c r="HI45" i="123"/>
  <c r="HJ46" i="123"/>
  <c r="HI39" i="123"/>
  <c r="HJ40" i="123"/>
  <c r="HI8" i="123"/>
  <c r="HJ9" i="123"/>
  <c r="HI41" i="123"/>
  <c r="HJ42" i="123"/>
  <c r="HI32" i="123"/>
  <c r="HJ33" i="123"/>
  <c r="HI35" i="123"/>
  <c r="HJ36" i="123"/>
  <c r="HJ29" i="123"/>
  <c r="HI28" i="123"/>
  <c r="HI44" i="123"/>
  <c r="HJ45" i="123"/>
  <c r="HI37" i="123"/>
  <c r="HJ38" i="123"/>
  <c r="HI13" i="123"/>
  <c r="HJ14" i="123"/>
  <c r="HI14" i="123"/>
  <c r="HJ15" i="123"/>
  <c r="HI23" i="123"/>
  <c r="HJ24" i="123"/>
  <c r="HJ43" i="123"/>
  <c r="HI42" i="123"/>
  <c r="HI19" i="123"/>
  <c r="HJ20" i="123"/>
  <c r="HJ22" i="123"/>
  <c r="HI21" i="123"/>
  <c r="HI29" i="123"/>
  <c r="HJ30" i="123"/>
  <c r="HI16" i="123"/>
  <c r="HJ17" i="123"/>
  <c r="HI43" i="123"/>
  <c r="HJ44" i="123"/>
  <c r="HI36" i="123"/>
  <c r="HJ37" i="123"/>
  <c r="HJ18" i="123"/>
  <c r="HI17" i="123"/>
  <c r="HI26" i="123"/>
  <c r="HJ27" i="123"/>
  <c r="HI9" i="123"/>
  <c r="HJ10" i="123"/>
  <c r="HJ6" i="123"/>
  <c r="HI5" i="123"/>
  <c r="HH47" i="123"/>
  <c r="B75" i="125" s="1"/>
  <c r="HJ26" i="123"/>
  <c r="HI25" i="123"/>
  <c r="HJ41" i="123"/>
  <c r="HI40" i="123"/>
  <c r="HJ13" i="123"/>
  <c r="HI12" i="123"/>
  <c r="HJ8" i="123"/>
  <c r="HI7" i="123"/>
  <c r="HI15" i="123"/>
  <c r="HJ16" i="123"/>
  <c r="HJ21" i="123"/>
  <c r="HI20" i="123"/>
  <c r="HI38" i="123"/>
  <c r="HJ39" i="123"/>
  <c r="HJ11" i="123"/>
  <c r="HI10" i="123"/>
  <c r="HJ19" i="123"/>
  <c r="HI18" i="123"/>
  <c r="HI27" i="123"/>
  <c r="HJ28" i="123"/>
  <c r="HG48" i="123" l="1"/>
  <c r="J75" i="125" s="1"/>
  <c r="HJ47" i="123"/>
  <c r="HI47" i="123"/>
  <c r="C75" i="125" s="1"/>
  <c r="E75" i="125" s="1"/>
  <c r="P75" i="125" s="1"/>
  <c r="CL52" i="122" l="1"/>
  <c r="CL48" i="122" l="1"/>
  <c r="HK43" i="123" s="1"/>
  <c r="HJ87" i="123" s="1"/>
  <c r="CL33" i="122"/>
  <c r="HK28" i="123" s="1"/>
  <c r="HJ72" i="123" s="1"/>
  <c r="CL16" i="122"/>
  <c r="HK11" i="123" s="1"/>
  <c r="HJ55" i="123" s="1"/>
  <c r="CL43" i="122"/>
  <c r="HK38" i="123" s="1"/>
  <c r="HJ82" i="123" s="1"/>
  <c r="CL31" i="122"/>
  <c r="HK26" i="123" s="1"/>
  <c r="HJ70" i="123" s="1"/>
  <c r="CL12" i="122"/>
  <c r="HK7" i="123" s="1"/>
  <c r="HJ51" i="123" s="1"/>
  <c r="CL36" i="122"/>
  <c r="HK31" i="123" s="1"/>
  <c r="HJ75" i="123" s="1"/>
  <c r="CL14" i="122"/>
  <c r="HK9" i="123" s="1"/>
  <c r="HJ53" i="123" s="1"/>
  <c r="CL50" i="122"/>
  <c r="HK45" i="123" s="1"/>
  <c r="HJ89" i="123" s="1"/>
  <c r="CL41" i="122"/>
  <c r="HK36" i="123" s="1"/>
  <c r="HJ80" i="123" s="1"/>
  <c r="CL21" i="122"/>
  <c r="HK16" i="123" s="1"/>
  <c r="HJ60" i="123" s="1"/>
  <c r="CL25" i="122"/>
  <c r="HK20" i="123" s="1"/>
  <c r="HJ64" i="123" s="1"/>
  <c r="CL46" i="122"/>
  <c r="HK41" i="123" s="1"/>
  <c r="HJ85" i="123" s="1"/>
  <c r="CL26" i="122"/>
  <c r="HK21" i="123" s="1"/>
  <c r="HJ65" i="123" s="1"/>
  <c r="CL51" i="122"/>
  <c r="HK46" i="123" s="1"/>
  <c r="CL40" i="122"/>
  <c r="HK35" i="123" s="1"/>
  <c r="HJ79" i="123" s="1"/>
  <c r="CL18" i="122"/>
  <c r="HK13" i="123" s="1"/>
  <c r="HJ57" i="123" s="1"/>
  <c r="CL10" i="122"/>
  <c r="HK5" i="123" s="1"/>
  <c r="HJ49" i="123" s="1"/>
  <c r="CL42" i="122"/>
  <c r="HK37" i="123" s="1"/>
  <c r="HJ81" i="123" s="1"/>
  <c r="CL24" i="122"/>
  <c r="HK19" i="123" s="1"/>
  <c r="HJ63" i="123" s="1"/>
  <c r="CL35" i="122"/>
  <c r="HK30" i="123" s="1"/>
  <c r="HJ74" i="123" s="1"/>
  <c r="CL30" i="122"/>
  <c r="HK25" i="123" s="1"/>
  <c r="HJ69" i="123" s="1"/>
  <c r="CL44" i="122"/>
  <c r="HK39" i="123" s="1"/>
  <c r="HJ83" i="123" s="1"/>
  <c r="CL22" i="122"/>
  <c r="HK17" i="123" s="1"/>
  <c r="HJ61" i="123" s="1"/>
  <c r="CL13" i="122"/>
  <c r="HK8" i="123" s="1"/>
  <c r="HJ52" i="123" s="1"/>
  <c r="CL28" i="122"/>
  <c r="HK23" i="123" s="1"/>
  <c r="HJ67" i="123" s="1"/>
  <c r="CL15" i="122"/>
  <c r="HK10" i="123" s="1"/>
  <c r="HJ54" i="123" s="1"/>
  <c r="CL45" i="122"/>
  <c r="HK40" i="123" s="1"/>
  <c r="HJ84" i="123" s="1"/>
  <c r="CL47" i="122"/>
  <c r="HK42" i="123" s="1"/>
  <c r="HJ86" i="123" s="1"/>
  <c r="CL11" i="122"/>
  <c r="HK6" i="123" s="1"/>
  <c r="HJ50" i="123" s="1"/>
  <c r="CL37" i="122"/>
  <c r="HK32" i="123" s="1"/>
  <c r="HJ76" i="123" s="1"/>
  <c r="CL23" i="122"/>
  <c r="HK18" i="123" s="1"/>
  <c r="HJ62" i="123" s="1"/>
  <c r="CL32" i="122"/>
  <c r="HK27" i="123" s="1"/>
  <c r="HJ71" i="123" s="1"/>
  <c r="CL19" i="122"/>
  <c r="HK14" i="123" s="1"/>
  <c r="HJ58" i="123" s="1"/>
  <c r="CL49" i="122"/>
  <c r="HK44" i="123" s="1"/>
  <c r="HJ88" i="123" s="1"/>
  <c r="CL29" i="122"/>
  <c r="HK24" i="123" s="1"/>
  <c r="HJ68" i="123" s="1"/>
  <c r="CL17" i="122"/>
  <c r="HK12" i="123" s="1"/>
  <c r="HJ56" i="123" s="1"/>
  <c r="CL39" i="122"/>
  <c r="HK34" i="123" s="1"/>
  <c r="HJ78" i="123" s="1"/>
  <c r="CL27" i="122"/>
  <c r="HK22" i="123" s="1"/>
  <c r="HJ66" i="123" s="1"/>
  <c r="CL38" i="122"/>
  <c r="HK33" i="123" s="1"/>
  <c r="HJ77" i="123" s="1"/>
  <c r="CL34" i="122"/>
  <c r="HK29" i="123" s="1"/>
  <c r="HJ73" i="123" s="1"/>
  <c r="CL20" i="122"/>
  <c r="HK15" i="123" s="1"/>
  <c r="HJ59" i="123" s="1"/>
  <c r="HL46" i="123" l="1"/>
  <c r="HJ90" i="123"/>
  <c r="HL44" i="123"/>
  <c r="HM45" i="123"/>
  <c r="HL14" i="123"/>
  <c r="HM15" i="123"/>
  <c r="HL33" i="123"/>
  <c r="HM34" i="123"/>
  <c r="HM25" i="123"/>
  <c r="HL24" i="123"/>
  <c r="HM19" i="123"/>
  <c r="HL18" i="123"/>
  <c r="HM41" i="123"/>
  <c r="HL40" i="123"/>
  <c r="HM18" i="123"/>
  <c r="HL17" i="123"/>
  <c r="HL19" i="123"/>
  <c r="HM20" i="123"/>
  <c r="HM36" i="123"/>
  <c r="HL35" i="123"/>
  <c r="HM21" i="123"/>
  <c r="HL20" i="123"/>
  <c r="HL9" i="123"/>
  <c r="HM10" i="123"/>
  <c r="HL38" i="123"/>
  <c r="HM39" i="123"/>
  <c r="HL32" i="123"/>
  <c r="HM33" i="123"/>
  <c r="HL10" i="123"/>
  <c r="HM11" i="123"/>
  <c r="HM40" i="123"/>
  <c r="HL39" i="123"/>
  <c r="HM38" i="123"/>
  <c r="HL37" i="123"/>
  <c r="HL16" i="123"/>
  <c r="HM17" i="123"/>
  <c r="HM32" i="123"/>
  <c r="HL31" i="123"/>
  <c r="HL11" i="123"/>
  <c r="HM12" i="123"/>
  <c r="HL34" i="123"/>
  <c r="HM35" i="123"/>
  <c r="HL23" i="123"/>
  <c r="HM24" i="123"/>
  <c r="HM6" i="123"/>
  <c r="HL5" i="123"/>
  <c r="HK47" i="123"/>
  <c r="B76" i="125" s="1"/>
  <c r="HL21" i="123"/>
  <c r="HM22" i="123"/>
  <c r="HM37" i="123"/>
  <c r="HL36" i="123"/>
  <c r="HL7" i="123"/>
  <c r="HM8" i="123"/>
  <c r="HL28" i="123"/>
  <c r="HM29" i="123"/>
  <c r="HL22" i="123"/>
  <c r="HM23" i="123"/>
  <c r="HM16" i="123"/>
  <c r="HL15" i="123"/>
  <c r="HL6" i="123"/>
  <c r="HM7" i="123"/>
  <c r="HM26" i="123"/>
  <c r="HL25" i="123"/>
  <c r="HL29" i="123"/>
  <c r="HM30" i="123"/>
  <c r="HL12" i="123"/>
  <c r="HM13" i="123"/>
  <c r="HL27" i="123"/>
  <c r="HM28" i="123"/>
  <c r="HM43" i="123"/>
  <c r="HL42" i="123"/>
  <c r="HL8" i="123"/>
  <c r="HM9" i="123"/>
  <c r="HM31" i="123"/>
  <c r="HL30" i="123"/>
  <c r="HM14" i="123"/>
  <c r="HL13" i="123"/>
  <c r="HM42" i="123"/>
  <c r="HL41" i="123"/>
  <c r="HM46" i="123"/>
  <c r="HL45" i="123"/>
  <c r="HM27" i="123"/>
  <c r="HL26" i="123"/>
  <c r="HL43" i="123"/>
  <c r="HM44" i="123"/>
  <c r="HJ48" i="123" l="1"/>
  <c r="J76" i="125" s="1"/>
  <c r="HL47" i="123"/>
  <c r="C76" i="125" s="1"/>
  <c r="E76" i="125" s="1"/>
  <c r="P76" i="125" s="1"/>
  <c r="HM47" i="123"/>
  <c r="CM52" i="122" l="1"/>
  <c r="CM42" i="122" l="1"/>
  <c r="HN37" i="123" s="1"/>
  <c r="HM81" i="123" s="1"/>
  <c r="CM43" i="122"/>
  <c r="HN38" i="123" s="1"/>
  <c r="HM82" i="123" s="1"/>
  <c r="CM23" i="122"/>
  <c r="HN18" i="123" s="1"/>
  <c r="HM62" i="123" s="1"/>
  <c r="CM19" i="122"/>
  <c r="HN14" i="123" s="1"/>
  <c r="HM58" i="123" s="1"/>
  <c r="CM15" i="122"/>
  <c r="HN10" i="123" s="1"/>
  <c r="HM54" i="123" s="1"/>
  <c r="CM11" i="122"/>
  <c r="HN6" i="123" s="1"/>
  <c r="HM50" i="123" s="1"/>
  <c r="CM29" i="122"/>
  <c r="HN24" i="123" s="1"/>
  <c r="HM68" i="123" s="1"/>
  <c r="CM32" i="122"/>
  <c r="HN27" i="123" s="1"/>
  <c r="HM71" i="123" s="1"/>
  <c r="CM45" i="122"/>
  <c r="HN40" i="123" s="1"/>
  <c r="HM84" i="123" s="1"/>
  <c r="CM31" i="122"/>
  <c r="HN26" i="123" s="1"/>
  <c r="HM70" i="123" s="1"/>
  <c r="CM40" i="122"/>
  <c r="HN35" i="123" s="1"/>
  <c r="HM79" i="123" s="1"/>
  <c r="CM36" i="122"/>
  <c r="HN31" i="123" s="1"/>
  <c r="HM75" i="123" s="1"/>
  <c r="CM22" i="122"/>
  <c r="HN17" i="123" s="1"/>
  <c r="HM61" i="123" s="1"/>
  <c r="CM18" i="122"/>
  <c r="HN13" i="123" s="1"/>
  <c r="HM57" i="123" s="1"/>
  <c r="CM14" i="122"/>
  <c r="HN9" i="123" s="1"/>
  <c r="HM53" i="123" s="1"/>
  <c r="CM10" i="122"/>
  <c r="HN5" i="123" s="1"/>
  <c r="HM49" i="123" s="1"/>
  <c r="CM25" i="122"/>
  <c r="HN20" i="123" s="1"/>
  <c r="HM64" i="123" s="1"/>
  <c r="CM28" i="122"/>
  <c r="HN23" i="123" s="1"/>
  <c r="HM67" i="123" s="1"/>
  <c r="CM41" i="122"/>
  <c r="HN36" i="123" s="1"/>
  <c r="HM80" i="123" s="1"/>
  <c r="CM27" i="122"/>
  <c r="HN22" i="123" s="1"/>
  <c r="HM66" i="123" s="1"/>
  <c r="CM50" i="122"/>
  <c r="HN45" i="123" s="1"/>
  <c r="HM89" i="123" s="1"/>
  <c r="CM51" i="122"/>
  <c r="HN46" i="123" s="1"/>
  <c r="CM30" i="122"/>
  <c r="HN25" i="123" s="1"/>
  <c r="HM69" i="123" s="1"/>
  <c r="CM21" i="122"/>
  <c r="HN16" i="123" s="1"/>
  <c r="HM60" i="123" s="1"/>
  <c r="CM17" i="122"/>
  <c r="HN12" i="123" s="1"/>
  <c r="HM56" i="123" s="1"/>
  <c r="CM13" i="122"/>
  <c r="HN8" i="123" s="1"/>
  <c r="HM52" i="123" s="1"/>
  <c r="CM37" i="122"/>
  <c r="HN32" i="123" s="1"/>
  <c r="HM76" i="123" s="1"/>
  <c r="CM48" i="122"/>
  <c r="HN43" i="123" s="1"/>
  <c r="HM87" i="123" s="1"/>
  <c r="CM24" i="122"/>
  <c r="HN19" i="123" s="1"/>
  <c r="HM63" i="123" s="1"/>
  <c r="CM39" i="122"/>
  <c r="HN34" i="123" s="1"/>
  <c r="HM78" i="123" s="1"/>
  <c r="CM38" i="122"/>
  <c r="HN33" i="123" s="1"/>
  <c r="HM77" i="123" s="1"/>
  <c r="CM46" i="122"/>
  <c r="HN41" i="123" s="1"/>
  <c r="HM85" i="123" s="1"/>
  <c r="CM47" i="122"/>
  <c r="HN42" i="123" s="1"/>
  <c r="HM86" i="123" s="1"/>
  <c r="CM26" i="122"/>
  <c r="HN21" i="123" s="1"/>
  <c r="HM65" i="123" s="1"/>
  <c r="CM20" i="122"/>
  <c r="HN15" i="123" s="1"/>
  <c r="HM59" i="123" s="1"/>
  <c r="CM16" i="122"/>
  <c r="HN11" i="123" s="1"/>
  <c r="HM55" i="123" s="1"/>
  <c r="CM12" i="122"/>
  <c r="HN7" i="123" s="1"/>
  <c r="HM51" i="123" s="1"/>
  <c r="CM33" i="122"/>
  <c r="HN28" i="123" s="1"/>
  <c r="HM72" i="123" s="1"/>
  <c r="CM44" i="122"/>
  <c r="HN39" i="123" s="1"/>
  <c r="HM83" i="123" s="1"/>
  <c r="CM49" i="122"/>
  <c r="HN44" i="123" s="1"/>
  <c r="HM88" i="123" s="1"/>
  <c r="CM35" i="122"/>
  <c r="HN30" i="123" s="1"/>
  <c r="HM74" i="123" s="1"/>
  <c r="CM34" i="122"/>
  <c r="HN29" i="123" s="1"/>
  <c r="HM73" i="123" s="1"/>
  <c r="HO46" i="123" l="1"/>
  <c r="HM90" i="123"/>
  <c r="HO44" i="123"/>
  <c r="HP45" i="123"/>
  <c r="HO11" i="123"/>
  <c r="HP12" i="123"/>
  <c r="HO41" i="123"/>
  <c r="HP42" i="123"/>
  <c r="HO43" i="123"/>
  <c r="HP44" i="123"/>
  <c r="HO16" i="123"/>
  <c r="HP17" i="123"/>
  <c r="HP23" i="123"/>
  <c r="HO22" i="123"/>
  <c r="HP6" i="123"/>
  <c r="HO5" i="123"/>
  <c r="HN47" i="123"/>
  <c r="B77" i="125" s="1"/>
  <c r="HP32" i="123"/>
  <c r="HO31" i="123"/>
  <c r="HP28" i="123"/>
  <c r="HO27" i="123"/>
  <c r="HP15" i="123"/>
  <c r="HO14" i="123"/>
  <c r="HO15" i="123"/>
  <c r="HP16" i="123"/>
  <c r="HP34" i="123"/>
  <c r="HO33" i="123"/>
  <c r="HP33" i="123"/>
  <c r="HO32" i="123"/>
  <c r="HP26" i="123"/>
  <c r="HO25" i="123"/>
  <c r="HO36" i="123"/>
  <c r="HP37" i="123"/>
  <c r="HP10" i="123"/>
  <c r="HO9" i="123"/>
  <c r="HO35" i="123"/>
  <c r="HP36" i="123"/>
  <c r="HO24" i="123"/>
  <c r="HP25" i="123"/>
  <c r="HP19" i="123"/>
  <c r="HO18" i="123"/>
  <c r="HO39" i="123"/>
  <c r="HP40" i="123"/>
  <c r="HO29" i="123"/>
  <c r="HP30" i="123"/>
  <c r="HO28" i="123"/>
  <c r="HP29" i="123"/>
  <c r="HP22" i="123"/>
  <c r="HO21" i="123"/>
  <c r="HP35" i="123"/>
  <c r="HO34" i="123"/>
  <c r="HO8" i="123"/>
  <c r="HP9" i="123"/>
  <c r="HO23" i="123"/>
  <c r="HP24" i="123"/>
  <c r="HO13" i="123"/>
  <c r="HP14" i="123"/>
  <c r="HO26" i="123"/>
  <c r="HP27" i="123"/>
  <c r="HO6" i="123"/>
  <c r="HP7" i="123"/>
  <c r="HP39" i="123"/>
  <c r="HO38" i="123"/>
  <c r="HO30" i="123"/>
  <c r="HP31" i="123"/>
  <c r="HO7" i="123"/>
  <c r="HP8" i="123"/>
  <c r="HO42" i="123"/>
  <c r="HP43" i="123"/>
  <c r="HP20" i="123"/>
  <c r="HO19" i="123"/>
  <c r="HP13" i="123"/>
  <c r="HO12" i="123"/>
  <c r="HO45" i="123"/>
  <c r="HP46" i="123"/>
  <c r="HO20" i="123"/>
  <c r="HP21" i="123"/>
  <c r="HO17" i="123"/>
  <c r="HP18" i="123"/>
  <c r="HP41" i="123"/>
  <c r="HO40" i="123"/>
  <c r="HP11" i="123"/>
  <c r="HO10" i="123"/>
  <c r="HP38" i="123"/>
  <c r="HO37" i="123"/>
  <c r="HM48" i="123" l="1"/>
  <c r="J77" i="125" s="1"/>
  <c r="HO47" i="123"/>
  <c r="C77" i="125" s="1"/>
  <c r="E77" i="125" s="1"/>
  <c r="P77" i="125" s="1"/>
  <c r="HP47" i="123"/>
  <c r="CN52" i="122" l="1"/>
  <c r="CN46" i="122" l="1"/>
  <c r="HQ41" i="123" s="1"/>
  <c r="HP85" i="123" s="1"/>
  <c r="CN49" i="122"/>
  <c r="HQ44" i="123" s="1"/>
  <c r="HP88" i="123" s="1"/>
  <c r="CN38" i="122"/>
  <c r="HQ33" i="123" s="1"/>
  <c r="HP77" i="123" s="1"/>
  <c r="CN44" i="122"/>
  <c r="HQ39" i="123" s="1"/>
  <c r="HP83" i="123" s="1"/>
  <c r="CN27" i="122"/>
  <c r="HQ22" i="123" s="1"/>
  <c r="HP66" i="123" s="1"/>
  <c r="CN29" i="122"/>
  <c r="HQ24" i="123" s="1"/>
  <c r="HP68" i="123" s="1"/>
  <c r="CN26" i="122"/>
  <c r="HQ21" i="123" s="1"/>
  <c r="HP65" i="123" s="1"/>
  <c r="CN12" i="122"/>
  <c r="HQ7" i="123" s="1"/>
  <c r="HP51" i="123" s="1"/>
  <c r="CN13" i="122"/>
  <c r="HQ8" i="123" s="1"/>
  <c r="HP52" i="123" s="1"/>
  <c r="CN15" i="122"/>
  <c r="HQ10" i="123" s="1"/>
  <c r="HP54" i="123" s="1"/>
  <c r="CN11" i="122"/>
  <c r="HQ6" i="123" s="1"/>
  <c r="HP50" i="123" s="1"/>
  <c r="CN34" i="122"/>
  <c r="HQ29" i="123" s="1"/>
  <c r="HP73" i="123" s="1"/>
  <c r="CN43" i="122"/>
  <c r="HQ38" i="123" s="1"/>
  <c r="HP82" i="123" s="1"/>
  <c r="CN22" i="122"/>
  <c r="HQ17" i="123" s="1"/>
  <c r="HP61" i="123" s="1"/>
  <c r="CN37" i="122"/>
  <c r="HQ32" i="123" s="1"/>
  <c r="HP76" i="123" s="1"/>
  <c r="CN35" i="122"/>
  <c r="HQ30" i="123" s="1"/>
  <c r="HP74" i="123" s="1"/>
  <c r="CN18" i="122"/>
  <c r="HQ13" i="123" s="1"/>
  <c r="HP57" i="123" s="1"/>
  <c r="CN41" i="122"/>
  <c r="HQ36" i="123" s="1"/>
  <c r="HP80" i="123" s="1"/>
  <c r="CN24" i="122"/>
  <c r="HQ19" i="123" s="1"/>
  <c r="HP63" i="123" s="1"/>
  <c r="CN47" i="122"/>
  <c r="HQ42" i="123" s="1"/>
  <c r="HP86" i="123" s="1"/>
  <c r="CN36" i="122"/>
  <c r="HQ31" i="123" s="1"/>
  <c r="HP75" i="123" s="1"/>
  <c r="CN20" i="122"/>
  <c r="HQ15" i="123" s="1"/>
  <c r="HP59" i="123" s="1"/>
  <c r="CN50" i="122"/>
  <c r="HQ45" i="123" s="1"/>
  <c r="HP89" i="123" s="1"/>
  <c r="CN48" i="122"/>
  <c r="HQ43" i="123" s="1"/>
  <c r="HP87" i="123" s="1"/>
  <c r="CN42" i="122"/>
  <c r="HQ37" i="123" s="1"/>
  <c r="HP81" i="123" s="1"/>
  <c r="CN45" i="122"/>
  <c r="HQ40" i="123" s="1"/>
  <c r="HP84" i="123" s="1"/>
  <c r="CN31" i="122"/>
  <c r="HQ26" i="123" s="1"/>
  <c r="HP70" i="123" s="1"/>
  <c r="CN32" i="122"/>
  <c r="HQ27" i="123" s="1"/>
  <c r="HP71" i="123" s="1"/>
  <c r="CN28" i="122"/>
  <c r="HQ23" i="123" s="1"/>
  <c r="HP67" i="123" s="1"/>
  <c r="CN16" i="122"/>
  <c r="HQ11" i="123" s="1"/>
  <c r="HP55" i="123" s="1"/>
  <c r="CN17" i="122"/>
  <c r="HQ12" i="123" s="1"/>
  <c r="HP56" i="123" s="1"/>
  <c r="CN14" i="122"/>
  <c r="HQ9" i="123" s="1"/>
  <c r="HP53" i="123" s="1"/>
  <c r="CN19" i="122"/>
  <c r="HQ14" i="123" s="1"/>
  <c r="HP58" i="123" s="1"/>
  <c r="CN51" i="122"/>
  <c r="HQ46" i="123" s="1"/>
  <c r="CN39" i="122"/>
  <c r="HQ34" i="123" s="1"/>
  <c r="HP78" i="123" s="1"/>
  <c r="CN40" i="122"/>
  <c r="HQ35" i="123" s="1"/>
  <c r="HP79" i="123" s="1"/>
  <c r="CN25" i="122"/>
  <c r="HQ20" i="123" s="1"/>
  <c r="HP64" i="123" s="1"/>
  <c r="CN10" i="122"/>
  <c r="HQ5" i="123" s="1"/>
  <c r="HP49" i="123" s="1"/>
  <c r="CN30" i="122"/>
  <c r="HQ25" i="123" s="1"/>
  <c r="HP69" i="123" s="1"/>
  <c r="CN33" i="122"/>
  <c r="HQ28" i="123" s="1"/>
  <c r="HP72" i="123" s="1"/>
  <c r="CN21" i="122"/>
  <c r="HQ16" i="123" s="1"/>
  <c r="HP60" i="123" s="1"/>
  <c r="CN23" i="122"/>
  <c r="HQ18" i="123" s="1"/>
  <c r="HP62" i="123" s="1"/>
  <c r="HR46" i="123" l="1"/>
  <c r="HP90" i="123"/>
  <c r="HR20" i="123"/>
  <c r="HS21" i="123"/>
  <c r="HS36" i="123"/>
  <c r="HR35" i="123"/>
  <c r="HS10" i="123"/>
  <c r="HR9" i="123"/>
  <c r="HS28" i="123"/>
  <c r="HR27" i="123"/>
  <c r="HR43" i="123"/>
  <c r="HS44" i="123"/>
  <c r="HR42" i="123"/>
  <c r="HS43" i="123"/>
  <c r="HS31" i="123"/>
  <c r="HR30" i="123"/>
  <c r="HS30" i="123"/>
  <c r="HR29" i="123"/>
  <c r="HS8" i="123"/>
  <c r="HR7" i="123"/>
  <c r="HR39" i="123"/>
  <c r="HS40" i="123"/>
  <c r="HS26" i="123"/>
  <c r="HR25" i="123"/>
  <c r="HS13" i="123"/>
  <c r="HR12" i="123"/>
  <c r="HR45" i="123"/>
  <c r="HS46" i="123"/>
  <c r="HS20" i="123"/>
  <c r="HR19" i="123"/>
  <c r="HR32" i="123"/>
  <c r="HS33" i="123"/>
  <c r="HR6" i="123"/>
  <c r="HS7" i="123"/>
  <c r="HR21" i="123"/>
  <c r="HS22" i="123"/>
  <c r="HR33" i="123"/>
  <c r="HS34" i="123"/>
  <c r="HR28" i="123"/>
  <c r="HS29" i="123"/>
  <c r="HR34" i="123"/>
  <c r="HS35" i="123"/>
  <c r="HS27" i="123"/>
  <c r="HR26" i="123"/>
  <c r="HR18" i="123"/>
  <c r="HS19" i="123"/>
  <c r="HS6" i="123"/>
  <c r="HR5" i="123"/>
  <c r="HQ47" i="123"/>
  <c r="B78" i="125" s="1"/>
  <c r="HR11" i="123"/>
  <c r="HS12" i="123"/>
  <c r="HR40" i="123"/>
  <c r="HS41" i="123"/>
  <c r="HR15" i="123"/>
  <c r="HS16" i="123"/>
  <c r="HR36" i="123"/>
  <c r="HS37" i="123"/>
  <c r="HR17" i="123"/>
  <c r="HS18" i="123"/>
  <c r="HS11" i="123"/>
  <c r="HR10" i="123"/>
  <c r="HR24" i="123"/>
  <c r="HS25" i="123"/>
  <c r="HR44" i="123"/>
  <c r="HS45" i="123"/>
  <c r="HR16" i="123"/>
  <c r="HS17" i="123"/>
  <c r="HS15" i="123"/>
  <c r="HR14" i="123"/>
  <c r="HR23" i="123"/>
  <c r="HS24" i="123"/>
  <c r="HR37" i="123"/>
  <c r="HS38" i="123"/>
  <c r="HR31" i="123"/>
  <c r="HS32" i="123"/>
  <c r="HS14" i="123"/>
  <c r="HR13" i="123"/>
  <c r="HS39" i="123"/>
  <c r="HR38" i="123"/>
  <c r="HR8" i="123"/>
  <c r="HS9" i="123"/>
  <c r="HS23" i="123"/>
  <c r="HR22" i="123"/>
  <c r="HR41" i="123"/>
  <c r="HS42" i="123"/>
  <c r="HP48" i="123" l="1"/>
  <c r="J78" i="125" s="1"/>
  <c r="HR47" i="123"/>
  <c r="C78" i="125" s="1"/>
  <c r="E78" i="125" s="1"/>
  <c r="P78" i="125" s="1"/>
  <c r="HS47" i="123"/>
  <c r="CO52" i="122" l="1"/>
  <c r="CO50" i="122" l="1"/>
  <c r="HT45" i="123" s="1"/>
  <c r="HS89" i="123" s="1"/>
  <c r="CO29" i="122"/>
  <c r="HT24" i="123" s="1"/>
  <c r="HS68" i="123" s="1"/>
  <c r="CO47" i="122"/>
  <c r="HT42" i="123" s="1"/>
  <c r="HS86" i="123" s="1"/>
  <c r="CO32" i="122"/>
  <c r="HT27" i="123" s="1"/>
  <c r="HS71" i="123" s="1"/>
  <c r="CO23" i="122"/>
  <c r="HT18" i="123" s="1"/>
  <c r="HS62" i="123" s="1"/>
  <c r="CO38" i="122"/>
  <c r="HT33" i="123" s="1"/>
  <c r="HS77" i="123" s="1"/>
  <c r="CO37" i="122"/>
  <c r="HT32" i="123" s="1"/>
  <c r="HS76" i="123" s="1"/>
  <c r="CO24" i="122"/>
  <c r="HT19" i="123" s="1"/>
  <c r="HS63" i="123" s="1"/>
  <c r="CO36" i="122"/>
  <c r="HT31" i="123" s="1"/>
  <c r="HS75" i="123" s="1"/>
  <c r="CO14" i="122"/>
  <c r="HT9" i="123" s="1"/>
  <c r="HS53" i="123" s="1"/>
  <c r="CO30" i="122"/>
  <c r="HT25" i="123" s="1"/>
  <c r="HS69" i="123" s="1"/>
  <c r="CO17" i="122"/>
  <c r="HT12" i="123" s="1"/>
  <c r="HS56" i="123" s="1"/>
  <c r="CO15" i="122"/>
  <c r="HT10" i="123" s="1"/>
  <c r="HS54" i="123" s="1"/>
  <c r="CO12" i="122"/>
  <c r="HT7" i="123" s="1"/>
  <c r="HS51" i="123" s="1"/>
  <c r="CO51" i="122"/>
  <c r="HT46" i="123" s="1"/>
  <c r="CO31" i="122"/>
  <c r="HT26" i="123" s="1"/>
  <c r="HS70" i="123" s="1"/>
  <c r="CO40" i="122"/>
  <c r="HT35" i="123" s="1"/>
  <c r="HS79" i="123" s="1"/>
  <c r="CO42" i="122"/>
  <c r="HT37" i="123" s="1"/>
  <c r="HS81" i="123" s="1"/>
  <c r="CO39" i="122"/>
  <c r="HT34" i="123" s="1"/>
  <c r="HS78" i="123" s="1"/>
  <c r="CO27" i="122"/>
  <c r="HT22" i="123" s="1"/>
  <c r="HS66" i="123" s="1"/>
  <c r="CO45" i="122"/>
  <c r="HT40" i="123" s="1"/>
  <c r="HS84" i="123" s="1"/>
  <c r="CO33" i="122"/>
  <c r="HT28" i="123" s="1"/>
  <c r="HS72" i="123" s="1"/>
  <c r="CO20" i="122"/>
  <c r="HT15" i="123" s="1"/>
  <c r="HS59" i="123" s="1"/>
  <c r="CO43" i="122"/>
  <c r="HT38" i="123" s="1"/>
  <c r="HS82" i="123" s="1"/>
  <c r="CO21" i="122"/>
  <c r="HT16" i="123" s="1"/>
  <c r="HS60" i="123" s="1"/>
  <c r="CO16" i="122"/>
  <c r="HT11" i="123" s="1"/>
  <c r="HS55" i="123" s="1"/>
  <c r="CO41" i="122"/>
  <c r="HT36" i="123" s="1"/>
  <c r="HS80" i="123" s="1"/>
  <c r="CO18" i="122"/>
  <c r="HT13" i="123" s="1"/>
  <c r="HS57" i="123" s="1"/>
  <c r="CO34" i="122"/>
  <c r="HT29" i="123" s="1"/>
  <c r="HS73" i="123" s="1"/>
  <c r="CO46" i="122"/>
  <c r="HT41" i="123" s="1"/>
  <c r="HS85" i="123" s="1"/>
  <c r="CO25" i="122"/>
  <c r="HT20" i="123" s="1"/>
  <c r="HS64" i="123" s="1"/>
  <c r="CO11" i="122"/>
  <c r="HT6" i="123" s="1"/>
  <c r="HS50" i="123" s="1"/>
  <c r="CO44" i="122"/>
  <c r="HT39" i="123" s="1"/>
  <c r="HS83" i="123" s="1"/>
  <c r="CO22" i="122"/>
  <c r="HT17" i="123" s="1"/>
  <c r="HS61" i="123" s="1"/>
  <c r="CO48" i="122"/>
  <c r="HT43" i="123" s="1"/>
  <c r="HS87" i="123" s="1"/>
  <c r="CO28" i="122"/>
  <c r="HT23" i="123" s="1"/>
  <c r="HS67" i="123" s="1"/>
  <c r="CO19" i="122"/>
  <c r="HT14" i="123" s="1"/>
  <c r="HS58" i="123" s="1"/>
  <c r="CO35" i="122"/>
  <c r="HT30" i="123" s="1"/>
  <c r="HS74" i="123" s="1"/>
  <c r="CO13" i="122"/>
  <c r="HT8" i="123" s="1"/>
  <c r="HS52" i="123" s="1"/>
  <c r="CO10" i="122"/>
  <c r="HT5" i="123" s="1"/>
  <c r="HS49" i="123" s="1"/>
  <c r="CO49" i="122"/>
  <c r="HT44" i="123" s="1"/>
  <c r="HS88" i="123" s="1"/>
  <c r="CO26" i="122"/>
  <c r="HT21" i="123" s="1"/>
  <c r="HS65" i="123" s="1"/>
  <c r="HU46" i="123" l="1"/>
  <c r="HS90" i="123"/>
  <c r="HV6" i="123"/>
  <c r="HU5" i="123"/>
  <c r="HT47" i="123"/>
  <c r="B79" i="125" s="1"/>
  <c r="HU13" i="123"/>
  <c r="HV14" i="123"/>
  <c r="HU38" i="123"/>
  <c r="HV39" i="123"/>
  <c r="HU22" i="123"/>
  <c r="HV23" i="123"/>
  <c r="HU26" i="123"/>
  <c r="HV27" i="123"/>
  <c r="HU12" i="123"/>
  <c r="HV13" i="123"/>
  <c r="HU19" i="123"/>
  <c r="HV20" i="123"/>
  <c r="HU27" i="123"/>
  <c r="HV28" i="123"/>
  <c r="HV9" i="123"/>
  <c r="HU8" i="123"/>
  <c r="HV37" i="123"/>
  <c r="HU36" i="123"/>
  <c r="HV26" i="123"/>
  <c r="HU25" i="123"/>
  <c r="HU32" i="123"/>
  <c r="HV33" i="123"/>
  <c r="HU42" i="123"/>
  <c r="HV43" i="123"/>
  <c r="HV24" i="123"/>
  <c r="HU23" i="123"/>
  <c r="HV44" i="123"/>
  <c r="HU43" i="123"/>
  <c r="HV35" i="123"/>
  <c r="HU34" i="123"/>
  <c r="HV22" i="123"/>
  <c r="HU21" i="123"/>
  <c r="HU30" i="123"/>
  <c r="HV31" i="123"/>
  <c r="HU17" i="123"/>
  <c r="HV18" i="123"/>
  <c r="HU41" i="123"/>
  <c r="HV42" i="123"/>
  <c r="HV12" i="123"/>
  <c r="HU11" i="123"/>
  <c r="HU28" i="123"/>
  <c r="HV29" i="123"/>
  <c r="HU37" i="123"/>
  <c r="HV38" i="123"/>
  <c r="HU7" i="123"/>
  <c r="HV8" i="123"/>
  <c r="HU9" i="123"/>
  <c r="HV10" i="123"/>
  <c r="HU33" i="123"/>
  <c r="HV34" i="123"/>
  <c r="HU24" i="123"/>
  <c r="HV25" i="123"/>
  <c r="HU6" i="123"/>
  <c r="HV7" i="123"/>
  <c r="HU20" i="123"/>
  <c r="HV21" i="123"/>
  <c r="HU15" i="123"/>
  <c r="HV16" i="123"/>
  <c r="HV45" i="123"/>
  <c r="HU44" i="123"/>
  <c r="HV15" i="123"/>
  <c r="HU14" i="123"/>
  <c r="HU39" i="123"/>
  <c r="HV40" i="123"/>
  <c r="HU29" i="123"/>
  <c r="HV30" i="123"/>
  <c r="HV17" i="123"/>
  <c r="HU16" i="123"/>
  <c r="HU40" i="123"/>
  <c r="HV41" i="123"/>
  <c r="HU35" i="123"/>
  <c r="HV36" i="123"/>
  <c r="HU10" i="123"/>
  <c r="HV11" i="123"/>
  <c r="HU31" i="123"/>
  <c r="HV32" i="123"/>
  <c r="HU18" i="123"/>
  <c r="HV19" i="123"/>
  <c r="HU45" i="123"/>
  <c r="HV46" i="123"/>
  <c r="HS48" i="123" l="1"/>
  <c r="J79" i="125" s="1"/>
  <c r="HU47" i="123"/>
  <c r="C79" i="125" s="1"/>
  <c r="E79" i="125" s="1"/>
  <c r="P79" i="125" s="1"/>
  <c r="HV47" i="123"/>
  <c r="CP52" i="122" l="1"/>
  <c r="CP47" i="122" l="1"/>
  <c r="HW42" i="123" s="1"/>
  <c r="HV86" i="123" s="1"/>
  <c r="CP39" i="122"/>
  <c r="HW34" i="123" s="1"/>
  <c r="HV78" i="123" s="1"/>
  <c r="CP35" i="122"/>
  <c r="HW30" i="123" s="1"/>
  <c r="HV74" i="123" s="1"/>
  <c r="CP25" i="122"/>
  <c r="HW20" i="123" s="1"/>
  <c r="HV64" i="123" s="1"/>
  <c r="CP32" i="122"/>
  <c r="HW27" i="123" s="1"/>
  <c r="HV71" i="123" s="1"/>
  <c r="CP45" i="122"/>
  <c r="HW40" i="123" s="1"/>
  <c r="HV84" i="123" s="1"/>
  <c r="CP40" i="122"/>
  <c r="HW35" i="123" s="1"/>
  <c r="HV79" i="123" s="1"/>
  <c r="CP22" i="122"/>
  <c r="HW17" i="123" s="1"/>
  <c r="HV61" i="123" s="1"/>
  <c r="CP18" i="122"/>
  <c r="HW13" i="123" s="1"/>
  <c r="HV57" i="123" s="1"/>
  <c r="CP14" i="122"/>
  <c r="HW9" i="123" s="1"/>
  <c r="HV53" i="123" s="1"/>
  <c r="CP10" i="122"/>
  <c r="HW5" i="123" s="1"/>
  <c r="HV49" i="123" s="1"/>
  <c r="CP43" i="122"/>
  <c r="HW38" i="123" s="1"/>
  <c r="HV82" i="123" s="1"/>
  <c r="CP38" i="122"/>
  <c r="HW33" i="123" s="1"/>
  <c r="HV77" i="123" s="1"/>
  <c r="CP34" i="122"/>
  <c r="HW29" i="123" s="1"/>
  <c r="HV73" i="123" s="1"/>
  <c r="CP50" i="122"/>
  <c r="HW45" i="123" s="1"/>
  <c r="HV89" i="123" s="1"/>
  <c r="CP28" i="122"/>
  <c r="HW23" i="123" s="1"/>
  <c r="HV67" i="123" s="1"/>
  <c r="CP41" i="122"/>
  <c r="HW36" i="123" s="1"/>
  <c r="HV80" i="123" s="1"/>
  <c r="CP30" i="122"/>
  <c r="HW25" i="123" s="1"/>
  <c r="HV69" i="123" s="1"/>
  <c r="CP21" i="122"/>
  <c r="HW16" i="123" s="1"/>
  <c r="HV60" i="123" s="1"/>
  <c r="CP17" i="122"/>
  <c r="HW12" i="123" s="1"/>
  <c r="HV56" i="123" s="1"/>
  <c r="CP13" i="122"/>
  <c r="HW8" i="123" s="1"/>
  <c r="HV52" i="123" s="1"/>
  <c r="CP48" i="122"/>
  <c r="HW43" i="123" s="1"/>
  <c r="HV87" i="123" s="1"/>
  <c r="CP37" i="122"/>
  <c r="HW32" i="123" s="1"/>
  <c r="HV76" i="123" s="1"/>
  <c r="CP33" i="122"/>
  <c r="HW28" i="123" s="1"/>
  <c r="HV72" i="123" s="1"/>
  <c r="CP46" i="122"/>
  <c r="HW41" i="123" s="1"/>
  <c r="HV85" i="123" s="1"/>
  <c r="CP24" i="122"/>
  <c r="HW19" i="123" s="1"/>
  <c r="HV63" i="123" s="1"/>
  <c r="CP31" i="122"/>
  <c r="HW26" i="123" s="1"/>
  <c r="HV70" i="123" s="1"/>
  <c r="CP26" i="122"/>
  <c r="HW21" i="123" s="1"/>
  <c r="HV65" i="123" s="1"/>
  <c r="CP20" i="122"/>
  <c r="HW15" i="123" s="1"/>
  <c r="HV59" i="123" s="1"/>
  <c r="CP16" i="122"/>
  <c r="HW11" i="123" s="1"/>
  <c r="HV55" i="123" s="1"/>
  <c r="CP12" i="122"/>
  <c r="HW7" i="123" s="1"/>
  <c r="HV51" i="123" s="1"/>
  <c r="CP51" i="122"/>
  <c r="HW46" i="123" s="1"/>
  <c r="CP44" i="122"/>
  <c r="HW39" i="123" s="1"/>
  <c r="HV83" i="123" s="1"/>
  <c r="CP36" i="122"/>
  <c r="HW31" i="123" s="1"/>
  <c r="HV75" i="123" s="1"/>
  <c r="CP29" i="122"/>
  <c r="HW24" i="123" s="1"/>
  <c r="HV68" i="123" s="1"/>
  <c r="CP42" i="122"/>
  <c r="HW37" i="123" s="1"/>
  <c r="HV81" i="123" s="1"/>
  <c r="CP49" i="122"/>
  <c r="HW44" i="123" s="1"/>
  <c r="HV88" i="123" s="1"/>
  <c r="CP27" i="122"/>
  <c r="HW22" i="123" s="1"/>
  <c r="HV66" i="123" s="1"/>
  <c r="CP23" i="122"/>
  <c r="HW18" i="123" s="1"/>
  <c r="HV62" i="123" s="1"/>
  <c r="CP19" i="122"/>
  <c r="HW14" i="123" s="1"/>
  <c r="HV58" i="123" s="1"/>
  <c r="CP15" i="122"/>
  <c r="HW10" i="123" s="1"/>
  <c r="HV54" i="123" s="1"/>
  <c r="CP11" i="122"/>
  <c r="HW6" i="123" s="1"/>
  <c r="HV50" i="123" s="1"/>
  <c r="HX46" i="123" l="1"/>
  <c r="HV90" i="123"/>
  <c r="HY25" i="123"/>
  <c r="HX24" i="123"/>
  <c r="HY15" i="123"/>
  <c r="HX14" i="123"/>
  <c r="HY38" i="123"/>
  <c r="HX37" i="123"/>
  <c r="HY22" i="123"/>
  <c r="HX21" i="123"/>
  <c r="HY29" i="123"/>
  <c r="HX28" i="123"/>
  <c r="HY13" i="123"/>
  <c r="HX12" i="123"/>
  <c r="HY24" i="123"/>
  <c r="HX23" i="123"/>
  <c r="HX38" i="123"/>
  <c r="HY39" i="123"/>
  <c r="HY18" i="123"/>
  <c r="HX17" i="123"/>
  <c r="HY21" i="123"/>
  <c r="HX20" i="123"/>
  <c r="HX18" i="123"/>
  <c r="HY19" i="123"/>
  <c r="HY8" i="123"/>
  <c r="HX7" i="123"/>
  <c r="HY27" i="123"/>
  <c r="HX26" i="123"/>
  <c r="HY33" i="123"/>
  <c r="HX32" i="123"/>
  <c r="HX16" i="123"/>
  <c r="HY17" i="123"/>
  <c r="HY46" i="123"/>
  <c r="HX45" i="123"/>
  <c r="HY6" i="123"/>
  <c r="HX5" i="123"/>
  <c r="HW47" i="123"/>
  <c r="B80" i="125" s="1"/>
  <c r="HY36" i="123"/>
  <c r="HX35" i="123"/>
  <c r="HX30" i="123"/>
  <c r="HY31" i="123"/>
  <c r="HX22" i="123"/>
  <c r="HY23" i="123"/>
  <c r="HX11" i="123"/>
  <c r="HY12" i="123"/>
  <c r="HX43" i="123"/>
  <c r="HY44" i="123"/>
  <c r="HX25" i="123"/>
  <c r="HY26" i="123"/>
  <c r="HX29" i="123"/>
  <c r="HY30" i="123"/>
  <c r="HX9" i="123"/>
  <c r="HY10" i="123"/>
  <c r="HX40" i="123"/>
  <c r="HY41" i="123"/>
  <c r="HX34" i="123"/>
  <c r="HY35" i="123"/>
  <c r="HY7" i="123"/>
  <c r="HX6" i="123"/>
  <c r="HX31" i="123"/>
  <c r="HY32" i="123"/>
  <c r="HX19" i="123"/>
  <c r="HY20" i="123"/>
  <c r="HX10" i="123"/>
  <c r="HY11" i="123"/>
  <c r="HX44" i="123"/>
  <c r="HY45" i="123"/>
  <c r="HX39" i="123"/>
  <c r="HY40" i="123"/>
  <c r="HX15" i="123"/>
  <c r="HY16" i="123"/>
  <c r="HX41" i="123"/>
  <c r="HY42" i="123"/>
  <c r="HX8" i="123"/>
  <c r="HY9" i="123"/>
  <c r="HX36" i="123"/>
  <c r="HY37" i="123"/>
  <c r="HX33" i="123"/>
  <c r="HY34" i="123"/>
  <c r="HY14" i="123"/>
  <c r="HX13" i="123"/>
  <c r="HY28" i="123"/>
  <c r="HX27" i="123"/>
  <c r="HX42" i="123"/>
  <c r="HY43" i="123"/>
  <c r="HV48" i="123" l="1"/>
  <c r="J80" i="125" s="1"/>
  <c r="HX47" i="123"/>
  <c r="C80" i="125" s="1"/>
  <c r="E80" i="125" s="1"/>
  <c r="P80" i="125" s="1"/>
  <c r="HY47" i="123"/>
  <c r="CQ52" i="122" l="1"/>
  <c r="CQ45" i="122" l="1"/>
  <c r="HZ40" i="123" s="1"/>
  <c r="HY84" i="123" s="1"/>
  <c r="CQ47" i="122"/>
  <c r="HZ42" i="123" s="1"/>
  <c r="HY86" i="123" s="1"/>
  <c r="CQ41" i="122"/>
  <c r="HZ36" i="123" s="1"/>
  <c r="HY80" i="123" s="1"/>
  <c r="CQ29" i="122"/>
  <c r="HZ24" i="123" s="1"/>
  <c r="HY68" i="123" s="1"/>
  <c r="CQ30" i="122"/>
  <c r="HZ25" i="123" s="1"/>
  <c r="HY69" i="123" s="1"/>
  <c r="CQ28" i="122"/>
  <c r="HZ23" i="123" s="1"/>
  <c r="HY67" i="123" s="1"/>
  <c r="CQ23" i="122"/>
  <c r="HZ18" i="123" s="1"/>
  <c r="HY62" i="123" s="1"/>
  <c r="CQ20" i="122"/>
  <c r="HZ15" i="123" s="1"/>
  <c r="HY59" i="123" s="1"/>
  <c r="CQ21" i="122"/>
  <c r="HZ16" i="123" s="1"/>
  <c r="HY60" i="123" s="1"/>
  <c r="CQ18" i="122"/>
  <c r="HZ13" i="123" s="1"/>
  <c r="HY57" i="123" s="1"/>
  <c r="CQ11" i="122"/>
  <c r="HZ6" i="123" s="1"/>
  <c r="HY50" i="123" s="1"/>
  <c r="CQ32" i="122"/>
  <c r="HZ27" i="123" s="1"/>
  <c r="HY71" i="123" s="1"/>
  <c r="CQ17" i="122"/>
  <c r="HZ12" i="123" s="1"/>
  <c r="HY56" i="123" s="1"/>
  <c r="CQ10" i="122"/>
  <c r="HZ5" i="123" s="1"/>
  <c r="HY49" i="123" s="1"/>
  <c r="CQ50" i="122"/>
  <c r="HZ45" i="123" s="1"/>
  <c r="HY89" i="123" s="1"/>
  <c r="CQ44" i="122"/>
  <c r="HZ39" i="123" s="1"/>
  <c r="HY83" i="123" s="1"/>
  <c r="CQ37" i="122"/>
  <c r="HZ32" i="123" s="1"/>
  <c r="HY76" i="123" s="1"/>
  <c r="CQ48" i="122"/>
  <c r="HZ43" i="123" s="1"/>
  <c r="HY87" i="123" s="1"/>
  <c r="CQ19" i="122"/>
  <c r="HZ14" i="123" s="1"/>
  <c r="HY58" i="123" s="1"/>
  <c r="CQ22" i="122"/>
  <c r="HZ17" i="123" s="1"/>
  <c r="HY61" i="123" s="1"/>
  <c r="CQ46" i="122"/>
  <c r="HZ41" i="123" s="1"/>
  <c r="HY85" i="123" s="1"/>
  <c r="CQ40" i="122"/>
  <c r="HZ35" i="123" s="1"/>
  <c r="HY79" i="123" s="1"/>
  <c r="CQ33" i="122"/>
  <c r="HZ28" i="123" s="1"/>
  <c r="HY72" i="123" s="1"/>
  <c r="CQ43" i="122"/>
  <c r="HZ38" i="123" s="1"/>
  <c r="HY82" i="123" s="1"/>
  <c r="CQ42" i="122"/>
  <c r="HZ37" i="123" s="1"/>
  <c r="HY81" i="123" s="1"/>
  <c r="CQ27" i="122"/>
  <c r="HZ22" i="123" s="1"/>
  <c r="HY66" i="123" s="1"/>
  <c r="CQ15" i="122"/>
  <c r="HZ10" i="123" s="1"/>
  <c r="HY54" i="123" s="1"/>
  <c r="CQ12" i="122"/>
  <c r="HZ7" i="123" s="1"/>
  <c r="HY51" i="123" s="1"/>
  <c r="CQ49" i="122"/>
  <c r="HZ44" i="123" s="1"/>
  <c r="HY88" i="123" s="1"/>
  <c r="CQ51" i="122"/>
  <c r="HZ46" i="123" s="1"/>
  <c r="CQ36" i="122"/>
  <c r="HZ31" i="123" s="1"/>
  <c r="HY75" i="123" s="1"/>
  <c r="CQ38" i="122"/>
  <c r="HZ33" i="123" s="1"/>
  <c r="HY77" i="123" s="1"/>
  <c r="CQ35" i="122"/>
  <c r="HZ30" i="123" s="1"/>
  <c r="HY74" i="123" s="1"/>
  <c r="CQ39" i="122"/>
  <c r="HZ34" i="123" s="1"/>
  <c r="HY78" i="123" s="1"/>
  <c r="CQ34" i="122"/>
  <c r="HZ29" i="123" s="1"/>
  <c r="HY73" i="123" s="1"/>
  <c r="CQ24" i="122"/>
  <c r="HZ19" i="123" s="1"/>
  <c r="HY63" i="123" s="1"/>
  <c r="CQ25" i="122"/>
  <c r="HZ20" i="123" s="1"/>
  <c r="HY64" i="123" s="1"/>
  <c r="CQ14" i="122"/>
  <c r="HZ9" i="123" s="1"/>
  <c r="HY53" i="123" s="1"/>
  <c r="CQ13" i="122"/>
  <c r="HZ8" i="123" s="1"/>
  <c r="HY52" i="123" s="1"/>
  <c r="CQ26" i="122"/>
  <c r="HZ21" i="123" s="1"/>
  <c r="HY65" i="123" s="1"/>
  <c r="CQ16" i="122"/>
  <c r="HZ11" i="123" s="1"/>
  <c r="HY55" i="123" s="1"/>
  <c r="CQ31" i="122"/>
  <c r="HZ26" i="123" s="1"/>
  <c r="HY70" i="123" s="1"/>
  <c r="IA46" i="123" l="1"/>
  <c r="HY90" i="123"/>
  <c r="IA21" i="123"/>
  <c r="IB22" i="123"/>
  <c r="IA7" i="123"/>
  <c r="IB8" i="123"/>
  <c r="IB39" i="123"/>
  <c r="IA38" i="123"/>
  <c r="IA17" i="123"/>
  <c r="IB18" i="123"/>
  <c r="IB40" i="123"/>
  <c r="IA39" i="123"/>
  <c r="IA27" i="123"/>
  <c r="IB28" i="123"/>
  <c r="IB16" i="123"/>
  <c r="IA15" i="123"/>
  <c r="IA24" i="123"/>
  <c r="IB25" i="123"/>
  <c r="IA19" i="123"/>
  <c r="IB20" i="123"/>
  <c r="IA10" i="123"/>
  <c r="IB11" i="123"/>
  <c r="IA14" i="123"/>
  <c r="IB15" i="123"/>
  <c r="IA45" i="123"/>
  <c r="IB46" i="123"/>
  <c r="IA6" i="123"/>
  <c r="IB7" i="123"/>
  <c r="IA18" i="123"/>
  <c r="IB19" i="123"/>
  <c r="IB37" i="123"/>
  <c r="IA36" i="123"/>
  <c r="IA8" i="123"/>
  <c r="IB9" i="123"/>
  <c r="IA31" i="123"/>
  <c r="IB32" i="123"/>
  <c r="IB27" i="123"/>
  <c r="IA26" i="123"/>
  <c r="IA9" i="123"/>
  <c r="IB10" i="123"/>
  <c r="IB35" i="123"/>
  <c r="IA34" i="123"/>
  <c r="IB23" i="123"/>
  <c r="IA22" i="123"/>
  <c r="IB36" i="123"/>
  <c r="IA35" i="123"/>
  <c r="IA43" i="123"/>
  <c r="IB44" i="123"/>
  <c r="IB6" i="123"/>
  <c r="IA5" i="123"/>
  <c r="HZ47" i="123"/>
  <c r="B81" i="125" s="1"/>
  <c r="IA13" i="123"/>
  <c r="IB14" i="123"/>
  <c r="IA23" i="123"/>
  <c r="IB24" i="123"/>
  <c r="IB43" i="123"/>
  <c r="IA42" i="123"/>
  <c r="IB34" i="123"/>
  <c r="IA33" i="123"/>
  <c r="IB30" i="123"/>
  <c r="IA29" i="123"/>
  <c r="IA28" i="123"/>
  <c r="IB29" i="123"/>
  <c r="IB12" i="123"/>
  <c r="IA11" i="123"/>
  <c r="IA20" i="123"/>
  <c r="IB21" i="123"/>
  <c r="IA30" i="123"/>
  <c r="IB31" i="123"/>
  <c r="IB45" i="123"/>
  <c r="IA44" i="123"/>
  <c r="IB38" i="123"/>
  <c r="IA37" i="123"/>
  <c r="IA41" i="123"/>
  <c r="IB42" i="123"/>
  <c r="IB33" i="123"/>
  <c r="IA32" i="123"/>
  <c r="IB13" i="123"/>
  <c r="IA12" i="123"/>
  <c r="IA16" i="123"/>
  <c r="IB17" i="123"/>
  <c r="IA25" i="123"/>
  <c r="IB26" i="123"/>
  <c r="IA40" i="123"/>
  <c r="IB41" i="123"/>
  <c r="HY48" i="123" l="1"/>
  <c r="J81" i="125" s="1"/>
  <c r="IA47" i="123"/>
  <c r="C81" i="125" s="1"/>
  <c r="E81" i="125" s="1"/>
  <c r="P81" i="125" s="1"/>
  <c r="IB47" i="123"/>
  <c r="CR52" i="122" l="1"/>
  <c r="CR37" i="122" l="1"/>
  <c r="IC32" i="123" s="1"/>
  <c r="IB76" i="123" s="1"/>
  <c r="CR29" i="122"/>
  <c r="IC24" i="123" s="1"/>
  <c r="IB68" i="123" s="1"/>
  <c r="CR23" i="122"/>
  <c r="IC18" i="123" s="1"/>
  <c r="IB62" i="123" s="1"/>
  <c r="CR47" i="122"/>
  <c r="IC42" i="123" s="1"/>
  <c r="IB86" i="123" s="1"/>
  <c r="CR44" i="122"/>
  <c r="IC39" i="123" s="1"/>
  <c r="IB83" i="123" s="1"/>
  <c r="CR14" i="122"/>
  <c r="IC9" i="123" s="1"/>
  <c r="IB53" i="123" s="1"/>
  <c r="CR19" i="122"/>
  <c r="IC14" i="123" s="1"/>
  <c r="IB58" i="123" s="1"/>
  <c r="CR40" i="122"/>
  <c r="IC35" i="123" s="1"/>
  <c r="IB79" i="123" s="1"/>
  <c r="CR22" i="122"/>
  <c r="IC17" i="123" s="1"/>
  <c r="IB61" i="123" s="1"/>
  <c r="CR35" i="122"/>
  <c r="IC30" i="123" s="1"/>
  <c r="IB74" i="123" s="1"/>
  <c r="CR15" i="122"/>
  <c r="IC10" i="123" s="1"/>
  <c r="IB54" i="123" s="1"/>
  <c r="CR32" i="122"/>
  <c r="IC27" i="123" s="1"/>
  <c r="IB71" i="123" s="1"/>
  <c r="CR49" i="122"/>
  <c r="IC44" i="123" s="1"/>
  <c r="IB88" i="123" s="1"/>
  <c r="CR17" i="122"/>
  <c r="IC12" i="123" s="1"/>
  <c r="IB56" i="123" s="1"/>
  <c r="CR48" i="122"/>
  <c r="IC43" i="123" s="1"/>
  <c r="IB87" i="123" s="1"/>
  <c r="CR20" i="122"/>
  <c r="IC15" i="123" s="1"/>
  <c r="IB59" i="123" s="1"/>
  <c r="CR34" i="122"/>
  <c r="IC29" i="123" s="1"/>
  <c r="IB73" i="123" s="1"/>
  <c r="CR16" i="122"/>
  <c r="IC11" i="123" s="1"/>
  <c r="IB55" i="123" s="1"/>
  <c r="CR39" i="122"/>
  <c r="IC34" i="123" s="1"/>
  <c r="IB78" i="123" s="1"/>
  <c r="CR45" i="122"/>
  <c r="IC40" i="123" s="1"/>
  <c r="IB84" i="123" s="1"/>
  <c r="CR36" i="122"/>
  <c r="IC31" i="123" s="1"/>
  <c r="IB75" i="123" s="1"/>
  <c r="CR10" i="122"/>
  <c r="IC5" i="123" s="1"/>
  <c r="IB49" i="123" s="1"/>
  <c r="CR25" i="122"/>
  <c r="IC20" i="123" s="1"/>
  <c r="IB64" i="123" s="1"/>
  <c r="CR31" i="122"/>
  <c r="IC26" i="123" s="1"/>
  <c r="IB70" i="123" s="1"/>
  <c r="CR46" i="122"/>
  <c r="IC41" i="123" s="1"/>
  <c r="IB85" i="123" s="1"/>
  <c r="CR27" i="122"/>
  <c r="IC22" i="123" s="1"/>
  <c r="IB66" i="123" s="1"/>
  <c r="CR26" i="122"/>
  <c r="IC21" i="123" s="1"/>
  <c r="IB65" i="123" s="1"/>
  <c r="CR51" i="122"/>
  <c r="IC46" i="123" s="1"/>
  <c r="CR18" i="122"/>
  <c r="IC13" i="123" s="1"/>
  <c r="IB57" i="123" s="1"/>
  <c r="CR30" i="122"/>
  <c r="IC25" i="123" s="1"/>
  <c r="IB69" i="123" s="1"/>
  <c r="CR24" i="122"/>
  <c r="IC19" i="123" s="1"/>
  <c r="IB63" i="123" s="1"/>
  <c r="CR38" i="122"/>
  <c r="IC33" i="123" s="1"/>
  <c r="IB77" i="123" s="1"/>
  <c r="CR33" i="122"/>
  <c r="IC28" i="123" s="1"/>
  <c r="IB72" i="123" s="1"/>
  <c r="CR21" i="122"/>
  <c r="IC16" i="123" s="1"/>
  <c r="IB60" i="123" s="1"/>
  <c r="CR11" i="122"/>
  <c r="IC6" i="123" s="1"/>
  <c r="IB50" i="123" s="1"/>
  <c r="CR43" i="122"/>
  <c r="IC38" i="123" s="1"/>
  <c r="IB82" i="123" s="1"/>
  <c r="CR12" i="122"/>
  <c r="IC7" i="123" s="1"/>
  <c r="IB51" i="123" s="1"/>
  <c r="CR42" i="122"/>
  <c r="IC37" i="123" s="1"/>
  <c r="IB81" i="123" s="1"/>
  <c r="CR50" i="122"/>
  <c r="IC45" i="123" s="1"/>
  <c r="IB89" i="123" s="1"/>
  <c r="CR41" i="122"/>
  <c r="IC36" i="123" s="1"/>
  <c r="IB80" i="123" s="1"/>
  <c r="CR28" i="122"/>
  <c r="IC23" i="123" s="1"/>
  <c r="IB67" i="123" s="1"/>
  <c r="CR13" i="122"/>
  <c r="IC8" i="123" s="1"/>
  <c r="IB52" i="123" s="1"/>
  <c r="ID46" i="123" l="1"/>
  <c r="IB90" i="123"/>
  <c r="IE27" i="123"/>
  <c r="ID26" i="123"/>
  <c r="ID40" i="123"/>
  <c r="IE41" i="123"/>
  <c r="IE16" i="123"/>
  <c r="ID15" i="123"/>
  <c r="ID27" i="123"/>
  <c r="IE28" i="123"/>
  <c r="ID35" i="123"/>
  <c r="IE36" i="123"/>
  <c r="ID42" i="123"/>
  <c r="IE43" i="123"/>
  <c r="ID19" i="123"/>
  <c r="IE20" i="123"/>
  <c r="ID34" i="123"/>
  <c r="IE35" i="123"/>
  <c r="ID43" i="123"/>
  <c r="IE44" i="123"/>
  <c r="IE11" i="123"/>
  <c r="ID10" i="123"/>
  <c r="ID14" i="123"/>
  <c r="IE15" i="123"/>
  <c r="IE19" i="123"/>
  <c r="ID18" i="123"/>
  <c r="IE39" i="123"/>
  <c r="ID38" i="123"/>
  <c r="IE46" i="123"/>
  <c r="ID45" i="123"/>
  <c r="ID21" i="123"/>
  <c r="IE22" i="123"/>
  <c r="ID8" i="123"/>
  <c r="IE9" i="123"/>
  <c r="ID37" i="123"/>
  <c r="IE38" i="123"/>
  <c r="ID16" i="123"/>
  <c r="IE17" i="123"/>
  <c r="ID25" i="123"/>
  <c r="IE26" i="123"/>
  <c r="IE23" i="123"/>
  <c r="ID22" i="123"/>
  <c r="IE6" i="123"/>
  <c r="ID5" i="123"/>
  <c r="IC47" i="123"/>
  <c r="B82" i="125" s="1"/>
  <c r="ID11" i="123"/>
  <c r="IE12" i="123"/>
  <c r="ID12" i="123"/>
  <c r="IE13" i="123"/>
  <c r="IE31" i="123"/>
  <c r="ID30" i="123"/>
  <c r="ID9" i="123"/>
  <c r="IE10" i="123"/>
  <c r="ID24" i="123"/>
  <c r="IE25" i="123"/>
  <c r="ID36" i="123"/>
  <c r="IE37" i="123"/>
  <c r="ID33" i="123"/>
  <c r="IE34" i="123"/>
  <c r="IE7" i="123"/>
  <c r="ID6" i="123"/>
  <c r="ID20" i="123"/>
  <c r="IE21" i="123"/>
  <c r="ID23" i="123"/>
  <c r="IE24" i="123"/>
  <c r="ID7" i="123"/>
  <c r="IE8" i="123"/>
  <c r="IE29" i="123"/>
  <c r="ID28" i="123"/>
  <c r="IE14" i="123"/>
  <c r="ID13" i="123"/>
  <c r="ID41" i="123"/>
  <c r="IE42" i="123"/>
  <c r="ID31" i="123"/>
  <c r="IE32" i="123"/>
  <c r="ID29" i="123"/>
  <c r="IE30" i="123"/>
  <c r="ID44" i="123"/>
  <c r="IE45" i="123"/>
  <c r="ID17" i="123"/>
  <c r="IE18" i="123"/>
  <c r="IE40" i="123"/>
  <c r="ID39" i="123"/>
  <c r="ID32" i="123"/>
  <c r="IE33" i="123"/>
  <c r="IB48" i="123" l="1"/>
  <c r="J82" i="125" s="1"/>
  <c r="ID47" i="123"/>
  <c r="C82" i="125" s="1"/>
  <c r="E82" i="125" s="1"/>
  <c r="P82" i="125" s="1"/>
  <c r="IE47" i="123"/>
  <c r="CS52" i="122" l="1"/>
  <c r="CS48" i="122" l="1"/>
  <c r="IF43" i="123" s="1"/>
  <c r="CS44" i="122"/>
  <c r="IF39" i="123" s="1"/>
  <c r="CS39" i="122"/>
  <c r="IF34" i="123" s="1"/>
  <c r="CS35" i="122"/>
  <c r="IF30" i="123" s="1"/>
  <c r="CS31" i="122"/>
  <c r="IF26" i="123" s="1"/>
  <c r="CS27" i="122"/>
  <c r="IF22" i="123" s="1"/>
  <c r="CS40" i="122"/>
  <c r="IF35" i="123" s="1"/>
  <c r="CS20" i="122"/>
  <c r="IF15" i="123" s="1"/>
  <c r="CS16" i="122"/>
  <c r="IF11" i="123" s="1"/>
  <c r="CS12" i="122"/>
  <c r="IF7" i="123" s="1"/>
  <c r="CS42" i="122"/>
  <c r="IF37" i="123" s="1"/>
  <c r="CS33" i="122"/>
  <c r="IF28" i="123" s="1"/>
  <c r="CS22" i="122"/>
  <c r="IF17" i="123" s="1"/>
  <c r="CS14" i="122"/>
  <c r="IF9" i="123" s="1"/>
  <c r="CS45" i="122"/>
  <c r="IF40" i="123" s="1"/>
  <c r="CS32" i="122"/>
  <c r="IF27" i="123" s="1"/>
  <c r="CS24" i="122"/>
  <c r="IF19" i="123" s="1"/>
  <c r="CS13" i="122"/>
  <c r="IF8" i="123" s="1"/>
  <c r="CS51" i="122"/>
  <c r="IF46" i="123" s="1"/>
  <c r="CS47" i="122"/>
  <c r="IF42" i="123" s="1"/>
  <c r="CS43" i="122"/>
  <c r="IF38" i="123" s="1"/>
  <c r="CS38" i="122"/>
  <c r="IF33" i="123" s="1"/>
  <c r="CS34" i="122"/>
  <c r="IF29" i="123" s="1"/>
  <c r="CS30" i="122"/>
  <c r="IF25" i="123" s="1"/>
  <c r="CS26" i="122"/>
  <c r="IF21" i="123" s="1"/>
  <c r="CS23" i="122"/>
  <c r="IF18" i="123" s="1"/>
  <c r="CS19" i="122"/>
  <c r="IF14" i="123" s="1"/>
  <c r="CS15" i="122"/>
  <c r="IF10" i="123" s="1"/>
  <c r="CS11" i="122"/>
  <c r="IF6" i="123" s="1"/>
  <c r="CS46" i="122"/>
  <c r="IF41" i="123" s="1"/>
  <c r="CS37" i="122"/>
  <c r="IF32" i="123" s="1"/>
  <c r="CS25" i="122"/>
  <c r="IF20" i="123" s="1"/>
  <c r="CS18" i="122"/>
  <c r="IF13" i="123" s="1"/>
  <c r="CS49" i="122"/>
  <c r="IF44" i="123" s="1"/>
  <c r="CS36" i="122"/>
  <c r="IF31" i="123" s="1"/>
  <c r="CS28" i="122"/>
  <c r="IF23" i="123" s="1"/>
  <c r="CS17" i="122"/>
  <c r="IF12" i="123" s="1"/>
  <c r="CS50" i="122"/>
  <c r="IF45" i="123" s="1"/>
  <c r="CS29" i="122"/>
  <c r="IF24" i="123" s="1"/>
  <c r="CS10" i="122"/>
  <c r="IF5" i="123" s="1"/>
  <c r="IE49" i="123" s="1"/>
  <c r="CS41" i="122"/>
  <c r="IF36" i="123" s="1"/>
  <c r="CS21" i="122"/>
  <c r="IF16" i="123" s="1"/>
  <c r="IG23" i="123" l="1"/>
  <c r="IE67" i="123"/>
  <c r="IG10" i="123"/>
  <c r="IE54" i="123"/>
  <c r="IG25" i="123"/>
  <c r="IE69" i="123"/>
  <c r="IG42" i="123"/>
  <c r="IE86" i="123"/>
  <c r="IG27" i="123"/>
  <c r="IE71" i="123"/>
  <c r="IG28" i="123"/>
  <c r="IE72" i="123"/>
  <c r="IG15" i="123"/>
  <c r="IE59" i="123"/>
  <c r="IG30" i="123"/>
  <c r="IE74" i="123"/>
  <c r="IG20" i="123"/>
  <c r="IE64" i="123"/>
  <c r="IG24" i="123"/>
  <c r="IE68" i="123"/>
  <c r="IG31" i="123"/>
  <c r="IE75" i="123"/>
  <c r="IG32" i="123"/>
  <c r="IE76" i="123"/>
  <c r="IG14" i="123"/>
  <c r="IE58" i="123"/>
  <c r="IG29" i="123"/>
  <c r="IE73" i="123"/>
  <c r="IG46" i="123"/>
  <c r="IE90" i="123"/>
  <c r="IG40" i="123"/>
  <c r="IE84" i="123"/>
  <c r="IG37" i="123"/>
  <c r="IE81" i="123"/>
  <c r="IG35" i="123"/>
  <c r="IE79" i="123"/>
  <c r="IG34" i="123"/>
  <c r="IE78" i="123"/>
  <c r="IG16" i="123"/>
  <c r="IE60" i="123"/>
  <c r="IG44" i="123"/>
  <c r="IE88" i="123"/>
  <c r="IG41" i="123"/>
  <c r="IE85" i="123"/>
  <c r="IG18" i="123"/>
  <c r="IE62" i="123"/>
  <c r="IG33" i="123"/>
  <c r="IE77" i="123"/>
  <c r="IG8" i="123"/>
  <c r="IE52" i="123"/>
  <c r="IG9" i="123"/>
  <c r="IE53" i="123"/>
  <c r="IG7" i="123"/>
  <c r="IE51" i="123"/>
  <c r="IG22" i="123"/>
  <c r="IE66" i="123"/>
  <c r="IG39" i="123"/>
  <c r="IE83" i="123"/>
  <c r="IG45" i="123"/>
  <c r="IE89" i="123"/>
  <c r="IG36" i="123"/>
  <c r="IE80" i="123"/>
  <c r="IG12" i="123"/>
  <c r="IE56" i="123"/>
  <c r="IG13" i="123"/>
  <c r="IE57" i="123"/>
  <c r="IG6" i="123"/>
  <c r="IE50" i="123"/>
  <c r="IG21" i="123"/>
  <c r="IE65" i="123"/>
  <c r="IG38" i="123"/>
  <c r="IE82" i="123"/>
  <c r="IG19" i="123"/>
  <c r="IE63" i="123"/>
  <c r="IG17" i="123"/>
  <c r="IE61" i="123"/>
  <c r="IG11" i="123"/>
  <c r="IE55" i="123"/>
  <c r="IG26" i="123"/>
  <c r="IE70" i="123"/>
  <c r="IG43" i="123"/>
  <c r="IE87" i="123"/>
  <c r="IG5" i="123"/>
  <c r="IF47" i="123"/>
  <c r="B83" i="125" s="1"/>
  <c r="S4" i="122" s="1" a="1"/>
  <c r="IG47" i="123" l="1"/>
  <c r="C83" i="125" s="1"/>
  <c r="E83" i="125" s="1"/>
  <c r="IE48" i="123"/>
  <c r="J83" i="125" s="1"/>
  <c r="K4" i="125" s="1"/>
  <c r="BH4" i="122"/>
  <c r="BB4" i="122"/>
  <c r="CC4" i="122"/>
  <c r="CO4" i="122"/>
  <c r="CQ4" i="122"/>
  <c r="AK4" i="122"/>
  <c r="AM4" i="122"/>
  <c r="AS4" i="122"/>
  <c r="BT4" i="122"/>
  <c r="AZ4" i="122"/>
  <c r="Y4" i="122"/>
  <c r="BE4" i="122"/>
  <c r="U4" i="122"/>
  <c r="AV4" i="122"/>
  <c r="BO4" i="122"/>
  <c r="AL4" i="122"/>
  <c r="BK4" i="122"/>
  <c r="V4" i="122"/>
  <c r="AU4" i="122"/>
  <c r="BZ4" i="122"/>
  <c r="CD4" i="122"/>
  <c r="CH4" i="122"/>
  <c r="CL4" i="122"/>
  <c r="CP4" i="122"/>
  <c r="AX4" i="122"/>
  <c r="BV4" i="122"/>
  <c r="W4" i="122"/>
  <c r="AR4" i="122"/>
  <c r="BD4" i="122"/>
  <c r="AJ4" i="122"/>
  <c r="Z4" i="122"/>
  <c r="AC4" i="122"/>
  <c r="AN4" i="122"/>
  <c r="AF4" i="122"/>
  <c r="AY4" i="122"/>
  <c r="AQ4" i="122"/>
  <c r="AE4" i="122"/>
  <c r="BM4" i="122"/>
  <c r="CA4" i="122"/>
  <c r="CI4" i="122"/>
  <c r="AA4" i="122"/>
  <c r="AP4" i="122"/>
  <c r="AG4" i="122"/>
  <c r="AB4" i="122"/>
  <c r="BQ4" i="122"/>
  <c r="T4" i="122"/>
  <c r="AT4" i="122"/>
  <c r="AD4" i="122"/>
  <c r="BP4" i="122"/>
  <c r="BN4" i="122"/>
  <c r="AI4" i="122"/>
  <c r="BU4" i="122"/>
  <c r="BS4" i="122"/>
  <c r="BF4" i="122"/>
  <c r="BW4" i="122"/>
  <c r="CB4" i="122"/>
  <c r="CF4" i="122"/>
  <c r="CJ4" i="122"/>
  <c r="CN4" i="122"/>
  <c r="CR4" i="122"/>
  <c r="BA4" i="122"/>
  <c r="BC4" i="122"/>
  <c r="BX4" i="122"/>
  <c r="BG4" i="122"/>
  <c r="X4" i="122"/>
  <c r="BI4" i="122"/>
  <c r="AW4" i="122"/>
  <c r="BL4" i="122"/>
  <c r="AH4" i="122"/>
  <c r="BR4" i="122"/>
  <c r="AO4" i="122"/>
  <c r="BY4" i="122"/>
  <c r="BJ4" i="122"/>
  <c r="CG4" i="122"/>
  <c r="CK4" i="122"/>
  <c r="CS4" i="122"/>
  <c r="S4" i="122"/>
  <c r="CE4" i="122"/>
  <c r="CM4" i="122"/>
  <c r="F4" i="125" l="1"/>
  <c r="L4" i="125" s="1"/>
  <c r="P83" i="125"/>
  <c r="G4" i="125"/>
  <c r="H4" i="125"/>
  <c r="F5" i="125"/>
  <c r="F74" i="125"/>
  <c r="F58" i="125"/>
  <c r="F57" i="125"/>
  <c r="F22" i="125"/>
  <c r="F10" i="125"/>
  <c r="F60" i="125"/>
  <c r="F80" i="125"/>
  <c r="F39" i="125"/>
  <c r="F21" i="125"/>
  <c r="F53" i="125"/>
  <c r="F8" i="125"/>
  <c r="F17" i="125"/>
  <c r="F29" i="125"/>
  <c r="F9" i="125"/>
  <c r="F30" i="125"/>
  <c r="F14" i="125"/>
  <c r="F75" i="125"/>
  <c r="F7" i="125"/>
  <c r="F61" i="125"/>
  <c r="F11" i="125"/>
  <c r="F13" i="125"/>
  <c r="F24" i="125"/>
  <c r="F65" i="125"/>
  <c r="F69" i="125"/>
  <c r="F49" i="125"/>
  <c r="F71" i="125"/>
  <c r="F23" i="125"/>
  <c r="F44" i="125"/>
  <c r="F46" i="125"/>
  <c r="F16" i="125"/>
  <c r="F15" i="125"/>
  <c r="F73" i="125"/>
  <c r="F59" i="125"/>
  <c r="F70" i="125"/>
  <c r="F54" i="125"/>
  <c r="F47" i="125"/>
  <c r="F40" i="125"/>
  <c r="F38" i="125"/>
  <c r="F62" i="125"/>
  <c r="F31" i="125"/>
  <c r="F56" i="125"/>
  <c r="F45" i="125"/>
  <c r="F41" i="125"/>
  <c r="F79" i="125"/>
  <c r="F27" i="125"/>
  <c r="F77" i="125"/>
  <c r="F12" i="125"/>
  <c r="F72" i="125"/>
  <c r="F43" i="125"/>
  <c r="F6" i="125"/>
  <c r="F76" i="125"/>
  <c r="F37" i="125"/>
  <c r="F55" i="125"/>
  <c r="F26" i="125"/>
  <c r="F33" i="125"/>
  <c r="F25" i="125"/>
  <c r="F48" i="125"/>
  <c r="F78" i="125"/>
  <c r="F64" i="125"/>
  <c r="F28" i="125"/>
  <c r="F63" i="125"/>
  <c r="F32" i="125"/>
  <c r="F42" i="125"/>
  <c r="F18" i="125"/>
  <c r="F83" i="125"/>
  <c r="F36" i="125"/>
  <c r="F81" i="125"/>
  <c r="F35" i="125"/>
  <c r="F50" i="125"/>
  <c r="F20" i="125"/>
  <c r="F19" i="125"/>
  <c r="F82" i="125"/>
  <c r="F52" i="125"/>
  <c r="F34" i="125"/>
  <c r="F67" i="125"/>
  <c r="F66" i="125"/>
  <c r="F51" i="125"/>
  <c r="F68" i="125"/>
  <c r="O84" i="125" l="1"/>
  <c r="Q84" i="125"/>
  <c r="P84" i="125"/>
  <c r="N84" i="125"/>
  <c r="L84" i="125"/>
  <c r="M84" i="125"/>
  <c r="G50" i="125"/>
  <c r="H50" i="125"/>
  <c r="H48" i="125"/>
  <c r="G48" i="125"/>
  <c r="G27" i="125"/>
  <c r="H27" i="125"/>
  <c r="G59" i="125"/>
  <c r="H59" i="125"/>
  <c r="H49" i="125"/>
  <c r="G49" i="125"/>
  <c r="H13" i="125"/>
  <c r="G13" i="125"/>
  <c r="G75" i="125"/>
  <c r="H75" i="125"/>
  <c r="H29" i="125"/>
  <c r="G29" i="125"/>
  <c r="H21" i="125"/>
  <c r="G21" i="125"/>
  <c r="H10" i="125"/>
  <c r="G10" i="125"/>
  <c r="G74" i="125"/>
  <c r="H74" i="125"/>
  <c r="G66" i="125"/>
  <c r="H66" i="125"/>
  <c r="G82" i="125"/>
  <c r="H82" i="125"/>
  <c r="G35" i="125"/>
  <c r="H35" i="125"/>
  <c r="H18" i="125"/>
  <c r="G18" i="125"/>
  <c r="G28" i="125"/>
  <c r="H28" i="125"/>
  <c r="H25" i="125"/>
  <c r="G25" i="125"/>
  <c r="H37" i="125"/>
  <c r="G37" i="125"/>
  <c r="H72" i="125"/>
  <c r="G72" i="125"/>
  <c r="G79" i="125"/>
  <c r="H79" i="125"/>
  <c r="G31" i="125"/>
  <c r="H31" i="125"/>
  <c r="G47" i="125"/>
  <c r="H47" i="125"/>
  <c r="H73" i="125"/>
  <c r="G73" i="125"/>
  <c r="H44" i="125"/>
  <c r="G44" i="125"/>
  <c r="H69" i="125"/>
  <c r="G69" i="125"/>
  <c r="H11" i="125"/>
  <c r="G11" i="125"/>
  <c r="H14" i="125"/>
  <c r="G14" i="125"/>
  <c r="H17" i="125"/>
  <c r="G17" i="125"/>
  <c r="G39" i="125"/>
  <c r="H39" i="125"/>
  <c r="G22" i="125"/>
  <c r="H22" i="125"/>
  <c r="H5" i="125"/>
  <c r="G5" i="125"/>
  <c r="G51" i="125"/>
  <c r="H51" i="125"/>
  <c r="G83" i="125"/>
  <c r="H83" i="125"/>
  <c r="G55" i="125"/>
  <c r="H55" i="125"/>
  <c r="G56" i="125"/>
  <c r="H56" i="125"/>
  <c r="G46" i="125"/>
  <c r="H46" i="125"/>
  <c r="G67" i="125"/>
  <c r="H67" i="125"/>
  <c r="G19" i="125"/>
  <c r="H19" i="125"/>
  <c r="H81" i="125"/>
  <c r="G81" i="125"/>
  <c r="G42" i="125"/>
  <c r="H42" i="125"/>
  <c r="H64" i="125"/>
  <c r="G64" i="125"/>
  <c r="H33" i="125"/>
  <c r="G33" i="125"/>
  <c r="H76" i="125"/>
  <c r="G76" i="125"/>
  <c r="G12" i="125"/>
  <c r="H12" i="125"/>
  <c r="H41" i="125"/>
  <c r="G41" i="125"/>
  <c r="G62" i="125"/>
  <c r="H62" i="125"/>
  <c r="G54" i="125"/>
  <c r="H54" i="125"/>
  <c r="G15" i="125"/>
  <c r="H15" i="125"/>
  <c r="G23" i="125"/>
  <c r="H23" i="125"/>
  <c r="H65" i="125"/>
  <c r="G65" i="125"/>
  <c r="H61" i="125"/>
  <c r="G61" i="125"/>
  <c r="G30" i="125"/>
  <c r="H30" i="125"/>
  <c r="G8" i="125"/>
  <c r="H8" i="125"/>
  <c r="G80" i="125"/>
  <c r="H80" i="125"/>
  <c r="H57" i="125"/>
  <c r="G57" i="125"/>
  <c r="H52" i="125"/>
  <c r="G52" i="125"/>
  <c r="G63" i="125"/>
  <c r="H63" i="125"/>
  <c r="G43" i="125"/>
  <c r="H43" i="125"/>
  <c r="G40" i="125"/>
  <c r="H40" i="125"/>
  <c r="G68" i="125"/>
  <c r="H68" i="125"/>
  <c r="G34" i="125"/>
  <c r="H34" i="125"/>
  <c r="G20" i="125"/>
  <c r="H20" i="125"/>
  <c r="H36" i="125"/>
  <c r="G36" i="125"/>
  <c r="H32" i="125"/>
  <c r="G32" i="125"/>
  <c r="G78" i="125"/>
  <c r="H78" i="125"/>
  <c r="G26" i="125"/>
  <c r="H26" i="125"/>
  <c r="H6" i="125"/>
  <c r="G6" i="125"/>
  <c r="H77" i="125"/>
  <c r="G77" i="125"/>
  <c r="H45" i="125"/>
  <c r="G45" i="125"/>
  <c r="G38" i="125"/>
  <c r="H38" i="125"/>
  <c r="G70" i="125"/>
  <c r="H70" i="125"/>
  <c r="G16" i="125"/>
  <c r="H16" i="125"/>
  <c r="G71" i="125"/>
  <c r="H71" i="125"/>
  <c r="H24" i="125"/>
  <c r="G24" i="125"/>
  <c r="G7" i="125"/>
  <c r="H7" i="125"/>
  <c r="H9" i="125"/>
  <c r="G9" i="125"/>
  <c r="H53" i="125"/>
  <c r="G53" i="125"/>
  <c r="H60" i="125"/>
  <c r="G60" i="125"/>
  <c r="G58" i="125"/>
  <c r="H58" i="125"/>
</calcChain>
</file>

<file path=xl/sharedStrings.xml><?xml version="1.0" encoding="utf-8"?>
<sst xmlns="http://schemas.openxmlformats.org/spreadsheetml/2006/main" count="45989" uniqueCount="6701">
  <si>
    <t>年齢</t>
    <rPh sb="0" eb="2">
      <t>ネンレイ</t>
    </rPh>
    <phoneticPr fontId="3"/>
  </si>
  <si>
    <t>配置人員数</t>
    <rPh sb="0" eb="2">
      <t>ハイチ</t>
    </rPh>
    <rPh sb="2" eb="5">
      <t>ジンインスウ</t>
    </rPh>
    <phoneticPr fontId="3"/>
  </si>
  <si>
    <t>合計</t>
    <rPh sb="0" eb="2">
      <t>ゴウケイ</t>
    </rPh>
    <phoneticPr fontId="3"/>
  </si>
  <si>
    <t>支給総額</t>
    <rPh sb="0" eb="2">
      <t>シキュウ</t>
    </rPh>
    <rPh sb="2" eb="4">
      <t>ソウガク</t>
    </rPh>
    <phoneticPr fontId="3"/>
  </si>
  <si>
    <t>H29</t>
    <phoneticPr fontId="3"/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</si>
  <si>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</si>
  <si>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</si>
  <si>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</si>
  <si>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</si>
  <si>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</si>
  <si>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</si>
  <si>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</si>
  <si>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</si>
  <si>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</si>
  <si>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</si>
  <si>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</si>
  <si>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</si>
  <si>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</si>
  <si>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</si>
  <si>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</si>
  <si>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</si>
  <si>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</si>
  <si>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</si>
  <si>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</si>
  <si>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</si>
  <si>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</si>
  <si>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</si>
  <si>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</si>
  <si>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</si>
  <si>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</si>
  <si>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</si>
  <si>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</si>
  <si>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</si>
  <si>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</si>
  <si>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</si>
  <si>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</si>
  <si>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</si>
  <si>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</si>
  <si>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</si>
  <si>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</si>
  <si>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</si>
  <si>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</si>
  <si>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</si>
  <si>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</si>
  <si>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</si>
  <si>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</si>
  <si>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</si>
  <si>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</si>
  <si>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</si>
  <si>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</si>
  <si>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</si>
  <si>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H76</t>
  </si>
  <si>
    <t>H77</t>
  </si>
  <si>
    <t>H78</t>
  </si>
  <si>
    <t>H79</t>
  </si>
  <si>
    <t>H80</t>
  </si>
  <si>
    <t>H81</t>
  </si>
  <si>
    <t>H82</t>
  </si>
  <si>
    <t>H83</t>
  </si>
  <si>
    <t>H84</t>
  </si>
  <si>
    <t>H85</t>
  </si>
  <si>
    <t>H86</t>
  </si>
  <si>
    <t>H87</t>
  </si>
  <si>
    <t>H88</t>
  </si>
  <si>
    <t>H89</t>
  </si>
  <si>
    <t>H90</t>
  </si>
  <si>
    <t>H91</t>
  </si>
  <si>
    <t>H92</t>
  </si>
  <si>
    <t>H93</t>
  </si>
  <si>
    <t>H94</t>
  </si>
  <si>
    <t>H95</t>
  </si>
  <si>
    <t>H96</t>
  </si>
  <si>
    <t>H97</t>
  </si>
  <si>
    <t>H98</t>
  </si>
  <si>
    <t>H99</t>
  </si>
  <si>
    <t>H100</t>
  </si>
  <si>
    <t>H101</t>
  </si>
  <si>
    <t>H102</t>
  </si>
  <si>
    <t>H103</t>
  </si>
  <si>
    <t>H104</t>
  </si>
  <si>
    <t>H105</t>
  </si>
  <si>
    <t>H106</t>
  </si>
  <si>
    <t>H107</t>
  </si>
  <si>
    <t>H108</t>
  </si>
  <si>
    <t>平均年齢</t>
    <rPh sb="0" eb="2">
      <t>ヘイキン</t>
    </rPh>
    <rPh sb="2" eb="4">
      <t>ネンレイ</t>
    </rPh>
    <phoneticPr fontId="3"/>
  </si>
  <si>
    <t>Ｈ２９</t>
    <phoneticPr fontId="3"/>
  </si>
  <si>
    <t>Ｈ３０</t>
  </si>
  <si>
    <t>Ｈ３１</t>
  </si>
  <si>
    <t>Ｈ３２</t>
  </si>
  <si>
    <t>Ｈ３３</t>
  </si>
  <si>
    <t>Ｈ３４</t>
  </si>
  <si>
    <t>Ｈ３５</t>
  </si>
  <si>
    <t>Ｈ３６</t>
  </si>
  <si>
    <t>Ｈ３７</t>
  </si>
  <si>
    <t>Ｈ３８</t>
  </si>
  <si>
    <t>Ｈ３９</t>
  </si>
  <si>
    <t>Ｈ４０</t>
  </si>
  <si>
    <t>Ｈ４１</t>
  </si>
  <si>
    <t>Ｈ４２</t>
  </si>
  <si>
    <t>Ｈ４３</t>
  </si>
  <si>
    <t>Ｈ４４</t>
  </si>
  <si>
    <t>Ｈ４５</t>
  </si>
  <si>
    <t>Ｈ４６</t>
  </si>
  <si>
    <t>Ｈ４７</t>
  </si>
  <si>
    <t>Ｈ４８</t>
  </si>
  <si>
    <t>Ｈ４９</t>
  </si>
  <si>
    <t>Ｈ５０</t>
  </si>
  <si>
    <t>Ｈ５１</t>
  </si>
  <si>
    <t>Ｈ５２</t>
  </si>
  <si>
    <t>Ｈ５３</t>
  </si>
  <si>
    <t>Ｈ５４</t>
  </si>
  <si>
    <t>Ｈ５５</t>
  </si>
  <si>
    <t>Ｈ５６</t>
  </si>
  <si>
    <t>Ｈ５７</t>
  </si>
  <si>
    <t>Ｈ５８</t>
  </si>
  <si>
    <t>Ｈ５９</t>
  </si>
  <si>
    <t>Ｈ６０</t>
  </si>
  <si>
    <t>Ｈ６１</t>
  </si>
  <si>
    <t>Ｈ６２</t>
  </si>
  <si>
    <t>Ｈ６３</t>
  </si>
  <si>
    <t>Ｈ６４</t>
  </si>
  <si>
    <t>Ｈ６５</t>
  </si>
  <si>
    <t>Ｈ６６</t>
  </si>
  <si>
    <t>Ｈ６７</t>
  </si>
  <si>
    <t>Ｈ６８</t>
  </si>
  <si>
    <t>Ｈ６９</t>
  </si>
  <si>
    <t>Ｈ７０</t>
  </si>
  <si>
    <t>Ｈ７１</t>
  </si>
  <si>
    <t>Ｈ７２</t>
  </si>
  <si>
    <t>Ｈ７３</t>
  </si>
  <si>
    <t>Ｈ７４</t>
  </si>
  <si>
    <t>Ｈ７５</t>
  </si>
  <si>
    <t>Ｈ７６</t>
  </si>
  <si>
    <t>Ｈ７７</t>
  </si>
  <si>
    <t>Ｈ７８</t>
  </si>
  <si>
    <t>Ｈ７９</t>
  </si>
  <si>
    <t>Ｈ８０</t>
  </si>
  <si>
    <t>Ｈ８１</t>
  </si>
  <si>
    <t>Ｈ８２</t>
  </si>
  <si>
    <t>Ｈ８３</t>
  </si>
  <si>
    <t>Ｈ８４</t>
  </si>
  <si>
    <t>Ｈ８５</t>
  </si>
  <si>
    <t>Ｈ８６</t>
  </si>
  <si>
    <t>Ｈ８７</t>
  </si>
  <si>
    <t>Ｈ８８</t>
  </si>
  <si>
    <t>Ｈ８９</t>
  </si>
  <si>
    <t>Ｈ９０</t>
  </si>
  <si>
    <t>Ｈ９１</t>
  </si>
  <si>
    <t>Ｈ９２</t>
  </si>
  <si>
    <t>Ｈ９３</t>
  </si>
  <si>
    <t>Ｈ９４</t>
  </si>
  <si>
    <t>Ｈ９５</t>
  </si>
  <si>
    <t>Ｈ９６</t>
  </si>
  <si>
    <t>Ｈ９７</t>
  </si>
  <si>
    <t>Ｈ９８</t>
  </si>
  <si>
    <t>Ｈ９９</t>
  </si>
  <si>
    <t>Ｈ１００</t>
  </si>
  <si>
    <t>Ｈ１０１</t>
  </si>
  <si>
    <t>Ｈ１０２</t>
  </si>
  <si>
    <t>Ｈ１０３</t>
  </si>
  <si>
    <t>Ｈ１０４</t>
  </si>
  <si>
    <t>Ｈ１０５</t>
  </si>
  <si>
    <t>Ｈ１０６</t>
  </si>
  <si>
    <t>Ｈ１０７</t>
  </si>
  <si>
    <t>Ｈ１０８</t>
  </si>
  <si>
    <t>採用者数</t>
    <rPh sb="0" eb="3">
      <t>サイヨウシャ</t>
    </rPh>
    <rPh sb="3" eb="4">
      <t>スウ</t>
    </rPh>
    <phoneticPr fontId="3"/>
  </si>
  <si>
    <t>退職者数</t>
    <rPh sb="0" eb="3">
      <t>タイショクシャ</t>
    </rPh>
    <rPh sb="3" eb="4">
      <t>スウ</t>
    </rPh>
    <phoneticPr fontId="3"/>
  </si>
  <si>
    <t>Ｈ２８</t>
    <phoneticPr fontId="3"/>
  </si>
  <si>
    <t>Ｈ２４</t>
  </si>
  <si>
    <t>Ｈ２５</t>
  </si>
  <si>
    <t>Ｈ２６</t>
  </si>
  <si>
    <t>Ｈ２７</t>
  </si>
  <si>
    <t>　①実績入力</t>
    <rPh sb="2" eb="4">
      <t>ジッセキ</t>
    </rPh>
    <rPh sb="4" eb="6">
      <t>ニュウリョク</t>
    </rPh>
    <phoneticPr fontId="3"/>
  </si>
  <si>
    <t>　②条件設定</t>
    <rPh sb="2" eb="4">
      <t>ジョウケン</t>
    </rPh>
    <rPh sb="4" eb="6">
      <t>セッテイ</t>
    </rPh>
    <phoneticPr fontId="3"/>
  </si>
  <si>
    <r>
      <t>③からグラフ作成用データをリンク（</t>
    </r>
    <r>
      <rPr>
        <u/>
        <sz val="11"/>
        <color theme="1"/>
        <rFont val="游ゴシック"/>
        <family val="3"/>
        <charset val="128"/>
        <scheme val="minor"/>
      </rPr>
      <t>自動計算</t>
    </r>
    <r>
      <rPr>
        <sz val="11"/>
        <color theme="1"/>
        <rFont val="游ゴシック"/>
        <family val="2"/>
        <scheme val="minor"/>
      </rPr>
      <t>）</t>
    </r>
    <rPh sb="6" eb="8">
      <t>サクセイ</t>
    </rPh>
    <rPh sb="8" eb="9">
      <t>ヨウ</t>
    </rPh>
    <rPh sb="17" eb="19">
      <t>ジドウ</t>
    </rPh>
    <rPh sb="19" eb="21">
      <t>ケイサン</t>
    </rPh>
    <phoneticPr fontId="3"/>
  </si>
  <si>
    <t>　④グラフ作成用</t>
    <rPh sb="5" eb="8">
      <t>サクセイヨウ</t>
    </rPh>
    <phoneticPr fontId="3"/>
  </si>
  <si>
    <t>④グラフ作成用</t>
    <rPh sb="4" eb="6">
      <t>サクセイ</t>
    </rPh>
    <rPh sb="6" eb="7">
      <t>ヨウ</t>
    </rPh>
    <phoneticPr fontId="3"/>
  </si>
  <si>
    <t>②条件設定</t>
    <rPh sb="1" eb="3">
      <t>ジョウケン</t>
    </rPh>
    <rPh sb="3" eb="5">
      <t>セッテイ</t>
    </rPh>
    <phoneticPr fontId="3"/>
  </si>
  <si>
    <t>①実績入力</t>
    <rPh sb="1" eb="3">
      <t>ジッセキ</t>
    </rPh>
    <rPh sb="3" eb="5">
      <t>ニュウリョク</t>
    </rPh>
    <phoneticPr fontId="3"/>
  </si>
  <si>
    <t>平均職員人件費
（年額）</t>
    <rPh sb="9" eb="11">
      <t>ネンガク</t>
    </rPh>
    <phoneticPr fontId="3"/>
  </si>
  <si>
    <t>職員人件費</t>
    <rPh sb="0" eb="2">
      <t>ショクイン</t>
    </rPh>
    <rPh sb="2" eb="5">
      <t>ジンケンヒ</t>
    </rPh>
    <phoneticPr fontId="3"/>
  </si>
  <si>
    <t>Ｈ３０</t>
    <phoneticPr fontId="3"/>
  </si>
  <si>
    <t>　※退職者数は前年度末</t>
    <rPh sb="2" eb="5">
      <t>タイショクシャ</t>
    </rPh>
    <rPh sb="5" eb="6">
      <t>スウ</t>
    </rPh>
    <rPh sb="7" eb="11">
      <t>ゼンネンドマツ</t>
    </rPh>
    <phoneticPr fontId="3"/>
  </si>
  <si>
    <t>５地方公務員共済組合等負担金</t>
    <rPh sb="1" eb="3">
      <t>チホウ</t>
    </rPh>
    <rPh sb="3" eb="6">
      <t>コウムイン</t>
    </rPh>
    <rPh sb="6" eb="8">
      <t>キョウサイ</t>
    </rPh>
    <rPh sb="8" eb="10">
      <t>クミアイ</t>
    </rPh>
    <rPh sb="10" eb="11">
      <t>トウ</t>
    </rPh>
    <rPh sb="11" eb="14">
      <t>フタンキン</t>
    </rPh>
    <phoneticPr fontId="3"/>
  </si>
  <si>
    <t>８災害補償費</t>
    <rPh sb="1" eb="3">
      <t>サイガイ</t>
    </rPh>
    <rPh sb="3" eb="6">
      <t>ホショウヒ</t>
    </rPh>
    <phoneticPr fontId="3"/>
  </si>
  <si>
    <t>(33)</t>
    <phoneticPr fontId="3"/>
  </si>
  <si>
    <t>職員人件費総額</t>
    <rPh sb="0" eb="5">
      <t>ショクインジンケンヒ</t>
    </rPh>
    <rPh sb="5" eb="7">
      <t>ソウガク</t>
    </rPh>
    <phoneticPr fontId="3"/>
  </si>
  <si>
    <r>
      <t>①及び②を反映して職員人件費総額８０年分を推計（</t>
    </r>
    <r>
      <rPr>
        <u/>
        <sz val="11"/>
        <color theme="1"/>
        <rFont val="游ゴシック"/>
        <family val="3"/>
        <charset val="128"/>
        <scheme val="minor"/>
      </rPr>
      <t>自動計算</t>
    </r>
    <r>
      <rPr>
        <sz val="11"/>
        <color theme="1"/>
        <rFont val="游ゴシック"/>
        <family val="2"/>
        <scheme val="minor"/>
      </rPr>
      <t>）</t>
    </r>
    <rPh sb="1" eb="2">
      <t>オヨ</t>
    </rPh>
    <rPh sb="5" eb="7">
      <t>ハンエイ</t>
    </rPh>
    <rPh sb="9" eb="11">
      <t>ショクイン</t>
    </rPh>
    <rPh sb="11" eb="14">
      <t>ジンケンヒ</t>
    </rPh>
    <rPh sb="14" eb="16">
      <t>ソウガク</t>
    </rPh>
    <rPh sb="18" eb="20">
      <t>ネンブン</t>
    </rPh>
    <rPh sb="21" eb="23">
      <t>スイケイ</t>
    </rPh>
    <rPh sb="24" eb="26">
      <t>ジドウ</t>
    </rPh>
    <rPh sb="26" eb="28">
      <t>ケイサン</t>
    </rPh>
    <phoneticPr fontId="3"/>
  </si>
  <si>
    <t>　※社会保険料には災害補償費を含む</t>
    <rPh sb="2" eb="4">
      <t>シャカイ</t>
    </rPh>
    <rPh sb="4" eb="7">
      <t>ホケンリョウ</t>
    </rPh>
    <rPh sb="9" eb="11">
      <t>サイガイ</t>
    </rPh>
    <rPh sb="11" eb="14">
      <t>ホショウヒ</t>
    </rPh>
    <rPh sb="15" eb="16">
      <t>フク</t>
    </rPh>
    <phoneticPr fontId="3"/>
  </si>
  <si>
    <r>
      <t xml:space="preserve">平均社会保険料
</t>
    </r>
    <r>
      <rPr>
        <sz val="9"/>
        <color theme="1"/>
        <rFont val="游ゴシック"/>
        <family val="3"/>
        <charset val="128"/>
        <scheme val="minor"/>
      </rPr>
      <t>（自治体負担分、年額）</t>
    </r>
    <rPh sb="0" eb="2">
      <t>ヘイキン</t>
    </rPh>
    <rPh sb="2" eb="4">
      <t>シャカイ</t>
    </rPh>
    <rPh sb="4" eb="7">
      <t>ホケンリョウ</t>
    </rPh>
    <rPh sb="9" eb="15">
      <t>ジチタイフタンブン</t>
    </rPh>
    <rPh sb="16" eb="18">
      <t>ネンガク</t>
    </rPh>
    <phoneticPr fontId="3"/>
  </si>
  <si>
    <r>
      <t xml:space="preserve">平均給与支給額
</t>
    </r>
    <r>
      <rPr>
        <sz val="9"/>
        <color theme="1"/>
        <rFont val="游ゴシック"/>
        <family val="3"/>
        <charset val="128"/>
        <scheme val="minor"/>
      </rPr>
      <t>（年額）</t>
    </r>
    <rPh sb="0" eb="2">
      <t>ヘイキン</t>
    </rPh>
    <rPh sb="2" eb="4">
      <t>キュウヨ</t>
    </rPh>
    <rPh sb="4" eb="7">
      <t>シキュウガク</t>
    </rPh>
    <rPh sb="9" eb="11">
      <t>ネンガク</t>
    </rPh>
    <phoneticPr fontId="3"/>
  </si>
  <si>
    <r>
      <t xml:space="preserve">平均職員人件費
</t>
    </r>
    <r>
      <rPr>
        <sz val="9"/>
        <color theme="1"/>
        <rFont val="游ゴシック"/>
        <family val="3"/>
        <charset val="128"/>
        <scheme val="minor"/>
      </rPr>
      <t>（年額）</t>
    </r>
    <rPh sb="0" eb="2">
      <t>ヘイキン</t>
    </rPh>
    <rPh sb="2" eb="4">
      <t>ショクイン</t>
    </rPh>
    <rPh sb="4" eb="7">
      <t>ジンケンヒ</t>
    </rPh>
    <rPh sb="9" eb="11">
      <t>ネンガク</t>
    </rPh>
    <phoneticPr fontId="3"/>
  </si>
  <si>
    <t>採用者
分布率</t>
    <rPh sb="0" eb="3">
      <t>サイヨウシャ</t>
    </rPh>
    <rPh sb="4" eb="6">
      <t>ブンプ</t>
    </rPh>
    <rPh sb="6" eb="7">
      <t>リツ</t>
    </rPh>
    <phoneticPr fontId="3"/>
  </si>
  <si>
    <t>＜新規採用職員＞</t>
    <rPh sb="1" eb="3">
      <t>シンキ</t>
    </rPh>
    <rPh sb="3" eb="5">
      <t>サイヨウ</t>
    </rPh>
    <rPh sb="5" eb="7">
      <t>ショクイン</t>
    </rPh>
    <phoneticPr fontId="3"/>
  </si>
  <si>
    <t>＜退職者＞</t>
    <rPh sb="1" eb="4">
      <t>タイショクシャ</t>
    </rPh>
    <phoneticPr fontId="3"/>
  </si>
  <si>
    <t>　※新規採用職員は新年度4月1日</t>
    <rPh sb="2" eb="4">
      <t>シンキ</t>
    </rPh>
    <rPh sb="4" eb="6">
      <t>サイヨウ</t>
    </rPh>
    <rPh sb="6" eb="8">
      <t>ショクイン</t>
    </rPh>
    <rPh sb="9" eb="12">
      <t>シンネンド</t>
    </rPh>
    <rPh sb="13" eb="14">
      <t>ガツ</t>
    </rPh>
    <rPh sb="15" eb="16">
      <t>ニチ</t>
    </rPh>
    <phoneticPr fontId="3"/>
  </si>
  <si>
    <t>退職者
分布率</t>
    <rPh sb="0" eb="2">
      <t>タイショク</t>
    </rPh>
    <rPh sb="2" eb="3">
      <t>シャ</t>
    </rPh>
    <rPh sb="4" eb="6">
      <t>ブンプ</t>
    </rPh>
    <rPh sb="6" eb="7">
      <t>リツ</t>
    </rPh>
    <phoneticPr fontId="3"/>
  </si>
  <si>
    <t>→歳</t>
    <rPh sb="1" eb="2">
      <t>サイ</t>
    </rPh>
    <phoneticPr fontId="3"/>
  </si>
  <si>
    <t>人←</t>
    <rPh sb="0" eb="1">
      <t>ニン</t>
    </rPh>
    <phoneticPr fontId="3"/>
  </si>
  <si>
    <t>円←</t>
    <rPh sb="0" eb="1">
      <t>エン</t>
    </rPh>
    <phoneticPr fontId="3"/>
  </si>
  <si>
    <t>→百万円</t>
    <rPh sb="1" eb="3">
      <t>ヒャクマン</t>
    </rPh>
    <rPh sb="3" eb="4">
      <t>エン</t>
    </rPh>
    <phoneticPr fontId="3"/>
  </si>
  <si>
    <t>団体名</t>
    <rPh sb="0" eb="3">
      <t>ダンタイメイ</t>
    </rPh>
    <phoneticPr fontId="3"/>
  </si>
  <si>
    <t>↑⑤グラフにリンク</t>
    <phoneticPr fontId="3"/>
  </si>
  <si>
    <t>＜各シート説明＞</t>
    <rPh sb="1" eb="2">
      <t>カク</t>
    </rPh>
    <rPh sb="5" eb="7">
      <t>セツメイ</t>
    </rPh>
    <phoneticPr fontId="3"/>
  </si>
  <si>
    <t>＜団体概要入力＞</t>
    <rPh sb="1" eb="3">
      <t>ダンタイ</t>
    </rPh>
    <rPh sb="3" eb="5">
      <t>ガイヨウ</t>
    </rPh>
    <rPh sb="5" eb="7">
      <t>ニュウリョク</t>
    </rPh>
    <phoneticPr fontId="3"/>
  </si>
  <si>
    <t>平均年齢平均</t>
    <rPh sb="0" eb="2">
      <t>ヘイキン</t>
    </rPh>
    <rPh sb="2" eb="4">
      <t>ネンレイ</t>
    </rPh>
    <rPh sb="4" eb="6">
      <t>ヘイキン</t>
    </rPh>
    <phoneticPr fontId="3"/>
  </si>
  <si>
    <t>↓</t>
    <phoneticPr fontId="3"/>
  </si>
  <si>
    <t>補正後職員数</t>
    <rPh sb="0" eb="3">
      <t>ホセイゴ</t>
    </rPh>
    <rPh sb="3" eb="6">
      <t>ショクインスウ</t>
    </rPh>
    <phoneticPr fontId="3"/>
  </si>
  <si>
    <t>Ｈ２８</t>
    <phoneticPr fontId="3"/>
  </si>
  <si>
    <t>採用傾向
反映後</t>
    <rPh sb="0" eb="2">
      <t>サイヨウ</t>
    </rPh>
    <rPh sb="2" eb="4">
      <t>ケイコウ</t>
    </rPh>
    <rPh sb="5" eb="8">
      <t>ハンエイゴ</t>
    </rPh>
    <phoneticPr fontId="3"/>
  </si>
  <si>
    <t>退職傾向
反映後</t>
    <rPh sb="0" eb="2">
      <t>タイショク</t>
    </rPh>
    <rPh sb="2" eb="4">
      <t>ケイコウ</t>
    </rPh>
    <rPh sb="5" eb="8">
      <t>ハンエイゴ</t>
    </rPh>
    <phoneticPr fontId="3"/>
  </si>
  <si>
    <t>予定職員数</t>
    <rPh sb="0" eb="2">
      <t>ヨテイ</t>
    </rPh>
    <rPh sb="2" eb="5">
      <t>ショクインスウ</t>
    </rPh>
    <phoneticPr fontId="3"/>
  </si>
  <si>
    <t>補正後
採用数</t>
    <rPh sb="0" eb="2">
      <t>ホセイ</t>
    </rPh>
    <rPh sb="2" eb="3">
      <t>ゴ</t>
    </rPh>
    <rPh sb="4" eb="7">
      <t>サイヨウスウ</t>
    </rPh>
    <phoneticPr fontId="3"/>
  </si>
  <si>
    <t>対H29</t>
    <rPh sb="0" eb="1">
      <t>タイ</t>
    </rPh>
    <phoneticPr fontId="3"/>
  </si>
  <si>
    <t>③条件反映後</t>
    <rPh sb="1" eb="3">
      <t>ジョウケン</t>
    </rPh>
    <rPh sb="3" eb="6">
      <t>ハンエイゴ</t>
    </rPh>
    <phoneticPr fontId="3"/>
  </si>
  <si>
    <t>　③条件反映後</t>
    <rPh sb="2" eb="4">
      <t>ジョウケン</t>
    </rPh>
    <rPh sb="4" eb="7">
      <t>ハンエイゴ</t>
    </rPh>
    <phoneticPr fontId="3"/>
  </si>
  <si>
    <t>　※予定職員数の入力により新規採用職員数を調整</t>
    <rPh sb="2" eb="4">
      <t>ヨテイ</t>
    </rPh>
    <rPh sb="4" eb="7">
      <t>ショクインスウ</t>
    </rPh>
    <rPh sb="8" eb="10">
      <t>ニュウリョク</t>
    </rPh>
    <rPh sb="13" eb="15">
      <t>シンキ</t>
    </rPh>
    <rPh sb="15" eb="17">
      <t>サイヨウ</t>
    </rPh>
    <rPh sb="17" eb="20">
      <t>ショクインスウ</t>
    </rPh>
    <rPh sb="21" eb="23">
      <t>チョウセイ</t>
    </rPh>
    <phoneticPr fontId="3"/>
  </si>
  <si>
    <r>
      <t xml:space="preserve">平均給与支給額
</t>
    </r>
    <r>
      <rPr>
        <sz val="9"/>
        <color theme="1"/>
        <rFont val="游ゴシック"/>
        <family val="3"/>
        <charset val="128"/>
        <scheme val="minor"/>
      </rPr>
      <t>（年額・実績）</t>
    </r>
    <rPh sb="0" eb="2">
      <t>ヘイキン</t>
    </rPh>
    <rPh sb="2" eb="4">
      <t>キュウヨ</t>
    </rPh>
    <rPh sb="4" eb="7">
      <t>シキュウガク</t>
    </rPh>
    <rPh sb="9" eb="11">
      <t>ネンガク</t>
    </rPh>
    <rPh sb="12" eb="14">
      <t>ジッセキ</t>
    </rPh>
    <phoneticPr fontId="3"/>
  </si>
  <si>
    <r>
      <t xml:space="preserve">平均給与支給額
</t>
    </r>
    <r>
      <rPr>
        <sz val="9"/>
        <color theme="1"/>
        <rFont val="游ゴシック"/>
        <family val="3"/>
        <charset val="128"/>
        <scheme val="minor"/>
      </rPr>
      <t>（年額・理論値）</t>
    </r>
    <rPh sb="0" eb="2">
      <t>ヘイキン</t>
    </rPh>
    <rPh sb="2" eb="4">
      <t>キュウヨ</t>
    </rPh>
    <rPh sb="4" eb="7">
      <t>シキュウガク</t>
    </rPh>
    <rPh sb="9" eb="11">
      <t>ネンガク</t>
    </rPh>
    <rPh sb="12" eb="15">
      <t>リロンチ</t>
    </rPh>
    <phoneticPr fontId="3"/>
  </si>
  <si>
    <t>470007</t>
  </si>
  <si>
    <t>7</t>
  </si>
  <si>
    <t>沖縄県後期高齢者医療広域連合</t>
  </si>
  <si>
    <t>478458</t>
  </si>
  <si>
    <t>01</t>
  </si>
  <si>
    <t>15</t>
  </si>
  <si>
    <t>61</t>
  </si>
  <si>
    <t>6</t>
  </si>
  <si>
    <t>沖縄県介護保険広域連合</t>
  </si>
  <si>
    <t>478440</t>
  </si>
  <si>
    <t>那覇港管理組合</t>
  </si>
  <si>
    <t>478431</t>
  </si>
  <si>
    <t>那覇市・南風原町環境施設組合</t>
  </si>
  <si>
    <t>478423</t>
  </si>
  <si>
    <t>中部北環境施設組合</t>
  </si>
  <si>
    <t>478407</t>
  </si>
  <si>
    <t>比謝川行政事務組合</t>
  </si>
  <si>
    <t>478393</t>
  </si>
  <si>
    <t>北部広域市町村圏事務組合</t>
  </si>
  <si>
    <t>478385</t>
  </si>
  <si>
    <t>南部広域市町村圏事務組合</t>
  </si>
  <si>
    <t>478377</t>
  </si>
  <si>
    <t>八重山広域市町村圏事務組合</t>
  </si>
  <si>
    <t>478369</t>
  </si>
  <si>
    <t>中部広域市町村圏事務組合</t>
  </si>
  <si>
    <t>478351</t>
  </si>
  <si>
    <t>沖縄県町村交通災害共済組合</t>
  </si>
  <si>
    <t>478318</t>
  </si>
  <si>
    <t>南部広域行政組合</t>
  </si>
  <si>
    <t>478300</t>
  </si>
  <si>
    <t>国頭地区行政事務組合</t>
  </si>
  <si>
    <t>478296</t>
  </si>
  <si>
    <t>金武地区消防衛生組合</t>
  </si>
  <si>
    <t>478253</t>
  </si>
  <si>
    <t>中城北中城消防組合</t>
  </si>
  <si>
    <t>478245</t>
  </si>
  <si>
    <t>中部衛生施設組合</t>
  </si>
  <si>
    <t>478237</t>
  </si>
  <si>
    <t>中城村北中城村清掃事務組合</t>
  </si>
  <si>
    <t>478229</t>
  </si>
  <si>
    <t>東部消防組合</t>
  </si>
  <si>
    <t>478199</t>
  </si>
  <si>
    <t>島尻消防清掃組合</t>
  </si>
  <si>
    <t>478181</t>
  </si>
  <si>
    <t>沖縄県市町村総合事務組合</t>
  </si>
  <si>
    <t>478156</t>
  </si>
  <si>
    <t>本部町・今帰仁村消防組合</t>
  </si>
  <si>
    <t>478113</t>
  </si>
  <si>
    <t>本部町今帰仁村清掃施設組合</t>
  </si>
  <si>
    <t>478091</t>
  </si>
  <si>
    <t>糸満市・豊見城市清掃施設組合</t>
  </si>
  <si>
    <t>478083</t>
  </si>
  <si>
    <t>沖縄県市町村自治会館管理組合</t>
  </si>
  <si>
    <t>478075</t>
  </si>
  <si>
    <t>東部清掃施設組合</t>
  </si>
  <si>
    <t>478041</t>
  </si>
  <si>
    <t>倉浜衛生施設組合</t>
  </si>
  <si>
    <t>478032</t>
  </si>
  <si>
    <t>5</t>
  </si>
  <si>
    <t>与那国町</t>
  </si>
  <si>
    <t>473821</t>
  </si>
  <si>
    <t>竹富町</t>
  </si>
  <si>
    <t>473812</t>
  </si>
  <si>
    <t>多良間村</t>
  </si>
  <si>
    <t>473758</t>
  </si>
  <si>
    <t>八重瀬町</t>
  </si>
  <si>
    <t>473626</t>
  </si>
  <si>
    <t>久米島町</t>
  </si>
  <si>
    <t>473618</t>
  </si>
  <si>
    <t>伊是名村</t>
  </si>
  <si>
    <t>473600</t>
  </si>
  <si>
    <t>伊平屋村</t>
  </si>
  <si>
    <t>473596</t>
  </si>
  <si>
    <t>北大東村</t>
  </si>
  <si>
    <t>473588</t>
  </si>
  <si>
    <t>南大東村</t>
  </si>
  <si>
    <t>473570</t>
  </si>
  <si>
    <t>渡名喜村</t>
  </si>
  <si>
    <t>473561</t>
  </si>
  <si>
    <t>粟国村</t>
  </si>
  <si>
    <t>473553</t>
  </si>
  <si>
    <t>座間味村</t>
  </si>
  <si>
    <t>473545</t>
  </si>
  <si>
    <t>渡嘉敷村</t>
  </si>
  <si>
    <t>473537</t>
  </si>
  <si>
    <t>南風原町</t>
  </si>
  <si>
    <t>473502</t>
  </si>
  <si>
    <t>与那原町</t>
  </si>
  <si>
    <t>473481</t>
  </si>
  <si>
    <t>西原町</t>
  </si>
  <si>
    <t>473294</t>
  </si>
  <si>
    <t>中城村</t>
  </si>
  <si>
    <t>473286</t>
  </si>
  <si>
    <t>北中城村</t>
  </si>
  <si>
    <t>473278</t>
  </si>
  <si>
    <t>北谷町</t>
  </si>
  <si>
    <t>473260</t>
  </si>
  <si>
    <t>嘉手納町</t>
  </si>
  <si>
    <t>473251</t>
  </si>
  <si>
    <t>読谷村</t>
  </si>
  <si>
    <t>473243</t>
  </si>
  <si>
    <t>伊江村</t>
  </si>
  <si>
    <t>473154</t>
  </si>
  <si>
    <t>金武町</t>
  </si>
  <si>
    <t>473146</t>
  </si>
  <si>
    <t>宜野座村</t>
  </si>
  <si>
    <t>473138</t>
  </si>
  <si>
    <t>恩納村</t>
  </si>
  <si>
    <t>473111</t>
  </si>
  <si>
    <t>本部町</t>
  </si>
  <si>
    <t>473081</t>
  </si>
  <si>
    <t>今帰仁村</t>
  </si>
  <si>
    <t>473065</t>
  </si>
  <si>
    <t>東村</t>
  </si>
  <si>
    <t>473031</t>
  </si>
  <si>
    <t>大宜味村</t>
  </si>
  <si>
    <t>473022</t>
  </si>
  <si>
    <t>国頭村</t>
  </si>
  <si>
    <t>473014</t>
  </si>
  <si>
    <t>4</t>
  </si>
  <si>
    <t>南城市</t>
  </si>
  <si>
    <t>472158</t>
  </si>
  <si>
    <t>宮古島市</t>
  </si>
  <si>
    <t>472140</t>
  </si>
  <si>
    <t>3</t>
  </si>
  <si>
    <t>うるま市</t>
  </si>
  <si>
    <t>472131</t>
  </si>
  <si>
    <t>豊見城市</t>
  </si>
  <si>
    <t>472123</t>
  </si>
  <si>
    <t>沖縄市</t>
  </si>
  <si>
    <t>472115</t>
  </si>
  <si>
    <t>糸満市</t>
  </si>
  <si>
    <t>472107</t>
  </si>
  <si>
    <t>名護市</t>
  </si>
  <si>
    <t>472093</t>
  </si>
  <si>
    <t>浦添市</t>
  </si>
  <si>
    <t>472085</t>
  </si>
  <si>
    <t>石垣市</t>
  </si>
  <si>
    <t>472077</t>
  </si>
  <si>
    <t>宜野湾市</t>
  </si>
  <si>
    <t>472051</t>
  </si>
  <si>
    <t>8</t>
  </si>
  <si>
    <t>那覇市</t>
  </si>
  <si>
    <t>472018</t>
  </si>
  <si>
    <t>460001</t>
  </si>
  <si>
    <t>鹿児島県後期高齢者医療広域連合</t>
  </si>
  <si>
    <t>469319</t>
  </si>
  <si>
    <t>徳之島愛ランド広域連合</t>
  </si>
  <si>
    <t>469297</t>
  </si>
  <si>
    <t>大隅肝属広域事務組合</t>
  </si>
  <si>
    <t>469289</t>
  </si>
  <si>
    <t>奄美大島地区介護保険一部事務組合</t>
  </si>
  <si>
    <t>469262</t>
  </si>
  <si>
    <t>徳之島地区介護保険組合</t>
  </si>
  <si>
    <t>469254</t>
  </si>
  <si>
    <t>種子島地区広域事務組合</t>
  </si>
  <si>
    <t>469246</t>
  </si>
  <si>
    <t>曽於地区介護保険組合</t>
  </si>
  <si>
    <t>469220</t>
  </si>
  <si>
    <t>姶良・伊佐地区介護保険組合</t>
  </si>
  <si>
    <t>469211</t>
  </si>
  <si>
    <t>南薩介護保険事務組合</t>
  </si>
  <si>
    <t>469190</t>
  </si>
  <si>
    <t>大島農業共済事務組合</t>
  </si>
  <si>
    <t>469173</t>
  </si>
  <si>
    <t>奄美群島広域事務組合</t>
  </si>
  <si>
    <t>469157</t>
  </si>
  <si>
    <t>大島地区消防組合</t>
  </si>
  <si>
    <t>469122</t>
  </si>
  <si>
    <t>熊毛地区消防組合</t>
  </si>
  <si>
    <t>469114</t>
  </si>
  <si>
    <t>曽於南部厚生事務組合</t>
  </si>
  <si>
    <t>469084</t>
  </si>
  <si>
    <t>徳之島地区消防組合</t>
  </si>
  <si>
    <t>469068</t>
  </si>
  <si>
    <t>北薩広域行政事務組合</t>
  </si>
  <si>
    <t>469041</t>
  </si>
  <si>
    <t>沖永良部与論地区広域事務組合</t>
  </si>
  <si>
    <t>469033</t>
  </si>
  <si>
    <t>伊佐北姶良火葬場管理組合</t>
  </si>
  <si>
    <t>468941</t>
  </si>
  <si>
    <t>大隅肝属地区消防組合</t>
  </si>
  <si>
    <t>468924</t>
  </si>
  <si>
    <t>大隅曽於地区消防組合</t>
  </si>
  <si>
    <t>468916</t>
  </si>
  <si>
    <t>伊佐北姶良環境管理組合</t>
  </si>
  <si>
    <t>468908</t>
  </si>
  <si>
    <t>沖永良部衛生管理組合</t>
  </si>
  <si>
    <t>468878</t>
  </si>
  <si>
    <t>伊佐湧水消防組合</t>
  </si>
  <si>
    <t>468801</t>
  </si>
  <si>
    <t>阿久根地区消防組合</t>
  </si>
  <si>
    <t>468797</t>
  </si>
  <si>
    <t>大島地区衛生組合</t>
  </si>
  <si>
    <t>468720</t>
  </si>
  <si>
    <t>中南衛生管理組合</t>
  </si>
  <si>
    <t>468703</t>
  </si>
  <si>
    <t>南大隅衛生管理組合</t>
  </si>
  <si>
    <t>468614</t>
  </si>
  <si>
    <t>曽於北部衛生処理組合</t>
  </si>
  <si>
    <t>468550</t>
  </si>
  <si>
    <t>指宿広域市町村圏組合</t>
  </si>
  <si>
    <t>468541</t>
  </si>
  <si>
    <t>指宿南九州消防組合</t>
  </si>
  <si>
    <t>468487</t>
  </si>
  <si>
    <t>南薩地区衛生管理組合</t>
  </si>
  <si>
    <t>468118</t>
  </si>
  <si>
    <t>いちき串木野市・日置市衛生処理組合</t>
  </si>
  <si>
    <t>468088</t>
  </si>
  <si>
    <t>鹿児島県市町村総合事務組合</t>
  </si>
  <si>
    <t>468045</t>
  </si>
  <si>
    <t>与論町</t>
  </si>
  <si>
    <t>465356</t>
  </si>
  <si>
    <t>知名町</t>
  </si>
  <si>
    <t>465348</t>
  </si>
  <si>
    <t>和泊町</t>
  </si>
  <si>
    <t>465330</t>
  </si>
  <si>
    <t>伊仙町</t>
  </si>
  <si>
    <t>465321</t>
  </si>
  <si>
    <t>天城町</t>
  </si>
  <si>
    <t>465313</t>
  </si>
  <si>
    <t>徳之島町</t>
  </si>
  <si>
    <t>465305</t>
  </si>
  <si>
    <t>喜界町</t>
  </si>
  <si>
    <t>465291</t>
  </si>
  <si>
    <t>龍郷町</t>
  </si>
  <si>
    <t>465275</t>
  </si>
  <si>
    <t>瀬戸内町</t>
  </si>
  <si>
    <t>465259</t>
  </si>
  <si>
    <t>宇検村</t>
  </si>
  <si>
    <t>465241</t>
  </si>
  <si>
    <t>大和村</t>
  </si>
  <si>
    <t>465232</t>
  </si>
  <si>
    <t>屋久島町</t>
  </si>
  <si>
    <t>465054</t>
  </si>
  <si>
    <t>南種子町</t>
  </si>
  <si>
    <t>465020</t>
  </si>
  <si>
    <t>中種子町</t>
  </si>
  <si>
    <t>465011</t>
  </si>
  <si>
    <t>肝付町</t>
  </si>
  <si>
    <t>464929</t>
  </si>
  <si>
    <t>南大隅町</t>
  </si>
  <si>
    <t>464911</t>
  </si>
  <si>
    <t>錦江町</t>
  </si>
  <si>
    <t>464902</t>
  </si>
  <si>
    <t>東串良町</t>
  </si>
  <si>
    <t>464821</t>
  </si>
  <si>
    <t>大崎町</t>
  </si>
  <si>
    <t>464686</t>
  </si>
  <si>
    <t>湧水町</t>
  </si>
  <si>
    <t>464520</t>
  </si>
  <si>
    <t>長島町</t>
  </si>
  <si>
    <t>464040</t>
  </si>
  <si>
    <t>さつま町</t>
  </si>
  <si>
    <t>463922</t>
  </si>
  <si>
    <t>十島村</t>
  </si>
  <si>
    <t>463043</t>
  </si>
  <si>
    <t>三島村</t>
  </si>
  <si>
    <t>463035</t>
  </si>
  <si>
    <t>姶良市</t>
  </si>
  <si>
    <t>462250</t>
  </si>
  <si>
    <t>伊佐市</t>
  </si>
  <si>
    <t>462241</t>
  </si>
  <si>
    <t>南九州市</t>
  </si>
  <si>
    <t>462233</t>
  </si>
  <si>
    <t>奄美市</t>
  </si>
  <si>
    <t>462225</t>
  </si>
  <si>
    <t>志布志市</t>
  </si>
  <si>
    <t>462217</t>
  </si>
  <si>
    <t>南さつま市</t>
  </si>
  <si>
    <t>462209</t>
  </si>
  <si>
    <t>いちき串木野市</t>
  </si>
  <si>
    <t>462195</t>
  </si>
  <si>
    <t>霧島市</t>
  </si>
  <si>
    <t>462187</t>
  </si>
  <si>
    <t>曽於市</t>
  </si>
  <si>
    <t>462179</t>
  </si>
  <si>
    <t>日置市</t>
  </si>
  <si>
    <t>462161</t>
  </si>
  <si>
    <t>薩摩川内市</t>
  </si>
  <si>
    <t>462152</t>
  </si>
  <si>
    <t>垂水市</t>
  </si>
  <si>
    <t>462144</t>
  </si>
  <si>
    <t>西之表市</t>
  </si>
  <si>
    <t>462136</t>
  </si>
  <si>
    <t>指宿市</t>
  </si>
  <si>
    <t>462101</t>
  </si>
  <si>
    <t>出水市</t>
  </si>
  <si>
    <t>462080</t>
  </si>
  <si>
    <t>阿久根市</t>
  </si>
  <si>
    <t>462063</t>
  </si>
  <si>
    <t>枕崎市</t>
  </si>
  <si>
    <t>462047</t>
  </si>
  <si>
    <t>鹿屋市</t>
  </si>
  <si>
    <t>462039</t>
  </si>
  <si>
    <t>鹿児島市</t>
  </si>
  <si>
    <t>462012</t>
  </si>
  <si>
    <t>450006</t>
  </si>
  <si>
    <t>宮崎県後期高齢者医療広域連合</t>
  </si>
  <si>
    <t>458457</t>
  </si>
  <si>
    <t>日向東臼杵広域連合</t>
  </si>
  <si>
    <t>458449</t>
  </si>
  <si>
    <t>宮崎県市町村総合事務組合（事業会計分）</t>
  </si>
  <si>
    <t>458422</t>
  </si>
  <si>
    <t>宮崎県市町村総合事務組合（普通会計分）</t>
  </si>
  <si>
    <t>458414</t>
  </si>
  <si>
    <t>霧島美化センター事務組合</t>
  </si>
  <si>
    <t>458376</t>
  </si>
  <si>
    <t>西都児湯環境整備事務組合</t>
  </si>
  <si>
    <t>458368</t>
  </si>
  <si>
    <t>日南串間広域不燃物処理組合</t>
  </si>
  <si>
    <t>458333</t>
  </si>
  <si>
    <t>入郷地区衛生組合</t>
  </si>
  <si>
    <t>458325</t>
  </si>
  <si>
    <t>西諸広域行政事務組合</t>
  </si>
  <si>
    <t>458309</t>
  </si>
  <si>
    <t>宮崎県東児湯消防組合</t>
  </si>
  <si>
    <t>458279</t>
  </si>
  <si>
    <t>西臼杵広域行政事務組合</t>
  </si>
  <si>
    <t>458252</t>
  </si>
  <si>
    <t>宮崎県自治会館管理組合</t>
  </si>
  <si>
    <t>458163</t>
  </si>
  <si>
    <t>宮崎県北部広域行政事務組合</t>
  </si>
  <si>
    <t>458155</t>
  </si>
  <si>
    <t>宮崎県中部地区衛生組合</t>
  </si>
  <si>
    <t>458147</t>
  </si>
  <si>
    <t>川南都農衛生組合</t>
  </si>
  <si>
    <t>458121</t>
  </si>
  <si>
    <t>高鍋・木城衛生組合</t>
  </si>
  <si>
    <t>458112</t>
  </si>
  <si>
    <t>五ケ瀬町</t>
  </si>
  <si>
    <t>454435</t>
  </si>
  <si>
    <t>日之影町</t>
  </si>
  <si>
    <t>454427</t>
  </si>
  <si>
    <t>高千穂町</t>
  </si>
  <si>
    <t>454419</t>
  </si>
  <si>
    <t>美郷町</t>
  </si>
  <si>
    <t>454311</t>
  </si>
  <si>
    <t>椎葉村</t>
  </si>
  <si>
    <t>454303</t>
  </si>
  <si>
    <t>諸塚村</t>
  </si>
  <si>
    <t>454290</t>
  </si>
  <si>
    <t>門川町</t>
  </si>
  <si>
    <t>454214</t>
  </si>
  <si>
    <t>都農町</t>
  </si>
  <si>
    <t>454061</t>
  </si>
  <si>
    <t>川南町</t>
  </si>
  <si>
    <t>454052</t>
  </si>
  <si>
    <t>木城町</t>
  </si>
  <si>
    <t>454044</t>
  </si>
  <si>
    <t>西米良村</t>
  </si>
  <si>
    <t>454036</t>
  </si>
  <si>
    <t>新富町</t>
  </si>
  <si>
    <t>454028</t>
  </si>
  <si>
    <t>高鍋町</t>
  </si>
  <si>
    <t>454010</t>
  </si>
  <si>
    <t>綾町</t>
  </si>
  <si>
    <t>453838</t>
  </si>
  <si>
    <t>国富町</t>
  </si>
  <si>
    <t>453820</t>
  </si>
  <si>
    <t>高原町</t>
  </si>
  <si>
    <t>453617</t>
  </si>
  <si>
    <t>三股町</t>
  </si>
  <si>
    <t>453412</t>
  </si>
  <si>
    <t>えびの市</t>
  </si>
  <si>
    <t>452092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</si>
  <si>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</si>
  <si>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</si>
  <si>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</si>
  <si>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</si>
  <si>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</si>
  <si>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</si>
  <si>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</si>
  <si>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</si>
  <si>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</si>
  <si>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</si>
  <si>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延岡市</t>
  </si>
  <si>
    <t>452033</t>
  </si>
  <si>
    <t>都城市</t>
  </si>
  <si>
    <t>452025</t>
  </si>
  <si>
    <t>宮崎市</t>
  </si>
  <si>
    <t>452017</t>
  </si>
  <si>
    <t>440001</t>
  </si>
  <si>
    <t>宇佐・高田・国東広域事務組合</t>
  </si>
  <si>
    <t>448621</t>
  </si>
  <si>
    <t>玖珠九重行政事務組合</t>
  </si>
  <si>
    <t>448613</t>
  </si>
  <si>
    <t>日田玖珠広域消防組合</t>
  </si>
  <si>
    <t>448605</t>
  </si>
  <si>
    <t>大分県後期高齢者医療広域連合</t>
  </si>
  <si>
    <t>448591</t>
  </si>
  <si>
    <t>臼津広域連合</t>
  </si>
  <si>
    <t>448575</t>
  </si>
  <si>
    <t>大分県市町村会館管理組合</t>
  </si>
  <si>
    <t>448451</t>
  </si>
  <si>
    <t>杵築速見消防組合</t>
  </si>
  <si>
    <t>448389</t>
  </si>
  <si>
    <t>別杵速見地域広域市町村圏事務組合</t>
  </si>
  <si>
    <t>448362</t>
  </si>
  <si>
    <t>杵築速見環境浄化組合</t>
  </si>
  <si>
    <t>448354</t>
  </si>
  <si>
    <t>由布大分環境衛生組合</t>
  </si>
  <si>
    <t>448265</t>
  </si>
  <si>
    <t>大分県交通災害共済組合</t>
  </si>
  <si>
    <t>448222</t>
  </si>
  <si>
    <t>大分県消防補償等組合</t>
  </si>
  <si>
    <t>448133</t>
  </si>
  <si>
    <t>大分県退職手当組合</t>
  </si>
  <si>
    <t>448125</t>
  </si>
  <si>
    <t>玖珠町</t>
  </si>
  <si>
    <t>444626</t>
  </si>
  <si>
    <t>九重町</t>
  </si>
  <si>
    <t>444618</t>
  </si>
  <si>
    <t>日出町</t>
  </si>
  <si>
    <t>443417</t>
  </si>
  <si>
    <t>姫島村</t>
  </si>
  <si>
    <t>443221</t>
  </si>
  <si>
    <t>国東市</t>
  </si>
  <si>
    <t>442143</t>
  </si>
  <si>
    <t>由布市</t>
  </si>
  <si>
    <t>442135</t>
  </si>
  <si>
    <t>豊後大野市</t>
  </si>
  <si>
    <t>442127</t>
  </si>
  <si>
    <t>宇佐市</t>
  </si>
  <si>
    <t>442119</t>
  </si>
  <si>
    <t>杵築市</t>
  </si>
  <si>
    <t>442101</t>
  </si>
  <si>
    <t>豊後高田市</t>
  </si>
  <si>
    <t>442097</t>
  </si>
  <si>
    <t>竹田市</t>
  </si>
  <si>
    <t>442089</t>
  </si>
  <si>
    <t>津久見市</t>
  </si>
  <si>
    <t>442071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</si>
  <si>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</si>
  <si>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</si>
  <si>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</si>
  <si>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</si>
  <si>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</si>
  <si>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</si>
  <si>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</si>
  <si>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</si>
  <si>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別府市</t>
  </si>
  <si>
    <t>442020</t>
  </si>
  <si>
    <t>大分市</t>
  </si>
  <si>
    <t>442011</t>
  </si>
  <si>
    <t>430005</t>
  </si>
  <si>
    <t>熊本県後期高齢者医療広域連合</t>
  </si>
  <si>
    <t>439991</t>
  </si>
  <si>
    <t>天草広域連合</t>
  </si>
  <si>
    <t>439983</t>
  </si>
  <si>
    <t>上益城広域連合</t>
  </si>
  <si>
    <t>439975</t>
  </si>
  <si>
    <t>菊池広域連合</t>
  </si>
  <si>
    <t>439967</t>
  </si>
  <si>
    <t>宇城広域連合</t>
  </si>
  <si>
    <t>439959</t>
  </si>
  <si>
    <t>水俣芦北広域行政事務組合</t>
  </si>
  <si>
    <t>439932</t>
  </si>
  <si>
    <t>有明広域行政事務組合</t>
  </si>
  <si>
    <t>439916</t>
  </si>
  <si>
    <t>人吉球磨広域行政組合</t>
  </si>
  <si>
    <t>439860</t>
  </si>
  <si>
    <t>阿蘇広域行政事務組合</t>
  </si>
  <si>
    <t>439851</t>
  </si>
  <si>
    <t>八代生活環境事務組合（普通会計分）</t>
  </si>
  <si>
    <t>439746</t>
  </si>
  <si>
    <t>八代広域行政事務組合</t>
  </si>
  <si>
    <t>439738</t>
  </si>
  <si>
    <t>上球磨消防組合</t>
  </si>
  <si>
    <t>439665</t>
  </si>
  <si>
    <t>上益城消防組合</t>
  </si>
  <si>
    <t>439657</t>
  </si>
  <si>
    <t>人吉下球磨消防組合</t>
  </si>
  <si>
    <t>439649</t>
  </si>
  <si>
    <t>山鹿植木広域行政事務組合</t>
  </si>
  <si>
    <t>439541</t>
  </si>
  <si>
    <t>益城、嘉島、西原環境衛生施設組合</t>
  </si>
  <si>
    <t>439495</t>
  </si>
  <si>
    <t>御船町・甲佐町衛生施設組合</t>
  </si>
  <si>
    <t>439371</t>
  </si>
  <si>
    <t>上天草衛生施設組合</t>
  </si>
  <si>
    <t>439355</t>
  </si>
  <si>
    <t>氷川町及び八代市中学校組合</t>
  </si>
  <si>
    <t>439291</t>
  </si>
  <si>
    <t>大津町・西原村原野組合</t>
  </si>
  <si>
    <t>439142</t>
  </si>
  <si>
    <t>御船地区衛生施設組合</t>
  </si>
  <si>
    <t>438570</t>
  </si>
  <si>
    <t>菊池環境保全組合</t>
  </si>
  <si>
    <t>438545</t>
  </si>
  <si>
    <t>菊池養生園保健組合</t>
  </si>
  <si>
    <t>438162</t>
  </si>
  <si>
    <t>熊本県市町村総合事務組合</t>
  </si>
  <si>
    <t>438022</t>
  </si>
  <si>
    <t>苓北町</t>
  </si>
  <si>
    <t>435317</t>
  </si>
  <si>
    <t>あさぎり町</t>
  </si>
  <si>
    <t>435147</t>
  </si>
  <si>
    <t>球磨村</t>
  </si>
  <si>
    <t>435139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</si>
  <si>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</si>
  <si>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</si>
  <si>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</si>
  <si>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</si>
  <si>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</si>
  <si>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</si>
  <si>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</si>
  <si>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</si>
  <si>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湯前町</t>
  </si>
  <si>
    <t>435066</t>
  </si>
  <si>
    <t>多良木町</t>
  </si>
  <si>
    <t>435058</t>
  </si>
  <si>
    <t>錦町</t>
  </si>
  <si>
    <t>435015</t>
  </si>
  <si>
    <t>津奈木町</t>
  </si>
  <si>
    <t>434841</t>
  </si>
  <si>
    <t>芦北町</t>
  </si>
  <si>
    <t>434825</t>
  </si>
  <si>
    <t>氷川町</t>
  </si>
  <si>
    <t>434680</t>
  </si>
  <si>
    <t>山都町</t>
  </si>
  <si>
    <t>434477</t>
  </si>
  <si>
    <t>甲佐町</t>
  </si>
  <si>
    <t>434442</t>
  </si>
  <si>
    <t>益城町</t>
  </si>
  <si>
    <t>434434</t>
  </si>
  <si>
    <t>嘉島町</t>
  </si>
  <si>
    <t>434426</t>
  </si>
  <si>
    <t>御船町</t>
  </si>
  <si>
    <t>434418</t>
  </si>
  <si>
    <t>南阿蘇村</t>
  </si>
  <si>
    <t>434337</t>
  </si>
  <si>
    <t>西原村</t>
  </si>
  <si>
    <t>434329</t>
  </si>
  <si>
    <t>高森町</t>
  </si>
  <si>
    <t>434281</t>
  </si>
  <si>
    <t>産山村</t>
  </si>
  <si>
    <t>434256</t>
  </si>
  <si>
    <t>小国町</t>
  </si>
  <si>
    <t>434248</t>
  </si>
  <si>
    <t>南小国町</t>
  </si>
  <si>
    <t>434230</t>
  </si>
  <si>
    <t>菊陽町</t>
  </si>
  <si>
    <t>434043</t>
  </si>
  <si>
    <t>大津町</t>
  </si>
  <si>
    <t>434035</t>
  </si>
  <si>
    <t>和水町</t>
  </si>
  <si>
    <t>433691</t>
  </si>
  <si>
    <t>長洲町</t>
  </si>
  <si>
    <t>433683</t>
  </si>
  <si>
    <t>南関町</t>
  </si>
  <si>
    <t>433675</t>
  </si>
  <si>
    <t>玉東町</t>
  </si>
  <si>
    <t>433641</t>
  </si>
  <si>
    <t>美里町</t>
  </si>
  <si>
    <t>433489</t>
  </si>
  <si>
    <t>合志市</t>
  </si>
  <si>
    <t>432164</t>
  </si>
  <si>
    <t>天草市</t>
  </si>
  <si>
    <t>432156</t>
  </si>
  <si>
    <t>阿蘇市</t>
  </si>
  <si>
    <t>432148</t>
  </si>
  <si>
    <t>宇城市</t>
  </si>
  <si>
    <t>432130</t>
  </si>
  <si>
    <t>上天草市</t>
  </si>
  <si>
    <t>432121</t>
  </si>
  <si>
    <t>宇土市</t>
  </si>
  <si>
    <t>432113</t>
  </si>
  <si>
    <t>菊池市</t>
  </si>
  <si>
    <t>432105</t>
  </si>
  <si>
    <t>山鹿市</t>
  </si>
  <si>
    <t>432083</t>
  </si>
  <si>
    <t>玉名市</t>
  </si>
  <si>
    <t>432067</t>
  </si>
  <si>
    <t>水俣市</t>
  </si>
  <si>
    <t>432059</t>
  </si>
  <si>
    <t>荒尾市</t>
  </si>
  <si>
    <t>432041</t>
  </si>
  <si>
    <t>人吉市</t>
  </si>
  <si>
    <t>432032</t>
  </si>
  <si>
    <t>八代市</t>
  </si>
  <si>
    <t>432024</t>
  </si>
  <si>
    <t>000000</t>
  </si>
  <si>
    <t>1</t>
  </si>
  <si>
    <t>熊本市</t>
  </si>
  <si>
    <t>431001</t>
  </si>
  <si>
    <t>420000</t>
  </si>
  <si>
    <t>長与・時津環境施設組合</t>
  </si>
  <si>
    <t>428761</t>
  </si>
  <si>
    <t>長崎県後期高齢者医療広域連合</t>
  </si>
  <si>
    <t>428752</t>
  </si>
  <si>
    <t>北松北部環境組合</t>
  </si>
  <si>
    <t>428728</t>
  </si>
  <si>
    <t>県央県南広域環境組合</t>
  </si>
  <si>
    <t>428671</t>
  </si>
  <si>
    <t>長崎県市町村総合事務組合</t>
  </si>
  <si>
    <t>428663</t>
  </si>
  <si>
    <t>雲仙・南島原保健組合（普通会計分）</t>
  </si>
  <si>
    <t>428639</t>
  </si>
  <si>
    <t>島原地域広域市町村圏組合</t>
  </si>
  <si>
    <t>428434</t>
  </si>
  <si>
    <t>県央地域広域市町村圏組合</t>
  </si>
  <si>
    <t>428426</t>
  </si>
  <si>
    <t>東彼地区保健福祉組合</t>
  </si>
  <si>
    <t>428175</t>
  </si>
  <si>
    <t>新上五島町</t>
  </si>
  <si>
    <t>424111</t>
  </si>
  <si>
    <t>佐々町</t>
  </si>
  <si>
    <t>423912</t>
  </si>
  <si>
    <t>小値賀町</t>
  </si>
  <si>
    <t>423831</t>
  </si>
  <si>
    <t>波佐見町</t>
  </si>
  <si>
    <t>423238</t>
  </si>
  <si>
    <t>川棚町</t>
  </si>
  <si>
    <t>423220</t>
  </si>
  <si>
    <t>東彼杵町</t>
  </si>
  <si>
    <t>423211</t>
  </si>
  <si>
    <t>時津町</t>
  </si>
  <si>
    <t>423084</t>
  </si>
  <si>
    <t>長与町</t>
  </si>
  <si>
    <t>423076</t>
  </si>
  <si>
    <t>南島原市</t>
  </si>
  <si>
    <t>422142</t>
  </si>
  <si>
    <t>雲仙市</t>
  </si>
  <si>
    <t>422134</t>
  </si>
  <si>
    <t>西海市</t>
  </si>
  <si>
    <t>422126</t>
  </si>
  <si>
    <t>五島市</t>
  </si>
  <si>
    <t>422118</t>
  </si>
  <si>
    <t>壱岐市</t>
  </si>
  <si>
    <t>422100</t>
  </si>
  <si>
    <t>対馬市</t>
  </si>
  <si>
    <t>422096</t>
  </si>
  <si>
    <t>松浦市</t>
  </si>
  <si>
    <t>422088</t>
  </si>
  <si>
    <t>平戸市</t>
  </si>
  <si>
    <t>422070</t>
  </si>
  <si>
    <t>大村市</t>
  </si>
  <si>
    <t>422053</t>
  </si>
  <si>
    <t>諫早市</t>
  </si>
  <si>
    <t>422045</t>
  </si>
  <si>
    <t>島原市</t>
  </si>
  <si>
    <t>422037</t>
  </si>
  <si>
    <t>佐世保市</t>
  </si>
  <si>
    <t>422029</t>
  </si>
  <si>
    <t>長崎市</t>
  </si>
  <si>
    <t>422011</t>
  </si>
  <si>
    <t>410004</t>
  </si>
  <si>
    <t>天山地区共同環境組合</t>
  </si>
  <si>
    <t>418633</t>
  </si>
  <si>
    <t>伊万里・有田消防組合</t>
  </si>
  <si>
    <t>418625</t>
  </si>
  <si>
    <t>佐賀県西部広域環境組合</t>
  </si>
  <si>
    <t>418617</t>
  </si>
  <si>
    <t>佐賀県市町総合事務組合</t>
  </si>
  <si>
    <t>418609</t>
  </si>
  <si>
    <t>佐賀県後期高齢者医療広域連合</t>
  </si>
  <si>
    <t>418595</t>
  </si>
  <si>
    <t>鳥栖・三養基西部環境施設組合</t>
  </si>
  <si>
    <t>418587</t>
  </si>
  <si>
    <t>三神地区環境事務組合</t>
  </si>
  <si>
    <t>418579</t>
  </si>
  <si>
    <t>佐賀中部広域連合</t>
  </si>
  <si>
    <t>418561</t>
  </si>
  <si>
    <t>三養基西部葬祭組合</t>
  </si>
  <si>
    <t>418536</t>
  </si>
  <si>
    <t>伊万里・有田地区衛生組合</t>
  </si>
  <si>
    <t>418510</t>
  </si>
  <si>
    <t>鳥栖地区広域市町村圏組合</t>
  </si>
  <si>
    <t>418412</t>
  </si>
  <si>
    <t>脊振共同塵芥処理組合</t>
  </si>
  <si>
    <t>418404</t>
  </si>
  <si>
    <t>伊万里・有田地区医療福祉組合</t>
  </si>
  <si>
    <t>418340</t>
  </si>
  <si>
    <t>天山地区共同斎場組合</t>
  </si>
  <si>
    <t>418331</t>
  </si>
  <si>
    <t>鳥栖・三養基地区消防事務組合</t>
  </si>
  <si>
    <t>418315</t>
  </si>
  <si>
    <t>杵藤地区広域市町村圏組合</t>
  </si>
  <si>
    <t>418307</t>
  </si>
  <si>
    <t>有田磁石場組合</t>
  </si>
  <si>
    <t>418293</t>
  </si>
  <si>
    <t>佐賀県競馬組合</t>
  </si>
  <si>
    <t>418277</t>
  </si>
  <si>
    <t>鹿島・藤津地区衛生施設組合</t>
  </si>
  <si>
    <t>418145</t>
  </si>
  <si>
    <t>杵東地区衛生処理場組合</t>
  </si>
  <si>
    <t>418137</t>
  </si>
  <si>
    <t>天山地区共同衛生処理場組合</t>
  </si>
  <si>
    <t>418129</t>
  </si>
  <si>
    <t>太良町</t>
  </si>
  <si>
    <t>414417</t>
  </si>
  <si>
    <t>白石町</t>
  </si>
  <si>
    <t>414255</t>
  </si>
  <si>
    <t>江北町</t>
  </si>
  <si>
    <t>414247</t>
  </si>
  <si>
    <t>大町町</t>
  </si>
  <si>
    <t>414239</t>
  </si>
  <si>
    <t>有田町</t>
  </si>
  <si>
    <t>414018</t>
  </si>
  <si>
    <t>玄海町</t>
  </si>
  <si>
    <t>413879</t>
  </si>
  <si>
    <t>みやき町</t>
  </si>
  <si>
    <t>413461</t>
  </si>
  <si>
    <t>上峰町</t>
  </si>
  <si>
    <t>413453</t>
  </si>
  <si>
    <t>基山町</t>
  </si>
  <si>
    <t>413411</t>
  </si>
  <si>
    <t>吉野ヶ里町</t>
  </si>
  <si>
    <t>413275</t>
  </si>
  <si>
    <t>神埼市</t>
  </si>
  <si>
    <t>412104</t>
  </si>
  <si>
    <t>嬉野市</t>
  </si>
  <si>
    <t>412091</t>
  </si>
  <si>
    <t>小城市</t>
  </si>
  <si>
    <t>412082</t>
  </si>
  <si>
    <t>鹿島市</t>
  </si>
  <si>
    <t>412074</t>
  </si>
  <si>
    <t>武雄市</t>
  </si>
  <si>
    <t>412066</t>
  </si>
  <si>
    <t>伊万里市</t>
  </si>
  <si>
    <t>412058</t>
  </si>
  <si>
    <t>多久市</t>
  </si>
  <si>
    <t>412040</t>
  </si>
  <si>
    <t>鳥栖市</t>
  </si>
  <si>
    <t>412031</t>
  </si>
  <si>
    <t>唐津市</t>
  </si>
  <si>
    <t>412023</t>
  </si>
  <si>
    <t>9</t>
  </si>
  <si>
    <t>佐賀市</t>
  </si>
  <si>
    <t>412015</t>
  </si>
  <si>
    <t>400009</t>
  </si>
  <si>
    <t>下田川清掃施設組合</t>
  </si>
  <si>
    <t>409588</t>
  </si>
  <si>
    <t>福岡都市圏広域行政事業組合（事業会計分）</t>
  </si>
  <si>
    <t>409570</t>
  </si>
  <si>
    <t>福岡県後期高齢者医療広域連合</t>
  </si>
  <si>
    <t>409561</t>
  </si>
  <si>
    <t>福岡都市圏南部環境事業組合</t>
  </si>
  <si>
    <t>409553</t>
  </si>
  <si>
    <t>福岡県介護保険広域連合</t>
  </si>
  <si>
    <t>409545</t>
  </si>
  <si>
    <t>宇美町・志免町衛生施設組合</t>
  </si>
  <si>
    <t>409537</t>
  </si>
  <si>
    <t>福岡都市圏広域行政事業組合（普通会計分）</t>
  </si>
  <si>
    <t>409511</t>
  </si>
  <si>
    <t>八女中部衛生施設事務組合</t>
  </si>
  <si>
    <t>409464</t>
  </si>
  <si>
    <t>筑慈苑施設組合</t>
  </si>
  <si>
    <t>409456</t>
  </si>
  <si>
    <t>大牟田・荒尾清掃施設組合</t>
  </si>
  <si>
    <t>409448</t>
  </si>
  <si>
    <t>田川地区清掃施設組合</t>
  </si>
  <si>
    <t>409413</t>
  </si>
  <si>
    <t>春日大野城衛生施設組合</t>
  </si>
  <si>
    <t>409405</t>
  </si>
  <si>
    <t>福岡県自治振興組合</t>
  </si>
  <si>
    <t>409391</t>
  </si>
  <si>
    <t>筑紫野・小郡・基山清掃施設組合</t>
  </si>
  <si>
    <t>409375</t>
  </si>
  <si>
    <t>遠賀・中間地域広域行政事務組合</t>
  </si>
  <si>
    <t>409367</t>
  </si>
  <si>
    <t>須恵町外二ヶ町清掃施設組合</t>
  </si>
  <si>
    <t>409359</t>
  </si>
  <si>
    <t>有明生活環境施設組合</t>
  </si>
  <si>
    <t>409341</t>
  </si>
  <si>
    <t>粕屋北部消防組合</t>
  </si>
  <si>
    <t>409332</t>
  </si>
  <si>
    <t>甘木・朝倉・三井環境施設組合</t>
  </si>
  <si>
    <t>409324</t>
  </si>
  <si>
    <t>大野城太宰府環境施設組合</t>
  </si>
  <si>
    <t>409308</t>
  </si>
  <si>
    <t>行橋市・みやこ町清掃施設組合</t>
  </si>
  <si>
    <t>409294</t>
  </si>
  <si>
    <t>豊前市外二町清掃施設組合</t>
  </si>
  <si>
    <t>409278</t>
  </si>
  <si>
    <t>宗像地区事務組合</t>
  </si>
  <si>
    <t>409251</t>
  </si>
  <si>
    <t>田川地区斎場組合</t>
  </si>
  <si>
    <t>409227</t>
  </si>
  <si>
    <t>ふくおか県央環境施設組合</t>
  </si>
  <si>
    <t>409171</t>
  </si>
  <si>
    <t>粕屋南部消防組合</t>
  </si>
  <si>
    <t>409154</t>
  </si>
  <si>
    <t>田川郡東部環境衛生施設組合</t>
  </si>
  <si>
    <t>409146</t>
  </si>
  <si>
    <t>甘木・朝倉広域市町村圏事務組合</t>
  </si>
  <si>
    <t>409120</t>
  </si>
  <si>
    <t>直方・鞍手広域市町村圏事務組合</t>
  </si>
  <si>
    <t>409111</t>
  </si>
  <si>
    <t>築上郡自治会館等資産管理組合</t>
  </si>
  <si>
    <t>409031</t>
  </si>
  <si>
    <t>八女西部広域事務組合</t>
  </si>
  <si>
    <t>409022</t>
  </si>
  <si>
    <t>宮若市外二町じん芥処理施設組合</t>
  </si>
  <si>
    <t>409006</t>
  </si>
  <si>
    <t>京築広域市町村圏事務組合</t>
  </si>
  <si>
    <t>408999</t>
  </si>
  <si>
    <t>久留米広域市町村圏事務組合</t>
  </si>
  <si>
    <t>408981</t>
  </si>
  <si>
    <t>北筑昇華苑組合</t>
  </si>
  <si>
    <t>408972</t>
  </si>
  <si>
    <t>福岡県田川地区消防組合</t>
  </si>
  <si>
    <t>408964</t>
  </si>
  <si>
    <t>春日・大野城・那珂川消防組合</t>
  </si>
  <si>
    <t>408956</t>
  </si>
  <si>
    <t>飯塚地区消防組合</t>
  </si>
  <si>
    <t>408930</t>
  </si>
  <si>
    <t>筑紫野太宰府消防組合</t>
  </si>
  <si>
    <t>408921</t>
  </si>
  <si>
    <t>中間市行橋市競艇組合</t>
  </si>
  <si>
    <t>408913</t>
  </si>
  <si>
    <t>八女地区消防組合</t>
  </si>
  <si>
    <t>408891</t>
  </si>
  <si>
    <t>豊前市外二町財産組合</t>
  </si>
  <si>
    <t>408808</t>
  </si>
  <si>
    <t>糟屋郡篠栗町外一市五町財産組合</t>
  </si>
  <si>
    <t>408778</t>
  </si>
  <si>
    <t>筑紫自治振興組合</t>
  </si>
  <si>
    <t>408751</t>
  </si>
  <si>
    <t>糟屋郡自治会館組合</t>
  </si>
  <si>
    <t>408735</t>
  </si>
  <si>
    <t>福岡県自治会館管理組合</t>
  </si>
  <si>
    <t>408727</t>
  </si>
  <si>
    <t>福岡県市町村職員退職手当組合</t>
  </si>
  <si>
    <t>408719</t>
  </si>
  <si>
    <t>福岡県市町村消防団員等公務災害補償組合</t>
  </si>
  <si>
    <t>408697</t>
  </si>
  <si>
    <t>古賀高等学校組合</t>
  </si>
  <si>
    <t>408638</t>
  </si>
  <si>
    <t>久留米市外三市町高等学校組合</t>
  </si>
  <si>
    <t>408620</t>
  </si>
  <si>
    <t>吉富町外一市中学校組合</t>
  </si>
  <si>
    <t>408573</t>
  </si>
  <si>
    <t>飯塚市・桂川町衛生施設組合</t>
  </si>
  <si>
    <t>408484</t>
  </si>
  <si>
    <t>両筑衛生施設組合</t>
  </si>
  <si>
    <t>408468</t>
  </si>
  <si>
    <t>豊前広域環境施設組合</t>
  </si>
  <si>
    <t>408450</t>
  </si>
  <si>
    <t>うきは久留米環境施設組合</t>
  </si>
  <si>
    <t>408409</t>
  </si>
  <si>
    <t>大川柳川衛生組合</t>
  </si>
  <si>
    <t>408395</t>
  </si>
  <si>
    <t>玄界環境組合</t>
  </si>
  <si>
    <t>408379</t>
  </si>
  <si>
    <t>東山老人ホーム組合</t>
  </si>
  <si>
    <t>408344</t>
  </si>
  <si>
    <t>浮羽老人ホーム組合</t>
  </si>
  <si>
    <t>408310</t>
  </si>
  <si>
    <t>吉富町外１町環境衛生事務組合</t>
  </si>
  <si>
    <t>408247</t>
  </si>
  <si>
    <t>上毛町外一市一町矢方池土木組合</t>
  </si>
  <si>
    <t>408123</t>
  </si>
  <si>
    <t>堀川水利組合</t>
  </si>
  <si>
    <t>408107</t>
  </si>
  <si>
    <t>福岡県中間市外二ケ町山田川水利組合</t>
  </si>
  <si>
    <t>408085</t>
  </si>
  <si>
    <t>山の井用水組合</t>
  </si>
  <si>
    <t>408077</t>
  </si>
  <si>
    <t>花宗用水組合</t>
  </si>
  <si>
    <t>408069</t>
  </si>
  <si>
    <t>花宗太田土木組合</t>
  </si>
  <si>
    <t>408051</t>
  </si>
  <si>
    <t>柳川みやま土木組合</t>
  </si>
  <si>
    <t>408042</t>
  </si>
  <si>
    <t>直方市・北九州市岡森用水組合</t>
  </si>
  <si>
    <t>408034</t>
  </si>
  <si>
    <t>粕屋郡粕屋町外１市水利組合</t>
  </si>
  <si>
    <t>408026</t>
  </si>
  <si>
    <t>築上町</t>
  </si>
  <si>
    <t>406473</t>
  </si>
  <si>
    <t>上毛町</t>
  </si>
  <si>
    <t>406465</t>
  </si>
  <si>
    <t>吉富町</t>
  </si>
  <si>
    <t>406422</t>
  </si>
  <si>
    <t>みやこ町</t>
  </si>
  <si>
    <t>406252</t>
  </si>
  <si>
    <t>苅田町</t>
  </si>
  <si>
    <t>406210</t>
  </si>
  <si>
    <t>福智町</t>
  </si>
  <si>
    <t>406104</t>
  </si>
  <si>
    <t>赤村</t>
  </si>
  <si>
    <t>406091</t>
  </si>
  <si>
    <t>大任町</t>
  </si>
  <si>
    <t>406082</t>
  </si>
  <si>
    <t>川崎町</t>
  </si>
  <si>
    <t>406058</t>
  </si>
  <si>
    <t>糸田町</t>
  </si>
  <si>
    <t>406040</t>
  </si>
  <si>
    <t>添田町</t>
  </si>
  <si>
    <t>406023</t>
  </si>
  <si>
    <t>香春町</t>
  </si>
  <si>
    <t>406015</t>
  </si>
  <si>
    <t>広川町</t>
  </si>
  <si>
    <t>405442</t>
  </si>
  <si>
    <t>大木町</t>
  </si>
  <si>
    <t>405221</t>
  </si>
  <si>
    <t>大刀洗町</t>
  </si>
  <si>
    <t>405035</t>
  </si>
  <si>
    <t>東峰村</t>
  </si>
  <si>
    <t>404489</t>
  </si>
  <si>
    <t>筑前町</t>
  </si>
  <si>
    <t>404471</t>
  </si>
  <si>
    <t>桂川町</t>
  </si>
  <si>
    <t>404217</t>
  </si>
  <si>
    <t>鞍手町</t>
  </si>
  <si>
    <t>404021</t>
  </si>
  <si>
    <t>小竹町</t>
  </si>
  <si>
    <t>404012</t>
  </si>
  <si>
    <t>遠賀町</t>
  </si>
  <si>
    <t>403849</t>
  </si>
  <si>
    <t>岡垣町</t>
  </si>
  <si>
    <t>403831</t>
  </si>
  <si>
    <t>水巻町</t>
  </si>
  <si>
    <t>403822</t>
  </si>
  <si>
    <t>芦屋町</t>
  </si>
  <si>
    <t>403814</t>
  </si>
  <si>
    <t>粕屋町</t>
  </si>
  <si>
    <t>403491</t>
  </si>
  <si>
    <t>久山町</t>
  </si>
  <si>
    <t>403482</t>
  </si>
  <si>
    <t>新宮町</t>
  </si>
  <si>
    <t>403458</t>
  </si>
  <si>
    <t>須恵町</t>
  </si>
  <si>
    <t>403440</t>
  </si>
  <si>
    <t>志免町</t>
  </si>
  <si>
    <t>403431</t>
  </si>
  <si>
    <t>篠栗町</t>
  </si>
  <si>
    <t>403423</t>
  </si>
  <si>
    <t>宇美町</t>
  </si>
  <si>
    <t>403415</t>
  </si>
  <si>
    <t>那珂川町</t>
  </si>
  <si>
    <t>403059</t>
  </si>
  <si>
    <t>糸島市</t>
  </si>
  <si>
    <t>402303</t>
  </si>
  <si>
    <t>みやま市</t>
  </si>
  <si>
    <t>402290</t>
  </si>
  <si>
    <t>朝倉市</t>
  </si>
  <si>
    <t>402281</t>
  </si>
  <si>
    <t>嘉麻市</t>
  </si>
  <si>
    <t>402273</t>
  </si>
  <si>
    <t>宮若市</t>
  </si>
  <si>
    <t>402265</t>
  </si>
  <si>
    <t>うきは市</t>
  </si>
  <si>
    <t>402257</t>
  </si>
  <si>
    <t>福津市</t>
  </si>
  <si>
    <t>402249</t>
  </si>
  <si>
    <t>古賀市</t>
  </si>
  <si>
    <t>402231</t>
  </si>
  <si>
    <t>太宰府市</t>
  </si>
  <si>
    <t>402214</t>
  </si>
  <si>
    <t>宗像市</t>
  </si>
  <si>
    <t>402206</t>
  </si>
  <si>
    <t>大野城市</t>
  </si>
  <si>
    <t>402192</t>
  </si>
  <si>
    <t>春日市</t>
  </si>
  <si>
    <t>402184</t>
  </si>
  <si>
    <t>筑紫野市</t>
  </si>
  <si>
    <t>402176</t>
  </si>
  <si>
    <t>小郡市</t>
  </si>
  <si>
    <t>402168</t>
  </si>
  <si>
    <t>中間市</t>
  </si>
  <si>
    <t>402150</t>
  </si>
  <si>
    <t>豊前市</t>
  </si>
  <si>
    <t>402141</t>
  </si>
  <si>
    <t>行橋市</t>
  </si>
  <si>
    <t>402133</t>
  </si>
  <si>
    <t>大川市</t>
  </si>
  <si>
    <t>402125</t>
  </si>
  <si>
    <t>筑後市</t>
  </si>
  <si>
    <t>402117</t>
  </si>
  <si>
    <t>八女市</t>
  </si>
  <si>
    <t>402109</t>
  </si>
  <si>
    <t>柳川市</t>
  </si>
  <si>
    <t>402079</t>
  </si>
  <si>
    <t>田川市</t>
  </si>
  <si>
    <t>402061</t>
  </si>
  <si>
    <t>飯塚市</t>
  </si>
  <si>
    <t>402052</t>
  </si>
  <si>
    <t>直方市</t>
  </si>
  <si>
    <t>402044</t>
  </si>
  <si>
    <t>久留米市</t>
  </si>
  <si>
    <t>402036</t>
  </si>
  <si>
    <t>大牟田市</t>
  </si>
  <si>
    <t>402028</t>
  </si>
  <si>
    <t>福岡市</t>
  </si>
  <si>
    <t>401307</t>
  </si>
  <si>
    <t>北九州市</t>
  </si>
  <si>
    <t>401005</t>
  </si>
  <si>
    <t>390003</t>
  </si>
  <si>
    <t>南国・香南・香美租税債権管理機構</t>
  </si>
  <si>
    <t>398853</t>
  </si>
  <si>
    <t>高知県後期高齢者医療広域連合</t>
  </si>
  <si>
    <t>398845</t>
  </si>
  <si>
    <t>高知県市町村総合事務組合</t>
  </si>
  <si>
    <t>398829</t>
  </si>
  <si>
    <t>こうち人づくり広域連合</t>
  </si>
  <si>
    <t>398811</t>
  </si>
  <si>
    <t>高知中央西部焼却処理事務組合</t>
  </si>
  <si>
    <t>398802</t>
  </si>
  <si>
    <t>中芸広域連合</t>
  </si>
  <si>
    <t>398781</t>
  </si>
  <si>
    <t>仁淀川広域市町村圏事務組合</t>
  </si>
  <si>
    <t>398764</t>
  </si>
  <si>
    <t>高幡広域市町村圏事務組合</t>
  </si>
  <si>
    <t>398748</t>
  </si>
  <si>
    <t>安芸広域市町村圏事務組合</t>
  </si>
  <si>
    <t>398730</t>
  </si>
  <si>
    <t>高幡障害者支援施設組合</t>
  </si>
  <si>
    <t>398721</t>
  </si>
  <si>
    <t>嶺北広域行政事務組合</t>
  </si>
  <si>
    <t>398713</t>
  </si>
  <si>
    <t>高知県広域食肉センター事務組合</t>
  </si>
  <si>
    <t>398705</t>
  </si>
  <si>
    <t>幡多西部消防組合</t>
  </si>
  <si>
    <t>398675</t>
  </si>
  <si>
    <t>幡多中央消防組合</t>
  </si>
  <si>
    <t>398624</t>
  </si>
  <si>
    <t>仁淀消防組合</t>
  </si>
  <si>
    <t>398608</t>
  </si>
  <si>
    <t>芸東衛生組合</t>
  </si>
  <si>
    <t>398551</t>
  </si>
  <si>
    <t>高幡東部清掃組合</t>
  </si>
  <si>
    <t>398543</t>
  </si>
  <si>
    <t>津野山広域事務組合</t>
  </si>
  <si>
    <t>398535</t>
  </si>
  <si>
    <t>高陵特別養護老人ホーム組合</t>
  </si>
  <si>
    <t>398519</t>
  </si>
  <si>
    <t>津野山養護老人ホーム組合</t>
  </si>
  <si>
    <t>398501</t>
  </si>
  <si>
    <t>幡多中央環境施設組合</t>
  </si>
  <si>
    <t>398489</t>
  </si>
  <si>
    <t>高幡消防組合</t>
  </si>
  <si>
    <t>398462</t>
  </si>
  <si>
    <t>幡多広域市町村圏事務組合</t>
  </si>
  <si>
    <t>398446</t>
  </si>
  <si>
    <t>香南清掃組合</t>
  </si>
  <si>
    <t>398403</t>
  </si>
  <si>
    <t>高知県競馬組合</t>
  </si>
  <si>
    <t>398357</t>
  </si>
  <si>
    <t>日高村佐川町学校組合</t>
  </si>
  <si>
    <t>398331</t>
  </si>
  <si>
    <t>香南香美老人ホーム組合</t>
  </si>
  <si>
    <t>398284</t>
  </si>
  <si>
    <t>香南斎場組合</t>
  </si>
  <si>
    <t>398250</t>
  </si>
  <si>
    <t>高吾北広域町村事務組合</t>
  </si>
  <si>
    <t>398233</t>
  </si>
  <si>
    <t>仁淀川下流衛生事務組合</t>
  </si>
  <si>
    <t>398225</t>
  </si>
  <si>
    <t>香南香美衛生組合</t>
  </si>
  <si>
    <t>398209</t>
  </si>
  <si>
    <t>香美郡殖林組合</t>
  </si>
  <si>
    <t>398055</t>
  </si>
  <si>
    <t>黒潮町</t>
  </si>
  <si>
    <t>394289</t>
  </si>
  <si>
    <t>三原村</t>
  </si>
  <si>
    <t>394271</t>
  </si>
  <si>
    <t>大月町</t>
  </si>
  <si>
    <t>394246</t>
  </si>
  <si>
    <t>四万十町</t>
  </si>
  <si>
    <t>394122</t>
  </si>
  <si>
    <t>津野町</t>
  </si>
  <si>
    <t>394114</t>
  </si>
  <si>
    <t>日高村</t>
  </si>
  <si>
    <t>394106</t>
  </si>
  <si>
    <t>梼原町</t>
  </si>
  <si>
    <t>394050</t>
  </si>
  <si>
    <t>越知町</t>
  </si>
  <si>
    <t>394033</t>
  </si>
  <si>
    <t>佐川町</t>
  </si>
  <si>
    <t>394025</t>
  </si>
  <si>
    <t>中土佐町</t>
  </si>
  <si>
    <t>394017</t>
  </si>
  <si>
    <t>仁淀川町</t>
  </si>
  <si>
    <t>393878</t>
  </si>
  <si>
    <t>いの町</t>
  </si>
  <si>
    <t>393860</t>
  </si>
  <si>
    <t>大川村</t>
  </si>
  <si>
    <t>393649</t>
  </si>
  <si>
    <t>土佐町</t>
  </si>
  <si>
    <t>393631</t>
  </si>
  <si>
    <t>大豊町</t>
  </si>
  <si>
    <t>393444</t>
  </si>
  <si>
    <t>本山町</t>
  </si>
  <si>
    <t>393410</t>
  </si>
  <si>
    <t>芸西村</t>
  </si>
  <si>
    <t>393070</t>
  </si>
  <si>
    <t>馬路村</t>
  </si>
  <si>
    <t>393061</t>
  </si>
  <si>
    <t>北川村</t>
  </si>
  <si>
    <t>393053</t>
  </si>
  <si>
    <t>安田町</t>
  </si>
  <si>
    <t>393045</t>
  </si>
  <si>
    <t>田野町</t>
  </si>
  <si>
    <t>393037</t>
  </si>
  <si>
    <t>奈半利町</t>
  </si>
  <si>
    <t>393029</t>
  </si>
  <si>
    <t>東洋町</t>
  </si>
  <si>
    <t>393011</t>
  </si>
  <si>
    <t>香美市</t>
  </si>
  <si>
    <t>392120</t>
  </si>
  <si>
    <t>香南市</t>
  </si>
  <si>
    <t>392111</t>
  </si>
  <si>
    <t>四万十市</t>
  </si>
  <si>
    <t>392103</t>
  </si>
  <si>
    <t>土佐清水市</t>
  </si>
  <si>
    <t>392090</t>
  </si>
  <si>
    <t>宿毛市</t>
  </si>
  <si>
    <t>392081</t>
  </si>
  <si>
    <t>須崎市</t>
  </si>
  <si>
    <t>392065</t>
  </si>
  <si>
    <t>土佐市</t>
  </si>
  <si>
    <t>392057</t>
  </si>
  <si>
    <t>南国市</t>
  </si>
  <si>
    <t>392049</t>
  </si>
  <si>
    <t>安芸市</t>
  </si>
  <si>
    <t>392031</t>
  </si>
  <si>
    <t>室戸市</t>
  </si>
  <si>
    <t>392022</t>
  </si>
  <si>
    <t>高知市</t>
  </si>
  <si>
    <t>392014</t>
  </si>
  <si>
    <t>380008</t>
  </si>
  <si>
    <t>愛媛県後期高齢者医療広域連合</t>
  </si>
  <si>
    <t>389129</t>
  </si>
  <si>
    <t>愛媛地方税滞納整理機構</t>
  </si>
  <si>
    <t>389111</t>
  </si>
  <si>
    <t>八幡浜・大洲地区広域市町村圏組合（普通会計分）</t>
  </si>
  <si>
    <t>389048</t>
  </si>
  <si>
    <t>松山広域福祉施設事務組合</t>
  </si>
  <si>
    <t>388980</t>
  </si>
  <si>
    <t>大洲地区広域消防事務組合</t>
  </si>
  <si>
    <t>388963</t>
  </si>
  <si>
    <t>伊予市外二町共有物組合</t>
  </si>
  <si>
    <t>388891</t>
  </si>
  <si>
    <t>宇和島地区広域事務組合</t>
  </si>
  <si>
    <t>388882</t>
  </si>
  <si>
    <t>伊予消防等事務組合</t>
  </si>
  <si>
    <t>388858</t>
  </si>
  <si>
    <t>大洲喜多特別養護老人ホーム事務組合</t>
  </si>
  <si>
    <t>388696</t>
  </si>
  <si>
    <t>伊予地区ごみ処理施設管理組合</t>
  </si>
  <si>
    <t>388653</t>
  </si>
  <si>
    <t>八幡浜地区施設事務組合</t>
  </si>
  <si>
    <t>388629</t>
  </si>
  <si>
    <t>高知県宿毛市愛媛県南宇和郡愛南町篠山小中学校組合</t>
  </si>
  <si>
    <t>388599</t>
  </si>
  <si>
    <t>大洲・喜多衛生事務組合</t>
  </si>
  <si>
    <t>388424</t>
  </si>
  <si>
    <t>伊予市・伊予郡養護老人ホーム組合</t>
  </si>
  <si>
    <t>388416</t>
  </si>
  <si>
    <t>伊予市・松前町共立衛生組合</t>
  </si>
  <si>
    <t>388408</t>
  </si>
  <si>
    <t>松山養護老人ホーム事務組合</t>
  </si>
  <si>
    <t>388343</t>
  </si>
  <si>
    <t>松山市、東温市共有山林組合</t>
  </si>
  <si>
    <t>388327</t>
  </si>
  <si>
    <t>愛媛県市町総合事務組合</t>
  </si>
  <si>
    <t>388289</t>
  </si>
  <si>
    <t>松山衛生事務組合</t>
  </si>
  <si>
    <t>388262</t>
  </si>
  <si>
    <t>愛南町</t>
  </si>
  <si>
    <t>385069</t>
  </si>
  <si>
    <t>鬼北町</t>
  </si>
  <si>
    <t>384887</t>
  </si>
  <si>
    <t>松野町</t>
  </si>
  <si>
    <t>384844</t>
  </si>
  <si>
    <t>伊方町</t>
  </si>
  <si>
    <t>384429</t>
  </si>
  <si>
    <t>内子町</t>
  </si>
  <si>
    <t>384224</t>
  </si>
  <si>
    <t>砥部町</t>
  </si>
  <si>
    <t>384020</t>
  </si>
  <si>
    <t>松前町</t>
  </si>
  <si>
    <t>384011</t>
  </si>
  <si>
    <t>久万高原町</t>
  </si>
  <si>
    <t>383864</t>
  </si>
  <si>
    <t>上島町</t>
  </si>
  <si>
    <t>383562</t>
  </si>
  <si>
    <t>東温市</t>
  </si>
  <si>
    <t>382159</t>
  </si>
  <si>
    <t>西予市</t>
  </si>
  <si>
    <t>382141</t>
  </si>
  <si>
    <t>四国中央市</t>
  </si>
  <si>
    <t>382132</t>
  </si>
  <si>
    <t>伊予市</t>
  </si>
  <si>
    <t>382108</t>
  </si>
  <si>
    <t>大洲市</t>
  </si>
  <si>
    <t>382078</t>
  </si>
  <si>
    <t>西条市</t>
  </si>
  <si>
    <t>382060</t>
  </si>
  <si>
    <t>新居浜市</t>
  </si>
  <si>
    <t>382051</t>
  </si>
  <si>
    <t>八幡浜市</t>
  </si>
  <si>
    <t>382043</t>
  </si>
  <si>
    <t>宇和島市</t>
  </si>
  <si>
    <t>382035</t>
  </si>
  <si>
    <t>今治市</t>
  </si>
  <si>
    <t>382027</t>
  </si>
  <si>
    <t>松山市</t>
  </si>
  <si>
    <t>382019</t>
  </si>
  <si>
    <t>370002</t>
  </si>
  <si>
    <t>香川県後期高齢者医療広域連合</t>
  </si>
  <si>
    <t>378861</t>
  </si>
  <si>
    <t>三木・長尾葬斎組合</t>
  </si>
  <si>
    <t>378836</t>
  </si>
  <si>
    <t>香川県東部清掃施設組合</t>
  </si>
  <si>
    <t>378828</t>
  </si>
  <si>
    <t>坂出、宇多津広域行政事務組合</t>
  </si>
  <si>
    <t>378691</t>
  </si>
  <si>
    <t>中讃広域行政事務組合</t>
  </si>
  <si>
    <t>378674</t>
  </si>
  <si>
    <t>小豆地区広域行政事務組合（普通会計分）</t>
  </si>
  <si>
    <t>378666</t>
  </si>
  <si>
    <t>三観広域行政組合</t>
  </si>
  <si>
    <t>378640</t>
  </si>
  <si>
    <t>東かがわ市外一市一町組合</t>
  </si>
  <si>
    <t>378615</t>
  </si>
  <si>
    <t>さぬき市・三木町山林組合</t>
  </si>
  <si>
    <t>378607</t>
  </si>
  <si>
    <t>大川広域行政組合</t>
  </si>
  <si>
    <t>378585</t>
  </si>
  <si>
    <t>仲多度南部消防組合</t>
  </si>
  <si>
    <t>378542</t>
  </si>
  <si>
    <t>香川県中部広域競艇事業組合</t>
  </si>
  <si>
    <t>378526</t>
  </si>
  <si>
    <t>香川県市町総合事務組合</t>
  </si>
  <si>
    <t>378488</t>
  </si>
  <si>
    <t>香川県三豊市観音寺市学校組合</t>
  </si>
  <si>
    <t>378381</t>
  </si>
  <si>
    <t>伝法川防災溜池事業組合</t>
  </si>
  <si>
    <t>378097</t>
  </si>
  <si>
    <t>まんのう町外三ヶ市町（七箇地区）山林組合</t>
  </si>
  <si>
    <t>378062</t>
  </si>
  <si>
    <t>まんのう町外三ヶ市町山林組合</t>
  </si>
  <si>
    <t>378054</t>
  </si>
  <si>
    <t>まんのう町外二ヶ市町（十郷地区）山林組合</t>
  </si>
  <si>
    <t>378046</t>
  </si>
  <si>
    <t>まんのう町</t>
  </si>
  <si>
    <t>374067</t>
  </si>
  <si>
    <t>多度津町</t>
  </si>
  <si>
    <t>374041</t>
  </si>
  <si>
    <t>琴平町</t>
  </si>
  <si>
    <t>374032</t>
  </si>
  <si>
    <t>綾川町</t>
  </si>
  <si>
    <t>373877</t>
  </si>
  <si>
    <t>宇多津町</t>
  </si>
  <si>
    <t>373869</t>
  </si>
  <si>
    <t>直島町</t>
  </si>
  <si>
    <t>373648</t>
  </si>
  <si>
    <t>三木町</t>
  </si>
  <si>
    <t>373419</t>
  </si>
  <si>
    <t>小豆島町</t>
  </si>
  <si>
    <t>373249</t>
  </si>
  <si>
    <t>土庄町</t>
  </si>
  <si>
    <t>373222</t>
  </si>
  <si>
    <t>三豊市</t>
  </si>
  <si>
    <t>372081</t>
  </si>
  <si>
    <t>東かがわ市</t>
  </si>
  <si>
    <t>372072</t>
  </si>
  <si>
    <t>さぬき市</t>
  </si>
  <si>
    <t>372064</t>
  </si>
  <si>
    <t>観音寺市</t>
  </si>
  <si>
    <t>372056</t>
  </si>
  <si>
    <t>善通寺市</t>
  </si>
  <si>
    <t>372048</t>
  </si>
  <si>
    <t>坂出市</t>
  </si>
  <si>
    <t>372030</t>
  </si>
  <si>
    <t>丸亀市</t>
  </si>
  <si>
    <t>372021</t>
  </si>
  <si>
    <t>高松市</t>
  </si>
  <si>
    <t>372013</t>
  </si>
  <si>
    <t>360007</t>
  </si>
  <si>
    <t>徳島県後期高齢者医療広域連合</t>
  </si>
  <si>
    <t>369110</t>
  </si>
  <si>
    <t>みよし広域連合</t>
  </si>
  <si>
    <t>369101</t>
  </si>
  <si>
    <t>徳島中央広域連合</t>
  </si>
  <si>
    <t>369080</t>
  </si>
  <si>
    <t>海部消防組合</t>
  </si>
  <si>
    <t>369063</t>
  </si>
  <si>
    <t>那賀川北岸地域湛水防除施設組合</t>
  </si>
  <si>
    <t>369055</t>
  </si>
  <si>
    <t>板野西部青少年補導センター組合</t>
  </si>
  <si>
    <t>368652</t>
  </si>
  <si>
    <t>徳島県市町村総合事務組合</t>
  </si>
  <si>
    <t>368644</t>
  </si>
  <si>
    <t>名西消防組合</t>
  </si>
  <si>
    <t>368636</t>
  </si>
  <si>
    <t>中央広域環境施設組合</t>
  </si>
  <si>
    <t>368601</t>
  </si>
  <si>
    <t>小松島市外三町村衛生組合</t>
  </si>
  <si>
    <t>368571</t>
  </si>
  <si>
    <t>板野西部消防組合</t>
  </si>
  <si>
    <t>368512</t>
  </si>
  <si>
    <t>美馬地区広域行政組合</t>
  </si>
  <si>
    <t>368466</t>
  </si>
  <si>
    <t>板野東部青少年育成センター組合</t>
  </si>
  <si>
    <t>368423</t>
  </si>
  <si>
    <t>板野東部消防組合</t>
  </si>
  <si>
    <t>368415</t>
  </si>
  <si>
    <t>美馬西部学校給食センター組合</t>
  </si>
  <si>
    <t>368351</t>
  </si>
  <si>
    <t>松茂町ほか二町競艇事業組合</t>
  </si>
  <si>
    <t>368334</t>
  </si>
  <si>
    <t>美馬西部消防組合</t>
  </si>
  <si>
    <t>368318</t>
  </si>
  <si>
    <t>徳島県市町村議会議員公務災害補償等組合</t>
  </si>
  <si>
    <t>368296</t>
  </si>
  <si>
    <t>三好東部火葬場管理組合</t>
  </si>
  <si>
    <t>368270</t>
  </si>
  <si>
    <t>美馬環境整備組合</t>
  </si>
  <si>
    <t>368261</t>
  </si>
  <si>
    <t>阿北環境整備組合</t>
  </si>
  <si>
    <t>368245</t>
  </si>
  <si>
    <t>阿北火葬場管理組合</t>
  </si>
  <si>
    <t>368229</t>
  </si>
  <si>
    <t>海部郡衛生処理事務組合</t>
  </si>
  <si>
    <t>368199</t>
  </si>
  <si>
    <t>吉野川環境整備組合</t>
  </si>
  <si>
    <t>368181</t>
  </si>
  <si>
    <t>美馬西部共立火葬場組合</t>
  </si>
  <si>
    <t>368156</t>
  </si>
  <si>
    <t>老人ホーム福寿荘組合</t>
  </si>
  <si>
    <t>368148</t>
  </si>
  <si>
    <t>海部老人ホーム町村組合</t>
  </si>
  <si>
    <t>368121</t>
  </si>
  <si>
    <t>西阿老人ホーム組合</t>
  </si>
  <si>
    <t>368032</t>
  </si>
  <si>
    <t>東みよし町</t>
  </si>
  <si>
    <t>364894</t>
  </si>
  <si>
    <t>つるぎ町</t>
  </si>
  <si>
    <t>364681</t>
  </si>
  <si>
    <t>上板町</t>
  </si>
  <si>
    <t>364053</t>
  </si>
  <si>
    <t>板野町</t>
  </si>
  <si>
    <t>364045</t>
  </si>
  <si>
    <t>藍住町</t>
  </si>
  <si>
    <t>364037</t>
  </si>
  <si>
    <t>北島町</t>
  </si>
  <si>
    <t>364029</t>
  </si>
  <si>
    <t>松茂町</t>
  </si>
  <si>
    <t>364011</t>
  </si>
  <si>
    <t>海陽町</t>
  </si>
  <si>
    <t>363880</t>
  </si>
  <si>
    <t>美波町</t>
  </si>
  <si>
    <t>363871</t>
  </si>
  <si>
    <t>牟岐町</t>
  </si>
  <si>
    <t>363839</t>
  </si>
  <si>
    <t>那賀町</t>
  </si>
  <si>
    <t>363685</t>
  </si>
  <si>
    <t>神山町</t>
  </si>
  <si>
    <t>363421</t>
  </si>
  <si>
    <t>石井町</t>
  </si>
  <si>
    <t>363413</t>
  </si>
  <si>
    <t>佐那河内村</t>
  </si>
  <si>
    <t>363219</t>
  </si>
  <si>
    <t>上勝町</t>
  </si>
  <si>
    <t>363022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</si>
  <si>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</si>
  <si>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</si>
  <si>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</si>
  <si>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</si>
  <si>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</si>
  <si>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</si>
  <si>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</si>
  <si>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</si>
  <si>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</si>
  <si>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</si>
  <si>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阿南市</t>
  </si>
  <si>
    <t>362042</t>
  </si>
  <si>
    <t>小松島市</t>
  </si>
  <si>
    <t>362034</t>
  </si>
  <si>
    <t>鳴門市</t>
  </si>
  <si>
    <t>362026</t>
  </si>
  <si>
    <t>徳島市</t>
  </si>
  <si>
    <t>362018</t>
  </si>
  <si>
    <t>350001</t>
  </si>
  <si>
    <t>宇部・山陽小野田消防組合</t>
  </si>
  <si>
    <t>358746</t>
  </si>
  <si>
    <t>萩・長門清掃一部事務組合</t>
  </si>
  <si>
    <t>358738</t>
  </si>
  <si>
    <t>山口県後期高齢者医療広域連合</t>
  </si>
  <si>
    <t>358703</t>
  </si>
  <si>
    <t>山口県市町総合事務組合</t>
  </si>
  <si>
    <t>358690</t>
  </si>
  <si>
    <t>周南東部環境施設組合</t>
  </si>
  <si>
    <t>358592</t>
  </si>
  <si>
    <t>周陽環境整備組合</t>
  </si>
  <si>
    <t>358517</t>
  </si>
  <si>
    <t>岩国地区消防組合</t>
  </si>
  <si>
    <t>358487</t>
  </si>
  <si>
    <t>光地区消防組合</t>
  </si>
  <si>
    <t>358461</t>
  </si>
  <si>
    <t>柳井地区広域消防組合</t>
  </si>
  <si>
    <t>358436</t>
  </si>
  <si>
    <t>周南地区衛生施設組合</t>
  </si>
  <si>
    <t>358371</t>
  </si>
  <si>
    <t>熊南総合事務組合</t>
  </si>
  <si>
    <t>358347</t>
  </si>
  <si>
    <t>周東環境衛生組合</t>
  </si>
  <si>
    <t>358304</t>
  </si>
  <si>
    <t>玖西環境衛生組合</t>
  </si>
  <si>
    <t>358282</t>
  </si>
  <si>
    <t>玖珂地方老人福祉施設組合</t>
  </si>
  <si>
    <t>358126</t>
  </si>
  <si>
    <t>養護老人ホーム秋楽園組合</t>
  </si>
  <si>
    <t>358053</t>
  </si>
  <si>
    <t>周南地区福祉施設組合</t>
  </si>
  <si>
    <t>358045</t>
  </si>
  <si>
    <t>阿武町</t>
  </si>
  <si>
    <t>355020</t>
  </si>
  <si>
    <t>平生町</t>
  </si>
  <si>
    <t>353442</t>
  </si>
  <si>
    <t>田布施町</t>
  </si>
  <si>
    <t>353434</t>
  </si>
  <si>
    <t>上関町</t>
  </si>
  <si>
    <t>353418</t>
  </si>
  <si>
    <t>和木町</t>
  </si>
  <si>
    <t>353213</t>
  </si>
  <si>
    <t>周防大島町</t>
  </si>
  <si>
    <t>353051</t>
  </si>
  <si>
    <t>山陽小野田市</t>
  </si>
  <si>
    <t>352161</t>
  </si>
  <si>
    <t>周南市</t>
  </si>
  <si>
    <t>352152</t>
  </si>
  <si>
    <t>美祢市</t>
  </si>
  <si>
    <t>352136</t>
  </si>
  <si>
    <t>柳井市</t>
  </si>
  <si>
    <t>352128</t>
  </si>
  <si>
    <t>長門市</t>
  </si>
  <si>
    <t>352110</t>
  </si>
  <si>
    <t>光市</t>
  </si>
  <si>
    <t>352101</t>
  </si>
  <si>
    <t>岩国市</t>
  </si>
  <si>
    <t>352080</t>
  </si>
  <si>
    <t>下松市</t>
  </si>
  <si>
    <t>352071</t>
  </si>
  <si>
    <t>防府市</t>
  </si>
  <si>
    <t>352063</t>
  </si>
  <si>
    <t>萩市</t>
  </si>
  <si>
    <t>352047</t>
  </si>
  <si>
    <t>山口市</t>
  </si>
  <si>
    <t>352039</t>
  </si>
  <si>
    <t>宇部市</t>
  </si>
  <si>
    <t>352021</t>
  </si>
  <si>
    <t>下関市</t>
  </si>
  <si>
    <t>352012</t>
  </si>
  <si>
    <t>340006</t>
  </si>
  <si>
    <t>広島中央環境衛生組合</t>
  </si>
  <si>
    <t>349186</t>
  </si>
  <si>
    <t>広島県後期高齢者医療広域連合</t>
  </si>
  <si>
    <t>349178</t>
  </si>
  <si>
    <t>広島中部台地土地改良施設管理組合</t>
  </si>
  <si>
    <t>349135</t>
  </si>
  <si>
    <t>芸北広域環境施設組合</t>
  </si>
  <si>
    <t>349089</t>
  </si>
  <si>
    <t>福山地区消防組合</t>
  </si>
  <si>
    <t>349054</t>
  </si>
  <si>
    <t>世羅三原斎場組合</t>
  </si>
  <si>
    <t>348821</t>
  </si>
  <si>
    <t>三原広域市町村圏事務組合</t>
  </si>
  <si>
    <t>348767</t>
  </si>
  <si>
    <t>備北地区消防組合</t>
  </si>
  <si>
    <t>348660</t>
  </si>
  <si>
    <t>宮島競艇施行組合</t>
  </si>
  <si>
    <t>348597</t>
  </si>
  <si>
    <t>広島県市町総合事務組合</t>
  </si>
  <si>
    <t>348562</t>
  </si>
  <si>
    <t>広島県海田高等学校財産組合</t>
  </si>
  <si>
    <t>348546</t>
  </si>
  <si>
    <t>甲世衛生組合</t>
  </si>
  <si>
    <t>348457</t>
  </si>
  <si>
    <t>安芸地区衛生施設管理組合</t>
  </si>
  <si>
    <t>348392</t>
  </si>
  <si>
    <t>神石高原町</t>
  </si>
  <si>
    <t>345458</t>
  </si>
  <si>
    <t>世羅町</t>
  </si>
  <si>
    <t>344621</t>
  </si>
  <si>
    <t>大崎上島町</t>
  </si>
  <si>
    <t>344311</t>
  </si>
  <si>
    <t>北広島町</t>
  </si>
  <si>
    <t>343692</t>
  </si>
  <si>
    <t>安芸太田町</t>
  </si>
  <si>
    <t>343684</t>
  </si>
  <si>
    <t>坂町</t>
  </si>
  <si>
    <t>343099</t>
  </si>
  <si>
    <t>熊野町</t>
  </si>
  <si>
    <t>343072</t>
  </si>
  <si>
    <t>海田町</t>
  </si>
  <si>
    <t>343048</t>
  </si>
  <si>
    <t>府中町</t>
  </si>
  <si>
    <t>343021</t>
  </si>
  <si>
    <t>江田島市</t>
  </si>
  <si>
    <t>342157</t>
  </si>
  <si>
    <t>安芸高田市</t>
  </si>
  <si>
    <t>342149</t>
  </si>
  <si>
    <t>廿日市市</t>
  </si>
  <si>
    <t>342131</t>
  </si>
  <si>
    <t>東広島市</t>
  </si>
  <si>
    <t>342122</t>
  </si>
  <si>
    <t>大竹市</t>
  </si>
  <si>
    <t>342114</t>
  </si>
  <si>
    <t>庄原市</t>
  </si>
  <si>
    <t>342106</t>
  </si>
  <si>
    <t>三次市</t>
  </si>
  <si>
    <t>342092</t>
  </si>
  <si>
    <t>府中市</t>
  </si>
  <si>
    <t>342084</t>
  </si>
  <si>
    <t>福山市</t>
  </si>
  <si>
    <t>342076</t>
  </si>
  <si>
    <t>尾道市</t>
  </si>
  <si>
    <t>342050</t>
  </si>
  <si>
    <t>三原市</t>
  </si>
  <si>
    <t>342041</t>
  </si>
  <si>
    <t>竹原市</t>
  </si>
  <si>
    <t>342033</t>
  </si>
  <si>
    <t>呉市</t>
  </si>
  <si>
    <t>342025</t>
  </si>
  <si>
    <t>広島市</t>
  </si>
  <si>
    <t>341002</t>
  </si>
  <si>
    <t>330001</t>
  </si>
  <si>
    <t>津山圏域資源循環施設組合</t>
  </si>
  <si>
    <t>339598</t>
  </si>
  <si>
    <t>岡山県後期高齢者医療広域連合</t>
  </si>
  <si>
    <t>339571</t>
  </si>
  <si>
    <t>高梁地域事務組合（事業会計）</t>
  </si>
  <si>
    <t>339563</t>
  </si>
  <si>
    <t>岡山県市町村総合事務組合</t>
  </si>
  <si>
    <t>339555</t>
  </si>
  <si>
    <t>津山地区農業共済事務組合</t>
  </si>
  <si>
    <t>339474</t>
  </si>
  <si>
    <t>高梁地域事務組合（普通会計）</t>
  </si>
  <si>
    <t>339466</t>
  </si>
  <si>
    <t>倉敷地区農業共済事務組合</t>
  </si>
  <si>
    <t>339431</t>
  </si>
  <si>
    <t>東備農業共済事務組合</t>
  </si>
  <si>
    <t>339423</t>
  </si>
  <si>
    <t>勝英農業共済事務組合</t>
  </si>
  <si>
    <t>339407</t>
  </si>
  <si>
    <t>津山広域事務組合</t>
  </si>
  <si>
    <t>339385</t>
  </si>
  <si>
    <t>井笠地区農業共済事務組合</t>
  </si>
  <si>
    <t>339377</t>
  </si>
  <si>
    <t>柵原吉井特別養護老人ホーム組合</t>
  </si>
  <si>
    <t>339326</t>
  </si>
  <si>
    <t>柵原、吉井、英田火葬場施設組合</t>
  </si>
  <si>
    <t>339270</t>
  </si>
  <si>
    <t>美作養護老人ホーム組合</t>
  </si>
  <si>
    <t>339261</t>
  </si>
  <si>
    <t>備南競艇事業組合</t>
  </si>
  <si>
    <t>339253</t>
  </si>
  <si>
    <t>岡山県西部地区養護老人ホーム組合</t>
  </si>
  <si>
    <t>339202</t>
  </si>
  <si>
    <t>東備消防組合</t>
  </si>
  <si>
    <t>339199</t>
  </si>
  <si>
    <t>勝田郡老人福祉施設組合</t>
  </si>
  <si>
    <t>339172</t>
  </si>
  <si>
    <t>津山圏域消防組合</t>
  </si>
  <si>
    <t>339164</t>
  </si>
  <si>
    <t>井原地区消防組合</t>
  </si>
  <si>
    <t>339156</t>
  </si>
  <si>
    <t>総社広域環境施設組合</t>
  </si>
  <si>
    <t>339130</t>
  </si>
  <si>
    <t>久米老人ホーム組合</t>
  </si>
  <si>
    <t>339121</t>
  </si>
  <si>
    <t>笠岡地区消防組合</t>
  </si>
  <si>
    <t>339083</t>
  </si>
  <si>
    <t>津山圏域衛生処理組合</t>
  </si>
  <si>
    <t>338982</t>
  </si>
  <si>
    <t>岡山県井原地区清掃施設組合</t>
  </si>
  <si>
    <t>338974</t>
  </si>
  <si>
    <t>岡山県中部環境施設組合</t>
  </si>
  <si>
    <t>338966</t>
  </si>
  <si>
    <t>岡山市久米南町衛生施設組合</t>
  </si>
  <si>
    <t>338958</t>
  </si>
  <si>
    <t>岡山県市町村税整理組合</t>
  </si>
  <si>
    <t>338869</t>
  </si>
  <si>
    <t>和気老人ホーム組合</t>
  </si>
  <si>
    <t>338800</t>
  </si>
  <si>
    <t>倉敷西部清掃施設組合</t>
  </si>
  <si>
    <t>338591</t>
  </si>
  <si>
    <t>和気北部衛生施設組合</t>
  </si>
  <si>
    <t>338567</t>
  </si>
  <si>
    <t>岡山県西部環境整備施設組合</t>
  </si>
  <si>
    <t>338559</t>
  </si>
  <si>
    <t>和気・赤磐し尿処理施設一部事務組合</t>
  </si>
  <si>
    <t>338524</t>
  </si>
  <si>
    <t>旭川中部衛生施設組合</t>
  </si>
  <si>
    <t>338516</t>
  </si>
  <si>
    <t>岡山県西部衛生施設組合</t>
  </si>
  <si>
    <t>338508</t>
  </si>
  <si>
    <t>勝英衛生施設組合</t>
  </si>
  <si>
    <t>338494</t>
  </si>
  <si>
    <t>備南衛生施設組合</t>
  </si>
  <si>
    <t>338478</t>
  </si>
  <si>
    <t>神崎衛生施設組合</t>
  </si>
  <si>
    <t>338460</t>
  </si>
  <si>
    <t>岡山県笠岡市矢掛町中学校組合</t>
  </si>
  <si>
    <t>338290</t>
  </si>
  <si>
    <t>三ヶ村組合</t>
  </si>
  <si>
    <t>338214</t>
  </si>
  <si>
    <t>西一郷半組合</t>
  </si>
  <si>
    <t>338206</t>
  </si>
  <si>
    <t>四ヶ郷組合</t>
  </si>
  <si>
    <t>338192</t>
  </si>
  <si>
    <t>六ヶ郷組合</t>
  </si>
  <si>
    <t>338184</t>
  </si>
  <si>
    <t>田原用水組合</t>
  </si>
  <si>
    <t>338176</t>
  </si>
  <si>
    <t>大正池水利組合</t>
  </si>
  <si>
    <t>338168</t>
  </si>
  <si>
    <t>湛井十二箇郷組合</t>
  </si>
  <si>
    <t>338141</t>
  </si>
  <si>
    <t>竹川組合</t>
  </si>
  <si>
    <t>338125</t>
  </si>
  <si>
    <t>旭東用排水組合</t>
  </si>
  <si>
    <t>338052</t>
  </si>
  <si>
    <t>高梁川東西用水組合</t>
  </si>
  <si>
    <t>338036</t>
  </si>
  <si>
    <t>八ヶ郷合同用水組合</t>
  </si>
  <si>
    <t>338028</t>
  </si>
  <si>
    <t>吉備中央町</t>
  </si>
  <si>
    <t>336815</t>
  </si>
  <si>
    <t>美咲町</t>
  </si>
  <si>
    <t>336661</t>
  </si>
  <si>
    <t>久米南町</t>
  </si>
  <si>
    <t>336637</t>
  </si>
  <si>
    <t>西粟倉村</t>
  </si>
  <si>
    <t>336432</t>
  </si>
  <si>
    <t>奈義町</t>
  </si>
  <si>
    <t>336238</t>
  </si>
  <si>
    <t>勝央町</t>
  </si>
  <si>
    <t>336220</t>
  </si>
  <si>
    <t>鏡野町</t>
  </si>
  <si>
    <t>336068</t>
  </si>
  <si>
    <t>新庄村</t>
  </si>
  <si>
    <t>335860</t>
  </si>
  <si>
    <t>矢掛町</t>
  </si>
  <si>
    <t>334618</t>
  </si>
  <si>
    <t>里庄町</t>
  </si>
  <si>
    <t>334456</t>
  </si>
  <si>
    <t>早島町</t>
  </si>
  <si>
    <t>334235</t>
  </si>
  <si>
    <t>和気町</t>
  </si>
  <si>
    <t>333468</t>
  </si>
  <si>
    <t>浅口市</t>
  </si>
  <si>
    <t>332160</t>
  </si>
  <si>
    <t>美作市</t>
  </si>
  <si>
    <t>332151</t>
  </si>
  <si>
    <t>真庭市</t>
  </si>
  <si>
    <t>332143</t>
  </si>
  <si>
    <t>赤磐市</t>
  </si>
  <si>
    <t>332135</t>
  </si>
  <si>
    <t>瀬戸内市</t>
  </si>
  <si>
    <t>332127</t>
  </si>
  <si>
    <t>備前市</t>
  </si>
  <si>
    <t>332119</t>
  </si>
  <si>
    <t>新見市</t>
  </si>
  <si>
    <t>332101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</si>
  <si>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</si>
  <si>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</si>
  <si>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</si>
  <si>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</si>
  <si>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</si>
  <si>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</si>
  <si>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</si>
  <si>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</si>
  <si>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玉野市</t>
  </si>
  <si>
    <t>332046</t>
  </si>
  <si>
    <t>津山市</t>
  </si>
  <si>
    <t>332038</t>
  </si>
  <si>
    <t>倉敷市</t>
  </si>
  <si>
    <t>332020</t>
  </si>
  <si>
    <t>岡山市</t>
  </si>
  <si>
    <t>331007</t>
  </si>
  <si>
    <t>320005</t>
  </si>
  <si>
    <t>島根県後期高齢者医療広域連合</t>
  </si>
  <si>
    <t>328961</t>
  </si>
  <si>
    <t>隠岐広域連合（普通会計分）</t>
  </si>
  <si>
    <t>328944</t>
  </si>
  <si>
    <t>雲南広域連合（普通会計分）</t>
  </si>
  <si>
    <t>328936</t>
  </si>
  <si>
    <t>浜田地区広域行政組合</t>
  </si>
  <si>
    <t>328910</t>
  </si>
  <si>
    <t>邑智郡総合事務組合</t>
  </si>
  <si>
    <t>328880</t>
  </si>
  <si>
    <t>島根県市町村総合事務組合</t>
  </si>
  <si>
    <t>328847</t>
  </si>
  <si>
    <t>雲南市・飯南町事務組合</t>
  </si>
  <si>
    <t>328766</t>
  </si>
  <si>
    <t>鹿足郡不燃物処理組合</t>
  </si>
  <si>
    <t>328740</t>
  </si>
  <si>
    <t>浜田市江津市旧有福村有財産共同管理組合</t>
  </si>
  <si>
    <t>328642</t>
  </si>
  <si>
    <t>江津邑智消防組合</t>
  </si>
  <si>
    <t>328553</t>
  </si>
  <si>
    <t>益田地区広域市町村圏事務組合</t>
  </si>
  <si>
    <t>328529</t>
  </si>
  <si>
    <t>島前町村組合（普通会計分）</t>
  </si>
  <si>
    <t>328456</t>
  </si>
  <si>
    <t>鹿足郡養護老人ホーム組合</t>
  </si>
  <si>
    <t>328421</t>
  </si>
  <si>
    <t>鹿足郡事務組合</t>
  </si>
  <si>
    <t>328413</t>
  </si>
  <si>
    <t>隠岐の島町</t>
  </si>
  <si>
    <t>325287</t>
  </si>
  <si>
    <t>知夫村</t>
  </si>
  <si>
    <t>325279</t>
  </si>
  <si>
    <t>西ノ島町</t>
  </si>
  <si>
    <t>325261</t>
  </si>
  <si>
    <t>海士町</t>
  </si>
  <si>
    <t>325252</t>
  </si>
  <si>
    <t>吉賀町</t>
  </si>
  <si>
    <t>325058</t>
  </si>
  <si>
    <t>津和野町</t>
  </si>
  <si>
    <t>325015</t>
  </si>
  <si>
    <t>邑南町</t>
  </si>
  <si>
    <t>324493</t>
  </si>
  <si>
    <t>324485</t>
  </si>
  <si>
    <t>川本町</t>
  </si>
  <si>
    <t>324418</t>
  </si>
  <si>
    <t>飯南町</t>
  </si>
  <si>
    <t>323861</t>
  </si>
  <si>
    <t>奥出雲町</t>
  </si>
  <si>
    <t>323438</t>
  </si>
  <si>
    <t>雲南市</t>
  </si>
  <si>
    <t>322091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</si>
  <si>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</si>
  <si>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</si>
  <si>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</si>
  <si>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</si>
  <si>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</si>
  <si>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</si>
  <si>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</si>
  <si>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</si>
  <si>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出雲市</t>
  </si>
  <si>
    <t>322032</t>
  </si>
  <si>
    <t>浜田市</t>
  </si>
  <si>
    <t>322024</t>
  </si>
  <si>
    <t>松江市</t>
  </si>
  <si>
    <t>322016</t>
  </si>
  <si>
    <t>310000</t>
  </si>
  <si>
    <t>鳥取県後期高齢者医療広域連合</t>
  </si>
  <si>
    <t>318388</t>
  </si>
  <si>
    <t>南部箕蚊屋広域連合</t>
  </si>
  <si>
    <t>318370</t>
  </si>
  <si>
    <t>鳥取中部ふるさと広域連合（事業会計分）</t>
  </si>
  <si>
    <t>318361</t>
  </si>
  <si>
    <t>鳥取中部ふるさと広域連合（普通会計分）</t>
  </si>
  <si>
    <t>318353</t>
  </si>
  <si>
    <t>玉井斎場管理組合</t>
  </si>
  <si>
    <t>318337</t>
  </si>
  <si>
    <t>鳥取県西部広域行政管理組合</t>
  </si>
  <si>
    <t>318299</t>
  </si>
  <si>
    <t>鳥取県東部広域行政管理組合</t>
  </si>
  <si>
    <t>318272</t>
  </si>
  <si>
    <t>南部町・伯耆町清掃施設管理組合</t>
  </si>
  <si>
    <t>318256</t>
  </si>
  <si>
    <t>境港管理組合</t>
  </si>
  <si>
    <t>318213</t>
  </si>
  <si>
    <t>日野町江府町日南町衛生施設組合</t>
  </si>
  <si>
    <t>318124</t>
  </si>
  <si>
    <t>318086</t>
  </si>
  <si>
    <t>米子市日吉津村中学校組合</t>
  </si>
  <si>
    <t>318051</t>
  </si>
  <si>
    <t>江府町</t>
  </si>
  <si>
    <t>314030</t>
  </si>
  <si>
    <t>日野町</t>
  </si>
  <si>
    <t>314021</t>
  </si>
  <si>
    <t>日南町</t>
  </si>
  <si>
    <t>314013</t>
  </si>
  <si>
    <t>伯耆町</t>
  </si>
  <si>
    <t>313904</t>
  </si>
  <si>
    <t>南部町</t>
  </si>
  <si>
    <t>313891</t>
  </si>
  <si>
    <t>大山町</t>
  </si>
  <si>
    <t>313866</t>
  </si>
  <si>
    <t>日吉津村</t>
  </si>
  <si>
    <t>313840</t>
  </si>
  <si>
    <t>北栄町</t>
  </si>
  <si>
    <t>313726</t>
  </si>
  <si>
    <t>琴浦町</t>
  </si>
  <si>
    <t>313718</t>
  </si>
  <si>
    <t>湯梨浜町</t>
  </si>
  <si>
    <t>313700</t>
  </si>
  <si>
    <t>三朝町</t>
  </si>
  <si>
    <t>313645</t>
  </si>
  <si>
    <t>八頭町</t>
  </si>
  <si>
    <t>313297</t>
  </si>
  <si>
    <t>智頭町</t>
  </si>
  <si>
    <t>313289</t>
  </si>
  <si>
    <t>若桜町</t>
  </si>
  <si>
    <t>313254</t>
  </si>
  <si>
    <t>岩美町</t>
  </si>
  <si>
    <t>313025</t>
  </si>
  <si>
    <t>境港市</t>
  </si>
  <si>
    <t>312045</t>
  </si>
  <si>
    <t>倉吉市</t>
  </si>
  <si>
    <t>312037</t>
  </si>
  <si>
    <t>米子市</t>
  </si>
  <si>
    <t>312029</t>
  </si>
  <si>
    <t>鳥取市</t>
  </si>
  <si>
    <t>312011</t>
  </si>
  <si>
    <t>300004</t>
  </si>
  <si>
    <t>紀南環境広域施設組合</t>
  </si>
  <si>
    <t>308986</t>
  </si>
  <si>
    <t>紀の海広域施設組合</t>
  </si>
  <si>
    <t>308978</t>
  </si>
  <si>
    <t>和歌山県住宅新築資金等貸付金回収管理組合</t>
  </si>
  <si>
    <t>308960</t>
  </si>
  <si>
    <t>和歌山県後期高齢者医療広域連合</t>
  </si>
  <si>
    <t>308951</t>
  </si>
  <si>
    <t>和歌山地方税回収機構</t>
  </si>
  <si>
    <t>308943</t>
  </si>
  <si>
    <t>橋本周辺広域市町村圏組合</t>
  </si>
  <si>
    <t>308935</t>
  </si>
  <si>
    <t>日高広域消防事務組合</t>
  </si>
  <si>
    <t>308901</t>
  </si>
  <si>
    <t>五色台広域施設組合</t>
  </si>
  <si>
    <t>308897</t>
  </si>
  <si>
    <t>湯浅広川消防組合</t>
  </si>
  <si>
    <t>308889</t>
  </si>
  <si>
    <t>伊都消防組合</t>
  </si>
  <si>
    <t>308871</t>
  </si>
  <si>
    <t>海南海草環境衛生施設組合</t>
  </si>
  <si>
    <t>308862</t>
  </si>
  <si>
    <t>富田川衛生施設組合</t>
  </si>
  <si>
    <t>308846</t>
  </si>
  <si>
    <t>伊都郡町村及び橋本市児童福祉施設事務組合</t>
  </si>
  <si>
    <t>308838</t>
  </si>
  <si>
    <t>田辺市周辺衛生施設組合</t>
  </si>
  <si>
    <t>308811</t>
  </si>
  <si>
    <t>有田周辺広域圏事務組合</t>
  </si>
  <si>
    <t>308803</t>
  </si>
  <si>
    <t>那賀休日急患診療所経営事務組合</t>
  </si>
  <si>
    <t>308781</t>
  </si>
  <si>
    <t>那賀消防組合</t>
  </si>
  <si>
    <t>308773</t>
  </si>
  <si>
    <t>有田郡老人福祉施設事務組合</t>
  </si>
  <si>
    <t>308722</t>
  </si>
  <si>
    <t>上大中清掃施設組合</t>
  </si>
  <si>
    <t>308684</t>
  </si>
  <si>
    <t>田辺周辺広域市町村圏組合</t>
  </si>
  <si>
    <t>308668</t>
  </si>
  <si>
    <t>御坊広域行政事務組合</t>
  </si>
  <si>
    <t>308641</t>
  </si>
  <si>
    <t>新宮周辺広域市町村圏事務組合</t>
  </si>
  <si>
    <t>308633</t>
  </si>
  <si>
    <t>紀南地方児童福祉施設組合</t>
  </si>
  <si>
    <t>308617</t>
  </si>
  <si>
    <t>那智勝浦町太地町環境衛生施設一部事務組合</t>
  </si>
  <si>
    <t>308561</t>
  </si>
  <si>
    <t>東牟婁郡町村新宮市老人福祉施設事務組合</t>
  </si>
  <si>
    <t>308510</t>
  </si>
  <si>
    <t>紀南環境衛生施設事務組合</t>
  </si>
  <si>
    <t>308501</t>
  </si>
  <si>
    <t>紀南学園事務組合</t>
  </si>
  <si>
    <t>308480</t>
  </si>
  <si>
    <t>大辺路衛生施設組合</t>
  </si>
  <si>
    <t>308463</t>
  </si>
  <si>
    <t>串本町古座川町衛生施設事務組合</t>
  </si>
  <si>
    <t>308455</t>
  </si>
  <si>
    <t>富田川治水組合</t>
  </si>
  <si>
    <t>308447</t>
  </si>
  <si>
    <t>紀南地方老人福祉施設組合</t>
  </si>
  <si>
    <t>308412</t>
  </si>
  <si>
    <t>御坊日高老人福祉施設事務組合</t>
  </si>
  <si>
    <t>308293</t>
  </si>
  <si>
    <t>御坊市日高川町中学校組合</t>
  </si>
  <si>
    <t>308251</t>
  </si>
  <si>
    <t>有田聖苑事務組合</t>
  </si>
  <si>
    <t>308170</t>
  </si>
  <si>
    <t>有田衛生施設事務組合</t>
  </si>
  <si>
    <t>308161</t>
  </si>
  <si>
    <t>伊都郡町村及び橋本市老人福祉施設事務組合</t>
  </si>
  <si>
    <t>308145</t>
  </si>
  <si>
    <t>橋本伊都衛生施設組合</t>
  </si>
  <si>
    <t>308137</t>
  </si>
  <si>
    <t>那賀衛生環境整備組合</t>
  </si>
  <si>
    <t>308111</t>
  </si>
  <si>
    <t>那賀広域事務組合</t>
  </si>
  <si>
    <t>308102</t>
  </si>
  <si>
    <t>那賀児童福祉施設組合</t>
  </si>
  <si>
    <t>308072</t>
  </si>
  <si>
    <t>和歌山県市町村総合事務組合</t>
  </si>
  <si>
    <t>308013</t>
  </si>
  <si>
    <t>串本町</t>
  </si>
  <si>
    <t>304280</t>
  </si>
  <si>
    <t>北山村</t>
  </si>
  <si>
    <t>304271</t>
  </si>
  <si>
    <t>古座川町</t>
  </si>
  <si>
    <t>304247</t>
  </si>
  <si>
    <t>太地町</t>
  </si>
  <si>
    <t>304221</t>
  </si>
  <si>
    <t>那智勝浦町</t>
  </si>
  <si>
    <t>304212</t>
  </si>
  <si>
    <t>すさみ町</t>
  </si>
  <si>
    <t>304069</t>
  </si>
  <si>
    <t>上富田町</t>
  </si>
  <si>
    <t>304042</t>
  </si>
  <si>
    <t>白浜町</t>
  </si>
  <si>
    <t>304018</t>
  </si>
  <si>
    <t>日高川町</t>
  </si>
  <si>
    <t>303925</t>
  </si>
  <si>
    <t>みなべ町</t>
  </si>
  <si>
    <t>303917</t>
  </si>
  <si>
    <t>印南町</t>
  </si>
  <si>
    <t>303909</t>
  </si>
  <si>
    <t>由良町</t>
  </si>
  <si>
    <t>303836</t>
  </si>
  <si>
    <t>日高町</t>
  </si>
  <si>
    <t>303828</t>
  </si>
  <si>
    <t>美浜町</t>
  </si>
  <si>
    <t>303810</t>
  </si>
  <si>
    <t>有田川町</t>
  </si>
  <si>
    <t>303666</t>
  </si>
  <si>
    <t>303623</t>
  </si>
  <si>
    <t>湯浅町</t>
  </si>
  <si>
    <t>303615</t>
  </si>
  <si>
    <t>高野町</t>
  </si>
  <si>
    <t>303445</t>
  </si>
  <si>
    <t>九度山町</t>
  </si>
  <si>
    <t>303437</t>
  </si>
  <si>
    <t>かつらぎ町</t>
  </si>
  <si>
    <t>303411</t>
  </si>
  <si>
    <t>紀美野町</t>
  </si>
  <si>
    <t>303046</t>
  </si>
  <si>
    <t>岩出市</t>
  </si>
  <si>
    <t>302091</t>
  </si>
  <si>
    <t>紀の川市</t>
  </si>
  <si>
    <t>302082</t>
  </si>
  <si>
    <t>新宮市</t>
  </si>
  <si>
    <t>302074</t>
  </si>
  <si>
    <t>田辺市</t>
  </si>
  <si>
    <t>302066</t>
  </si>
  <si>
    <t>御坊市</t>
  </si>
  <si>
    <t>302058</t>
  </si>
  <si>
    <t>有田市</t>
  </si>
  <si>
    <t>302040</t>
  </si>
  <si>
    <t>橋本市</t>
  </si>
  <si>
    <t>302031</t>
  </si>
  <si>
    <t>海南市</t>
  </si>
  <si>
    <t>302023</t>
  </si>
  <si>
    <t>和歌山市</t>
  </si>
  <si>
    <t>302015</t>
  </si>
  <si>
    <t>290009</t>
  </si>
  <si>
    <t>さくら広域環境衛生組合</t>
  </si>
  <si>
    <t>298565</t>
  </si>
  <si>
    <t>山辺・県北西部広域環境衛生組合</t>
  </si>
  <si>
    <t>298557</t>
  </si>
  <si>
    <t>奈良県広域消防組合</t>
  </si>
  <si>
    <t>298549</t>
  </si>
  <si>
    <t>やまと広域環境衛生事務組合</t>
  </si>
  <si>
    <t>298522</t>
  </si>
  <si>
    <t>奈良県後期高齢者医療広域連合</t>
  </si>
  <si>
    <t>298514</t>
  </si>
  <si>
    <t>奈良県住宅新築資金等貸付金回収管理組合</t>
  </si>
  <si>
    <t>298506</t>
  </si>
  <si>
    <t>静香苑環境施設組合</t>
  </si>
  <si>
    <t>298492</t>
  </si>
  <si>
    <t>桜井宇陀広域連合</t>
  </si>
  <si>
    <t>298484</t>
  </si>
  <si>
    <t>飛鳥広域行政事務組合</t>
  </si>
  <si>
    <t>298468</t>
  </si>
  <si>
    <t>奈良広域水質検査センター組合</t>
  </si>
  <si>
    <t>298450</t>
  </si>
  <si>
    <t>東宇陀環境衛生組合</t>
  </si>
  <si>
    <t>298441</t>
  </si>
  <si>
    <t>南和広域衛生組合</t>
  </si>
  <si>
    <t>298433</t>
  </si>
  <si>
    <t>葛城広域行政事務組合</t>
  </si>
  <si>
    <t>298425</t>
  </si>
  <si>
    <t>曽爾御杖行政一部事務組合</t>
  </si>
  <si>
    <t>298361</t>
  </si>
  <si>
    <t>山辺環境衛生組合</t>
  </si>
  <si>
    <t>298352</t>
  </si>
  <si>
    <t>吉野広域行政組合</t>
  </si>
  <si>
    <t>298344</t>
  </si>
  <si>
    <t>王寺周辺広域休日応急診療施設組合</t>
  </si>
  <si>
    <t>298310</t>
  </si>
  <si>
    <t>香芝・王寺環境施設組合</t>
  </si>
  <si>
    <t>298280</t>
  </si>
  <si>
    <t>上・下北山衛生一部事務組合</t>
  </si>
  <si>
    <t>298239</t>
  </si>
  <si>
    <t>奈良県市町村総合事務組合</t>
  </si>
  <si>
    <t>298182</t>
  </si>
  <si>
    <t>神野山組合</t>
  </si>
  <si>
    <t>298166</t>
  </si>
  <si>
    <t>青葉山組合</t>
  </si>
  <si>
    <t>298140</t>
  </si>
  <si>
    <t>奥山組合</t>
  </si>
  <si>
    <t>298131</t>
  </si>
  <si>
    <t>宇陀衛生一部事務組合</t>
  </si>
  <si>
    <t>298107</t>
  </si>
  <si>
    <t>奈良県葛城地区清掃事務組合</t>
  </si>
  <si>
    <t>298093</t>
  </si>
  <si>
    <t>老人福祉施設三室園組合</t>
  </si>
  <si>
    <t>298085</t>
  </si>
  <si>
    <t>川西町・三宅町式下中学校組合</t>
  </si>
  <si>
    <t>298026</t>
  </si>
  <si>
    <t>東吉野村</t>
  </si>
  <si>
    <t>294535</t>
  </si>
  <si>
    <t>川上村</t>
  </si>
  <si>
    <t>294527</t>
  </si>
  <si>
    <t>上北山村</t>
  </si>
  <si>
    <t>294519</t>
  </si>
  <si>
    <t>下北山村</t>
  </si>
  <si>
    <t>294501</t>
  </si>
  <si>
    <t>十津川村</t>
  </si>
  <si>
    <t>294497</t>
  </si>
  <si>
    <t>野迫川村</t>
  </si>
  <si>
    <t>294471</t>
  </si>
  <si>
    <t>天川村</t>
  </si>
  <si>
    <t>294462</t>
  </si>
  <si>
    <t>黒滝村</t>
  </si>
  <si>
    <t>294446</t>
  </si>
  <si>
    <t>下市町</t>
  </si>
  <si>
    <t>294438</t>
  </si>
  <si>
    <t>大淀町</t>
  </si>
  <si>
    <t>294420</t>
  </si>
  <si>
    <t>吉野町</t>
  </si>
  <si>
    <t>294411</t>
  </si>
  <si>
    <t>河合町</t>
  </si>
  <si>
    <t>294276</t>
  </si>
  <si>
    <t>広陵町</t>
  </si>
  <si>
    <t>294268</t>
  </si>
  <si>
    <t>王寺町</t>
  </si>
  <si>
    <t>294250</t>
  </si>
  <si>
    <t>上牧町</t>
  </si>
  <si>
    <t>294241</t>
  </si>
  <si>
    <t>明日香村</t>
  </si>
  <si>
    <t>294021</t>
  </si>
  <si>
    <t>高取町</t>
  </si>
  <si>
    <t>294012</t>
  </si>
  <si>
    <t>御杖村</t>
  </si>
  <si>
    <t>293865</t>
  </si>
  <si>
    <t>曽爾村</t>
  </si>
  <si>
    <t>293857</t>
  </si>
  <si>
    <t>田原本町</t>
  </si>
  <si>
    <t>293636</t>
  </si>
  <si>
    <t>三宅町</t>
  </si>
  <si>
    <t>293628</t>
  </si>
  <si>
    <t>川西町</t>
  </si>
  <si>
    <t>293610</t>
  </si>
  <si>
    <t>安堵町</t>
  </si>
  <si>
    <t>293458</t>
  </si>
  <si>
    <t>斑鳩町</t>
  </si>
  <si>
    <t>293440</t>
  </si>
  <si>
    <t>三郷町</t>
  </si>
  <si>
    <t>293431</t>
  </si>
  <si>
    <t>平群町</t>
  </si>
  <si>
    <t>293423</t>
  </si>
  <si>
    <t>山添村</t>
  </si>
  <si>
    <t>293229</t>
  </si>
  <si>
    <t>宇陀市</t>
  </si>
  <si>
    <t>292125</t>
  </si>
  <si>
    <t>葛城市</t>
  </si>
  <si>
    <t>292117</t>
  </si>
  <si>
    <t>香芝市</t>
  </si>
  <si>
    <t>292109</t>
  </si>
  <si>
    <t>生駒市</t>
  </si>
  <si>
    <t>292095</t>
  </si>
  <si>
    <t>御所市</t>
  </si>
  <si>
    <t>292087</t>
  </si>
  <si>
    <t>五條市</t>
  </si>
  <si>
    <t>292079</t>
  </si>
  <si>
    <t>桜井市</t>
  </si>
  <si>
    <t>292061</t>
  </si>
  <si>
    <t>橿原市</t>
  </si>
  <si>
    <t>292052</t>
  </si>
  <si>
    <t>天理市</t>
  </si>
  <si>
    <t>292044</t>
  </si>
  <si>
    <t>大和郡山市</t>
  </si>
  <si>
    <t>292036</t>
  </si>
  <si>
    <t>大和高田市</t>
  </si>
  <si>
    <t>292028</t>
  </si>
  <si>
    <t>奈良市</t>
  </si>
  <si>
    <t>292010</t>
  </si>
  <si>
    <t>280003</t>
  </si>
  <si>
    <t>西はりま消防組合</t>
  </si>
  <si>
    <t>289761</t>
  </si>
  <si>
    <t>北はりま消防組合</t>
  </si>
  <si>
    <t>289752</t>
  </si>
  <si>
    <t>南但広域行政事務組合（事業会計分）</t>
  </si>
  <si>
    <t>289744</t>
  </si>
  <si>
    <t>兵庫県後期高齢者医療広域連合（事業会計分）</t>
  </si>
  <si>
    <t>289728</t>
  </si>
  <si>
    <t>兵庫県後期高齢者医療広域連合（普通会計分）</t>
  </si>
  <si>
    <t>289710</t>
  </si>
  <si>
    <t>にしはりま環境事務組合</t>
  </si>
  <si>
    <t>289701</t>
  </si>
  <si>
    <t>猪名川上流広域ごみ処理施設組合</t>
  </si>
  <si>
    <t>289671</t>
  </si>
  <si>
    <t>淡路広域行政事務組合（事業会計分）</t>
  </si>
  <si>
    <t>289647</t>
  </si>
  <si>
    <t>播磨高原広域事務組合（普通会計分）</t>
  </si>
  <si>
    <t>289612</t>
  </si>
  <si>
    <t>東播磨農業共済事務組合</t>
  </si>
  <si>
    <t>289604</t>
  </si>
  <si>
    <t>小野加東広域事務組合（普通会計分）</t>
  </si>
  <si>
    <t>289591</t>
  </si>
  <si>
    <t>但馬広域行政事務組合</t>
  </si>
  <si>
    <t>289566</t>
  </si>
  <si>
    <t>北但行政事務組合（普通会計分）</t>
  </si>
  <si>
    <t>289558</t>
  </si>
  <si>
    <t>くれさか環境事務組合</t>
  </si>
  <si>
    <t>289515</t>
  </si>
  <si>
    <t>中播農業共済事務組合</t>
  </si>
  <si>
    <t>289485</t>
  </si>
  <si>
    <t>西脇多可行政事務組合（事業会計分）</t>
  </si>
  <si>
    <t>289477</t>
  </si>
  <si>
    <t>小野加東広域事務組合（事業会計分）</t>
  </si>
  <si>
    <t>289451</t>
  </si>
  <si>
    <t>赤相農業共済事務組合</t>
  </si>
  <si>
    <t>289418</t>
  </si>
  <si>
    <t>美方郡広域事務組合（事業会計分）</t>
  </si>
  <si>
    <t>289370</t>
  </si>
  <si>
    <t>揖龍地区農業共済事務組合</t>
  </si>
  <si>
    <t>289337</t>
  </si>
  <si>
    <t>小野加東加西環境施設事務組合</t>
  </si>
  <si>
    <t>289329</t>
  </si>
  <si>
    <t>姫路福崎斎苑施設事務組合</t>
  </si>
  <si>
    <t>289264</t>
  </si>
  <si>
    <t>中播北部行政事務組合</t>
  </si>
  <si>
    <t>289256</t>
  </si>
  <si>
    <t>美方郡広域事務組合（普通会計分）</t>
  </si>
  <si>
    <t>289230</t>
  </si>
  <si>
    <t>兵庫県競馬組合</t>
  </si>
  <si>
    <t>289221</t>
  </si>
  <si>
    <t>西脇多可行政事務組合（普通会計分）</t>
  </si>
  <si>
    <t>289205</t>
  </si>
  <si>
    <t>丹波少年自然の家事務組合</t>
  </si>
  <si>
    <t>289191</t>
  </si>
  <si>
    <t>淡路広域消防事務組合</t>
  </si>
  <si>
    <t>289060</t>
  </si>
  <si>
    <t>南但広域行政事務組合（普通会計分）</t>
  </si>
  <si>
    <t>289051</t>
  </si>
  <si>
    <t>淡路広域行政事務組合（普通会計分）</t>
  </si>
  <si>
    <t>289043</t>
  </si>
  <si>
    <t>播磨内陸医務事業組合</t>
  </si>
  <si>
    <t>289035</t>
  </si>
  <si>
    <t>加古郡衛生事務組合</t>
  </si>
  <si>
    <t>289027</t>
  </si>
  <si>
    <t>洲本市・南あわじ市衛生事務組合</t>
  </si>
  <si>
    <t>288900</t>
  </si>
  <si>
    <t>兵庫県町議会議員公務災害補償組合</t>
  </si>
  <si>
    <t>288811</t>
  </si>
  <si>
    <t>兵庫県市町交通災害共済組合</t>
  </si>
  <si>
    <t>288802</t>
  </si>
  <si>
    <t>氷上多可衛生事務組合</t>
  </si>
  <si>
    <t>288691</t>
  </si>
  <si>
    <t>中播衛生施設事務組合</t>
  </si>
  <si>
    <t>288535</t>
  </si>
  <si>
    <t>北播磨清掃事務組合</t>
  </si>
  <si>
    <t>288292</t>
  </si>
  <si>
    <t>南あわじ市・洲本市小中学校組合</t>
  </si>
  <si>
    <t>288284</t>
  </si>
  <si>
    <t>洲本市・南あわじ市山林事務組合</t>
  </si>
  <si>
    <t>288268</t>
  </si>
  <si>
    <t>市川町外三ヶ市町共有財産事務組合</t>
  </si>
  <si>
    <t>288209</t>
  </si>
  <si>
    <t>加古川市外２市共有公会堂事務組合</t>
  </si>
  <si>
    <t>288195</t>
  </si>
  <si>
    <t>揖龍保健衛生施設事務組合</t>
  </si>
  <si>
    <t>288179</t>
  </si>
  <si>
    <t>北播磨こども発達支援センター事務組合わかあゆ園</t>
  </si>
  <si>
    <t>288128</t>
  </si>
  <si>
    <t>北播衛生事務組合</t>
  </si>
  <si>
    <t>288101</t>
  </si>
  <si>
    <t>兵庫県市町村職員退職手当組合</t>
  </si>
  <si>
    <t>288012</t>
  </si>
  <si>
    <t>新温泉町</t>
  </si>
  <si>
    <t>285862</t>
  </si>
  <si>
    <t>香美町</t>
  </si>
  <si>
    <t>285854</t>
  </si>
  <si>
    <t>佐用町</t>
  </si>
  <si>
    <t>285013</t>
  </si>
  <si>
    <t>上郡町</t>
  </si>
  <si>
    <t>284815</t>
  </si>
  <si>
    <t>太子町</t>
  </si>
  <si>
    <t>284645</t>
  </si>
  <si>
    <t>神河町</t>
  </si>
  <si>
    <t>284467</t>
  </si>
  <si>
    <t>福崎町</t>
  </si>
  <si>
    <t>284432</t>
  </si>
  <si>
    <t>市川町</t>
  </si>
  <si>
    <t>284424</t>
  </si>
  <si>
    <t>播磨町</t>
  </si>
  <si>
    <t>283827</t>
  </si>
  <si>
    <t>稲美町</t>
  </si>
  <si>
    <t>283819</t>
  </si>
  <si>
    <t>多可町</t>
  </si>
  <si>
    <t>283657</t>
  </si>
  <si>
    <t>猪名川町</t>
  </si>
  <si>
    <t>283011</t>
  </si>
  <si>
    <t>たつの市</t>
  </si>
  <si>
    <t>282294</t>
  </si>
  <si>
    <t>加東市</t>
  </si>
  <si>
    <t>282286</t>
  </si>
  <si>
    <t>宍粟市</t>
  </si>
  <si>
    <t>282278</t>
  </si>
  <si>
    <t>淡路市</t>
  </si>
  <si>
    <t>282260</t>
  </si>
  <si>
    <t>朝来市</t>
  </si>
  <si>
    <t>282251</t>
  </si>
  <si>
    <t>南あわじ市</t>
  </si>
  <si>
    <t>282243</t>
  </si>
  <si>
    <t>丹波市</t>
  </si>
  <si>
    <t>282235</t>
  </si>
  <si>
    <t>養父市</t>
  </si>
  <si>
    <t>282227</t>
  </si>
  <si>
    <t>篠山市</t>
  </si>
  <si>
    <t>282219</t>
  </si>
  <si>
    <t>加西市</t>
  </si>
  <si>
    <t>282201</t>
  </si>
  <si>
    <t>三田市</t>
  </si>
  <si>
    <t>282197</t>
  </si>
  <si>
    <t>小野市</t>
  </si>
  <si>
    <t>282189</t>
  </si>
  <si>
    <t>川西市</t>
  </si>
  <si>
    <t>282171</t>
  </si>
  <si>
    <t>高砂市</t>
  </si>
  <si>
    <t>282162</t>
  </si>
  <si>
    <t>三木市</t>
  </si>
  <si>
    <t>282154</t>
  </si>
  <si>
    <t>宝塚市</t>
  </si>
  <si>
    <t>282146</t>
  </si>
  <si>
    <t>西脇市</t>
  </si>
  <si>
    <t>282138</t>
  </si>
  <si>
    <t>赤穂市</t>
  </si>
  <si>
    <t>282120</t>
  </si>
  <si>
    <t>加古川市</t>
  </si>
  <si>
    <t>282103</t>
  </si>
  <si>
    <t>豊岡市</t>
  </si>
  <si>
    <t>282090</t>
  </si>
  <si>
    <t>相生市</t>
  </si>
  <si>
    <t>282081</t>
  </si>
  <si>
    <t>伊丹市</t>
  </si>
  <si>
    <t>282073</t>
  </si>
  <si>
    <t>芦屋市</t>
  </si>
  <si>
    <t>282065</t>
  </si>
  <si>
    <t>洲本市</t>
  </si>
  <si>
    <t>282057</t>
  </si>
  <si>
    <t>西宮市</t>
  </si>
  <si>
    <t>282049</t>
  </si>
  <si>
    <t>明石市</t>
  </si>
  <si>
    <t>282031</t>
  </si>
  <si>
    <t>尼崎市</t>
  </si>
  <si>
    <t>282022</t>
  </si>
  <si>
    <t>姫路市</t>
  </si>
  <si>
    <t>282014</t>
  </si>
  <si>
    <t>神戸市</t>
  </si>
  <si>
    <t>281000</t>
  </si>
  <si>
    <t>270008</t>
  </si>
  <si>
    <t>枚方京田辺環境施設組合</t>
  </si>
  <si>
    <t>278734</t>
  </si>
  <si>
    <t>大阪市・八尾市・松原市環境施設組合</t>
  </si>
  <si>
    <t>278726</t>
  </si>
  <si>
    <t>大東四條畷消防組合</t>
  </si>
  <si>
    <t>278718</t>
  </si>
  <si>
    <t>泉州南消防組合</t>
  </si>
  <si>
    <t>278700</t>
  </si>
  <si>
    <t>関西広域連合</t>
  </si>
  <si>
    <t>278696</t>
  </si>
  <si>
    <t>大阪府後期高齢者医療広域連合</t>
  </si>
  <si>
    <t>278670</t>
  </si>
  <si>
    <t>北河内４市リサイクル施設組合</t>
  </si>
  <si>
    <t>278661</t>
  </si>
  <si>
    <t>くすのき広域連合</t>
  </si>
  <si>
    <t>278645</t>
  </si>
  <si>
    <t>豊能郡環境施設組合</t>
  </si>
  <si>
    <t>278599</t>
  </si>
  <si>
    <t>藤井寺市柏原市学校給食組合</t>
  </si>
  <si>
    <t>278530</t>
  </si>
  <si>
    <t>大阪府都市競艇企業団</t>
  </si>
  <si>
    <t>278408</t>
  </si>
  <si>
    <t>泉南清掃事務組合</t>
  </si>
  <si>
    <t>278386</t>
  </si>
  <si>
    <t>南河内環境事業組合</t>
  </si>
  <si>
    <t>278378</t>
  </si>
  <si>
    <t>岸和田市貝塚市清掃施設組合</t>
  </si>
  <si>
    <t>278360</t>
  </si>
  <si>
    <t>四條畷市交野市清掃施設組合</t>
  </si>
  <si>
    <t>278351</t>
  </si>
  <si>
    <t>東大阪都市清掃施設組合</t>
  </si>
  <si>
    <t>278343</t>
  </si>
  <si>
    <t>泉佐野市田尻町清掃施設組合</t>
  </si>
  <si>
    <t>278335</t>
  </si>
  <si>
    <t>飯盛霊園組合</t>
  </si>
  <si>
    <t>278327</t>
  </si>
  <si>
    <t>柏羽藤環境事業組合</t>
  </si>
  <si>
    <t>278319</t>
  </si>
  <si>
    <t>泉北環境整備施設組合</t>
  </si>
  <si>
    <t>278289</t>
  </si>
  <si>
    <t>豊中市伊丹市クリーンランド</t>
  </si>
  <si>
    <t>278271</t>
  </si>
  <si>
    <t>278262</t>
  </si>
  <si>
    <t>泉大津市、和泉市墓地組合</t>
  </si>
  <si>
    <t>278254</t>
  </si>
  <si>
    <t>八尾市柏原市火葬場組合</t>
  </si>
  <si>
    <t>278246</t>
  </si>
  <si>
    <t>柏原羽曳野藤井寺消防組合</t>
  </si>
  <si>
    <t>278165</t>
  </si>
  <si>
    <t>枚方寝屋川消防組合</t>
  </si>
  <si>
    <t>278157</t>
  </si>
  <si>
    <t>守口市門真市消防組合</t>
  </si>
  <si>
    <t>278149</t>
  </si>
  <si>
    <t>淀川右岸水防事務組合</t>
  </si>
  <si>
    <t>278122</t>
  </si>
  <si>
    <t>大和川右岸水防事務組合</t>
  </si>
  <si>
    <t>278106</t>
  </si>
  <si>
    <t>淀川左岸水防事務組合</t>
  </si>
  <si>
    <t>278092</t>
  </si>
  <si>
    <t>恩智川水防事務組合</t>
  </si>
  <si>
    <t>278084</t>
  </si>
  <si>
    <t>千早赤阪村</t>
  </si>
  <si>
    <t>273830</t>
  </si>
  <si>
    <t>河南町</t>
  </si>
  <si>
    <t>273821</t>
  </si>
  <si>
    <t>273813</t>
  </si>
  <si>
    <t>岬町</t>
  </si>
  <si>
    <t>273660</t>
  </si>
  <si>
    <t>田尻町</t>
  </si>
  <si>
    <t>273627</t>
  </si>
  <si>
    <t>熊取町</t>
  </si>
  <si>
    <t>273619</t>
  </si>
  <si>
    <t>忠岡町</t>
  </si>
  <si>
    <t>273414</t>
  </si>
  <si>
    <t>能勢町</t>
  </si>
  <si>
    <t>273228</t>
  </si>
  <si>
    <t>豊能町</t>
  </si>
  <si>
    <t>273210</t>
  </si>
  <si>
    <t>島本町</t>
  </si>
  <si>
    <t>273015</t>
  </si>
  <si>
    <t>阪南市</t>
  </si>
  <si>
    <t>272329</t>
  </si>
  <si>
    <t>大阪狭山市</t>
  </si>
  <si>
    <t>272311</t>
  </si>
  <si>
    <t>交野市</t>
  </si>
  <si>
    <t>272302</t>
  </si>
  <si>
    <t>四條畷市</t>
  </si>
  <si>
    <t>272299</t>
  </si>
  <si>
    <t>泉南市</t>
  </si>
  <si>
    <t>272281</t>
  </si>
  <si>
    <t>東大阪市</t>
  </si>
  <si>
    <t>272272</t>
  </si>
  <si>
    <t>藤井寺市</t>
  </si>
  <si>
    <t>272264</t>
  </si>
  <si>
    <t>高石市</t>
  </si>
  <si>
    <t>272256</t>
  </si>
  <si>
    <t>摂津市</t>
  </si>
  <si>
    <t>272248</t>
  </si>
  <si>
    <t>門真市</t>
  </si>
  <si>
    <t>272230</t>
  </si>
  <si>
    <t>羽曳野市</t>
  </si>
  <si>
    <t>272221</t>
  </si>
  <si>
    <t>柏原市</t>
  </si>
  <si>
    <t>272213</t>
  </si>
  <si>
    <t>箕面市</t>
  </si>
  <si>
    <t>272205</t>
  </si>
  <si>
    <t>和泉市</t>
  </si>
  <si>
    <t>272191</t>
  </si>
  <si>
    <t>大東市</t>
  </si>
  <si>
    <t>272183</t>
  </si>
  <si>
    <t>松原市</t>
  </si>
  <si>
    <t>272175</t>
  </si>
  <si>
    <t>河内長野市</t>
  </si>
  <si>
    <t>272167</t>
  </si>
  <si>
    <t>寝屋川市</t>
  </si>
  <si>
    <t>272159</t>
  </si>
  <si>
    <t>富田林市</t>
  </si>
  <si>
    <t>272141</t>
  </si>
  <si>
    <t>泉佐野市</t>
  </si>
  <si>
    <t>272132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</si>
  <si>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</si>
  <si>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</si>
  <si>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</si>
  <si>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</si>
  <si>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</si>
  <si>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</si>
  <si>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</si>
  <si>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</si>
  <si>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貝塚市</t>
  </si>
  <si>
    <t>272086</t>
  </si>
  <si>
    <t>高槻市</t>
  </si>
  <si>
    <t>272078</t>
  </si>
  <si>
    <t>泉大津市</t>
  </si>
  <si>
    <t>272060</t>
  </si>
  <si>
    <t>吹田市</t>
  </si>
  <si>
    <t>272051</t>
  </si>
  <si>
    <t>池田市</t>
  </si>
  <si>
    <t>272043</t>
  </si>
  <si>
    <t>豊中市</t>
  </si>
  <si>
    <t>272035</t>
  </si>
  <si>
    <t>岸和田市</t>
  </si>
  <si>
    <t>272027</t>
  </si>
  <si>
    <t>堺市</t>
  </si>
  <si>
    <t>271403</t>
  </si>
  <si>
    <t>大阪市</t>
  </si>
  <si>
    <t>271004</t>
  </si>
  <si>
    <t>260002</t>
  </si>
  <si>
    <t>宮津与謝環境組合</t>
  </si>
  <si>
    <t>268615</t>
  </si>
  <si>
    <t>京都地方税機構</t>
  </si>
  <si>
    <t>268607</t>
  </si>
  <si>
    <t>相楽東部広域連合</t>
  </si>
  <si>
    <t>268593</t>
  </si>
  <si>
    <t>京都府後期高齢者医療広域連合</t>
  </si>
  <si>
    <t>268585</t>
  </si>
  <si>
    <t>乙訓消防組合</t>
  </si>
  <si>
    <t>268577</t>
  </si>
  <si>
    <t>京都府住宅新築資金等貸付事業管理組合</t>
  </si>
  <si>
    <t>268569</t>
  </si>
  <si>
    <t>京都府自治会館管理組合</t>
  </si>
  <si>
    <t>268542</t>
  </si>
  <si>
    <t>京都中部広域消防組合</t>
  </si>
  <si>
    <t>268500</t>
  </si>
  <si>
    <t>相楽郡広域事務組合</t>
  </si>
  <si>
    <t>268496</t>
  </si>
  <si>
    <t>宮津与謝消防組合</t>
  </si>
  <si>
    <t>268470</t>
  </si>
  <si>
    <t>乙訓福祉施設事務組合</t>
  </si>
  <si>
    <t>268445</t>
  </si>
  <si>
    <t>相楽中部消防組合</t>
  </si>
  <si>
    <t>268411</t>
  </si>
  <si>
    <t>京都府市町村議会議員公務災害補償等組合</t>
  </si>
  <si>
    <t>268364</t>
  </si>
  <si>
    <t>淀川・木津川水防事務組合</t>
  </si>
  <si>
    <t>268348</t>
  </si>
  <si>
    <t>澱川右岸水防事務組合</t>
  </si>
  <si>
    <t>268313</t>
  </si>
  <si>
    <t>桂川・小畑川水防事務組合</t>
  </si>
  <si>
    <t>268305</t>
  </si>
  <si>
    <t>乙訓環境衛生組合</t>
  </si>
  <si>
    <t>268283</t>
  </si>
  <si>
    <t>京都府市町村職員退職手当組合</t>
  </si>
  <si>
    <t>268224</t>
  </si>
  <si>
    <t>相楽郡西部塵埃処理組合</t>
  </si>
  <si>
    <t>268216</t>
  </si>
  <si>
    <t>城南衛生管理組合</t>
  </si>
  <si>
    <t>268208</t>
  </si>
  <si>
    <t>船井郡衛生管理組合</t>
  </si>
  <si>
    <t>268178</t>
  </si>
  <si>
    <t>亀岡市及び南丹市財産区組合</t>
  </si>
  <si>
    <t>268160</t>
  </si>
  <si>
    <t>加茂笠置組合</t>
  </si>
  <si>
    <t>268038</t>
  </si>
  <si>
    <t>与謝野町宮津市中学校組合</t>
  </si>
  <si>
    <t>268020</t>
  </si>
  <si>
    <t>与謝野町</t>
  </si>
  <si>
    <t>264652</t>
  </si>
  <si>
    <t>伊根町</t>
  </si>
  <si>
    <t>264636</t>
  </si>
  <si>
    <t>京丹波町</t>
  </si>
  <si>
    <t>264075</t>
  </si>
  <si>
    <t>南山城村</t>
  </si>
  <si>
    <t>263672</t>
  </si>
  <si>
    <t>精華町</t>
  </si>
  <si>
    <t>263664</t>
  </si>
  <si>
    <t>和束町</t>
  </si>
  <si>
    <t>263656</t>
  </si>
  <si>
    <t>笠置町</t>
  </si>
  <si>
    <t>263648</t>
  </si>
  <si>
    <t>宇治田原町</t>
  </si>
  <si>
    <t>263443</t>
  </si>
  <si>
    <t>井手町</t>
  </si>
  <si>
    <t>263435</t>
  </si>
  <si>
    <t>久御山町</t>
  </si>
  <si>
    <t>263222</t>
  </si>
  <si>
    <t>大山崎町</t>
  </si>
  <si>
    <t>263036</t>
  </si>
  <si>
    <t>木津川市</t>
  </si>
  <si>
    <t>262145</t>
  </si>
  <si>
    <t>南丹市</t>
  </si>
  <si>
    <t>262137</t>
  </si>
  <si>
    <t>京丹後市</t>
  </si>
  <si>
    <t>262129</t>
  </si>
  <si>
    <t>京田辺市</t>
  </si>
  <si>
    <t>262111</t>
  </si>
  <si>
    <t>八幡市</t>
  </si>
  <si>
    <t>262102</t>
  </si>
  <si>
    <t>長岡京市</t>
  </si>
  <si>
    <t>262099</t>
  </si>
  <si>
    <t>向日市</t>
  </si>
  <si>
    <t>262081</t>
  </si>
  <si>
    <t>城陽市</t>
  </si>
  <si>
    <t>262072</t>
  </si>
  <si>
    <t>亀岡市</t>
  </si>
  <si>
    <t>262064</t>
  </si>
  <si>
    <t>宮津市</t>
  </si>
  <si>
    <t>262056</t>
  </si>
  <si>
    <t>宇治市</t>
  </si>
  <si>
    <t>262048</t>
  </si>
  <si>
    <t>綾部市</t>
  </si>
  <si>
    <t>262030</t>
  </si>
  <si>
    <t>舞鶴市</t>
  </si>
  <si>
    <t>262021</t>
  </si>
  <si>
    <t>福知山市</t>
  </si>
  <si>
    <t>262013</t>
  </si>
  <si>
    <t>京都市</t>
  </si>
  <si>
    <t>261009</t>
  </si>
  <si>
    <t>250007</t>
  </si>
  <si>
    <t>滋賀県後期高齢者医療広域連合</t>
  </si>
  <si>
    <t>258776</t>
  </si>
  <si>
    <t>湖北地域消防組合</t>
  </si>
  <si>
    <t>258768</t>
  </si>
  <si>
    <t>滋賀県市町村職員研修センター</t>
  </si>
  <si>
    <t>258750</t>
  </si>
  <si>
    <t>彦根愛知犬上広域行政組合</t>
  </si>
  <si>
    <t>258741</t>
  </si>
  <si>
    <t>湖南広域行政組合</t>
  </si>
  <si>
    <t>258717</t>
  </si>
  <si>
    <t>守山野洲行政事務組合</t>
  </si>
  <si>
    <t>258695</t>
  </si>
  <si>
    <t>公立甲賀病院組合（普通会計分）</t>
  </si>
  <si>
    <t>258679</t>
  </si>
  <si>
    <t>愛知郡広域行政組合（普通会計分）</t>
  </si>
  <si>
    <t>258598</t>
  </si>
  <si>
    <t>湖東広域衛生管理組合</t>
  </si>
  <si>
    <t>258580</t>
  </si>
  <si>
    <t>甲賀広域行政組合</t>
  </si>
  <si>
    <t>258474</t>
  </si>
  <si>
    <t>東近江行政組合</t>
  </si>
  <si>
    <t>258458</t>
  </si>
  <si>
    <t>中部清掃組合</t>
  </si>
  <si>
    <t>258415</t>
  </si>
  <si>
    <t>滋賀県市町村議会議員公務災害補償等組合</t>
  </si>
  <si>
    <t>258351</t>
  </si>
  <si>
    <t>八日市布引ライフ組合</t>
  </si>
  <si>
    <t>258334</t>
  </si>
  <si>
    <t>滋賀県市町村交通災害共済組合</t>
  </si>
  <si>
    <t>258326</t>
  </si>
  <si>
    <t>湖北広域行政事務センター</t>
  </si>
  <si>
    <t>258318</t>
  </si>
  <si>
    <t>大滝山林組合</t>
  </si>
  <si>
    <t>258156</t>
  </si>
  <si>
    <t>彦根市米原市山林組合</t>
  </si>
  <si>
    <t>258148</t>
  </si>
  <si>
    <t>彦根市犬上郡営林組合</t>
  </si>
  <si>
    <t>258130</t>
  </si>
  <si>
    <t>滋賀県市町村職員退職手当組合</t>
  </si>
  <si>
    <t>258024</t>
  </si>
  <si>
    <t>多賀町</t>
  </si>
  <si>
    <t>254436</t>
  </si>
  <si>
    <t>甲良町</t>
  </si>
  <si>
    <t>254428</t>
  </si>
  <si>
    <t>豊郷町</t>
  </si>
  <si>
    <t>254410</t>
  </si>
  <si>
    <t>愛荘町</t>
  </si>
  <si>
    <t>254258</t>
  </si>
  <si>
    <t>竜王町</t>
  </si>
  <si>
    <t>253847</t>
  </si>
  <si>
    <t>253839</t>
  </si>
  <si>
    <t>米原市</t>
  </si>
  <si>
    <t>252140</t>
  </si>
  <si>
    <t>東近江市</t>
  </si>
  <si>
    <t>252131</t>
  </si>
  <si>
    <t>高島市</t>
  </si>
  <si>
    <t>252123</t>
  </si>
  <si>
    <t>湖南市</t>
  </si>
  <si>
    <t>252115</t>
  </si>
  <si>
    <t>野洲市</t>
  </si>
  <si>
    <t>252107</t>
  </si>
  <si>
    <t>甲賀市</t>
  </si>
  <si>
    <t>252093</t>
  </si>
  <si>
    <t>栗東市</t>
  </si>
  <si>
    <t>252085</t>
  </si>
  <si>
    <t>守山市</t>
  </si>
  <si>
    <t>252077</t>
  </si>
  <si>
    <t>草津市</t>
  </si>
  <si>
    <t>252069</t>
  </si>
  <si>
    <t>近江八幡市</t>
  </si>
  <si>
    <t>252042</t>
  </si>
  <si>
    <t>長浜市</t>
  </si>
  <si>
    <t>252034</t>
  </si>
  <si>
    <t>彦根市</t>
  </si>
  <si>
    <t>252026</t>
  </si>
  <si>
    <t>大津市</t>
  </si>
  <si>
    <t>252018</t>
  </si>
  <si>
    <t>240001</t>
  </si>
  <si>
    <t>三重県後期高齢者医療広域連合</t>
  </si>
  <si>
    <t>249351</t>
  </si>
  <si>
    <t>三重地方税管理回収機構</t>
  </si>
  <si>
    <t>249343</t>
  </si>
  <si>
    <t>伊勢広域環境組合</t>
  </si>
  <si>
    <t>249335</t>
  </si>
  <si>
    <t>桑名・員弁広域連合</t>
  </si>
  <si>
    <t>249289</t>
  </si>
  <si>
    <t>鈴鹿亀山地区広域連合</t>
  </si>
  <si>
    <t>249271</t>
  </si>
  <si>
    <t>度会広域連合</t>
  </si>
  <si>
    <t>249262</t>
  </si>
  <si>
    <t>紀南介護保険広域連合</t>
  </si>
  <si>
    <t>249220</t>
  </si>
  <si>
    <t>紀北広域連合</t>
  </si>
  <si>
    <t>249211</t>
  </si>
  <si>
    <t>鳥羽志勢広域連合</t>
  </si>
  <si>
    <t>249203</t>
  </si>
  <si>
    <t>香肌奥伊勢資源化広域連合</t>
  </si>
  <si>
    <t>249181</t>
  </si>
  <si>
    <t>荷坂やすらぎ苑組合</t>
  </si>
  <si>
    <t>249173</t>
  </si>
  <si>
    <t>紀勢地区広域消防組合</t>
  </si>
  <si>
    <t>249149</t>
  </si>
  <si>
    <t>三重県市町総合事務組合</t>
  </si>
  <si>
    <t>249106</t>
  </si>
  <si>
    <t>志摩広域行政組合</t>
  </si>
  <si>
    <t>248967</t>
  </si>
  <si>
    <t>桑名広域清掃事業組合</t>
  </si>
  <si>
    <t>248959</t>
  </si>
  <si>
    <t>志摩広域消防組合</t>
  </si>
  <si>
    <t>248851</t>
  </si>
  <si>
    <t>松阪地区広域消防組合</t>
  </si>
  <si>
    <t>248835</t>
  </si>
  <si>
    <t>南牟婁清掃施設組合</t>
  </si>
  <si>
    <t>248789</t>
  </si>
  <si>
    <t>三重紀北消防組合</t>
  </si>
  <si>
    <t>248771</t>
  </si>
  <si>
    <t>伊賀南部環境衛生組合</t>
  </si>
  <si>
    <t>248754</t>
  </si>
  <si>
    <t>伊賀市・名張市広域行政事務組合</t>
  </si>
  <si>
    <t>248746</t>
  </si>
  <si>
    <t>松阪地区広域衛生組合</t>
  </si>
  <si>
    <t>248631</t>
  </si>
  <si>
    <t>朝明広域衛生組合</t>
  </si>
  <si>
    <t>248622</t>
  </si>
  <si>
    <t>奥伊勢広域行政組合</t>
  </si>
  <si>
    <t>248592</t>
  </si>
  <si>
    <t>朝日町、川越町組合立環境クリーンセンター</t>
  </si>
  <si>
    <t>248533</t>
  </si>
  <si>
    <t>三重県三重郡老人福祉施設組合</t>
  </si>
  <si>
    <t>248398</t>
  </si>
  <si>
    <t>紀南社会福祉施設組合</t>
  </si>
  <si>
    <t>248371</t>
  </si>
  <si>
    <t>宮川福祉施設組合</t>
  </si>
  <si>
    <t>248355</t>
  </si>
  <si>
    <t>わたらい老人福祉施設組合</t>
  </si>
  <si>
    <t>248347</t>
  </si>
  <si>
    <t>三重県多気郡多気町松阪市学校組合</t>
  </si>
  <si>
    <t>248274</t>
  </si>
  <si>
    <t>四日市港管理組合</t>
  </si>
  <si>
    <t>248011</t>
  </si>
  <si>
    <t>紀宝町</t>
  </si>
  <si>
    <t>245623</t>
  </si>
  <si>
    <t>御浜町</t>
  </si>
  <si>
    <t>245615</t>
  </si>
  <si>
    <t>紀北町</t>
  </si>
  <si>
    <t>245437</t>
  </si>
  <si>
    <t>南伊勢町</t>
  </si>
  <si>
    <t>244724</t>
  </si>
  <si>
    <t>大紀町</t>
  </si>
  <si>
    <t>244716</t>
  </si>
  <si>
    <t>度会町</t>
  </si>
  <si>
    <t>244708</t>
  </si>
  <si>
    <t>玉城町</t>
  </si>
  <si>
    <t>244619</t>
  </si>
  <si>
    <t>大台町</t>
  </si>
  <si>
    <t>244431</t>
  </si>
  <si>
    <t>明和町</t>
  </si>
  <si>
    <t>244422</t>
  </si>
  <si>
    <t>多気町</t>
  </si>
  <si>
    <t>244414</t>
  </si>
  <si>
    <t>川越町</t>
  </si>
  <si>
    <t>243442</t>
  </si>
  <si>
    <t>朝日町</t>
  </si>
  <si>
    <t>243434</t>
  </si>
  <si>
    <t>菰野町</t>
  </si>
  <si>
    <t>243418</t>
  </si>
  <si>
    <t>東員町</t>
  </si>
  <si>
    <t>243248</t>
  </si>
  <si>
    <t>木曽岬町</t>
  </si>
  <si>
    <t>243035</t>
  </si>
  <si>
    <t>伊賀市</t>
  </si>
  <si>
    <t>242161</t>
  </si>
  <si>
    <t>志摩市</t>
  </si>
  <si>
    <t>242152</t>
  </si>
  <si>
    <t>いなべ市</t>
  </si>
  <si>
    <t>242144</t>
  </si>
  <si>
    <t>熊野市</t>
  </si>
  <si>
    <t>242128</t>
  </si>
  <si>
    <t>鳥羽市</t>
  </si>
  <si>
    <t>242110</t>
  </si>
  <si>
    <t>亀山市</t>
  </si>
  <si>
    <t>242101</t>
  </si>
  <si>
    <t>尾鷲市</t>
  </si>
  <si>
    <t>242098</t>
  </si>
  <si>
    <t>名張市</t>
  </si>
  <si>
    <t>242080</t>
  </si>
  <si>
    <t>鈴鹿市</t>
  </si>
  <si>
    <t>242071</t>
  </si>
  <si>
    <t>桑名市</t>
  </si>
  <si>
    <t>242055</t>
  </si>
  <si>
    <t>松阪市</t>
  </si>
  <si>
    <t>242047</t>
  </si>
  <si>
    <t>伊勢市</t>
  </si>
  <si>
    <t>242039</t>
  </si>
  <si>
    <t>四日市市</t>
  </si>
  <si>
    <t>242021</t>
  </si>
  <si>
    <t>津市</t>
  </si>
  <si>
    <t>242012</t>
  </si>
  <si>
    <t>230006</t>
  </si>
  <si>
    <t>東三河広域連合</t>
  </si>
  <si>
    <t>239330</t>
  </si>
  <si>
    <t>知多南部広域環境組合</t>
  </si>
  <si>
    <t>239321</t>
  </si>
  <si>
    <t>愛知県後期高齢者医療広域連合</t>
  </si>
  <si>
    <t>239305</t>
  </si>
  <si>
    <t>西春日井広域事務組合</t>
  </si>
  <si>
    <t>239291</t>
  </si>
  <si>
    <t>衣浦東部広域連合</t>
  </si>
  <si>
    <t>239283</t>
  </si>
  <si>
    <t>丹羽広域事務組合（普通会計分）</t>
  </si>
  <si>
    <t>239267</t>
  </si>
  <si>
    <t>知多北部広域連合</t>
  </si>
  <si>
    <t>239178</t>
  </si>
  <si>
    <t>春日井小牧看護専門学校管理組合</t>
  </si>
  <si>
    <t>239054</t>
  </si>
  <si>
    <t>海部地区急病診療所組合</t>
  </si>
  <si>
    <t>239046</t>
  </si>
  <si>
    <t>五条広域事務組合</t>
  </si>
  <si>
    <t>238996</t>
  </si>
  <si>
    <t>知北平和公園組合</t>
  </si>
  <si>
    <t>238988</t>
  </si>
  <si>
    <t>知多南部消防組合</t>
  </si>
  <si>
    <t>238970</t>
  </si>
  <si>
    <t>日東衛生組合</t>
  </si>
  <si>
    <t>238937</t>
  </si>
  <si>
    <t>尾三衛生組合</t>
  </si>
  <si>
    <t>238872</t>
  </si>
  <si>
    <t>尾張東部火葬場管理組合</t>
  </si>
  <si>
    <t>238848</t>
  </si>
  <si>
    <t>瀬戸旭看護専門学校組合</t>
  </si>
  <si>
    <t>238821</t>
  </si>
  <si>
    <t>海部地区水防事務組合</t>
  </si>
  <si>
    <t>238805</t>
  </si>
  <si>
    <t>海部南部消防組合</t>
  </si>
  <si>
    <t>238791</t>
  </si>
  <si>
    <t>北名古屋衛生組合</t>
  </si>
  <si>
    <t>238741</t>
  </si>
  <si>
    <t>尾三消防組合</t>
  </si>
  <si>
    <t>238724</t>
  </si>
  <si>
    <t>海部東部消防組合（普通会計分）</t>
  </si>
  <si>
    <t>238708</t>
  </si>
  <si>
    <t>北設広域事務組合（普通会計分）</t>
  </si>
  <si>
    <t>238694</t>
  </si>
  <si>
    <t>半田常滑看護専門学校管理組合</t>
  </si>
  <si>
    <t>238686</t>
  </si>
  <si>
    <t>新城北設楽交通災害共済組合</t>
  </si>
  <si>
    <t>238651</t>
  </si>
  <si>
    <t>尾張市町交通災害共済組合</t>
  </si>
  <si>
    <t>238643</t>
  </si>
  <si>
    <t>江南丹羽環境管理組合</t>
  </si>
  <si>
    <t>238597</t>
  </si>
  <si>
    <t>刈谷知立環境組合</t>
  </si>
  <si>
    <t>238589</t>
  </si>
  <si>
    <t>尾張旭市長久手市衛生組合</t>
  </si>
  <si>
    <t>238546</t>
  </si>
  <si>
    <t>知多南部衛生組合</t>
  </si>
  <si>
    <t>238538</t>
  </si>
  <si>
    <t>小牧岩倉衛生組合</t>
  </si>
  <si>
    <t>238511</t>
  </si>
  <si>
    <t>海部地区環境事務組合</t>
  </si>
  <si>
    <t>238490</t>
  </si>
  <si>
    <t>尾張東部衛生組合</t>
  </si>
  <si>
    <t>238481</t>
  </si>
  <si>
    <t>西知多医療厚生組合</t>
  </si>
  <si>
    <t>238465</t>
  </si>
  <si>
    <t>蒲郡市幸田町衛生組合</t>
  </si>
  <si>
    <t>238422</t>
  </si>
  <si>
    <t>常滑武豊衛生組合</t>
  </si>
  <si>
    <t>238414</t>
  </si>
  <si>
    <t>衣浦衛生組合</t>
  </si>
  <si>
    <t>238384</t>
  </si>
  <si>
    <t>東部知多衛生組合</t>
  </si>
  <si>
    <t>238376</t>
  </si>
  <si>
    <t>中部知多衛生組合</t>
  </si>
  <si>
    <t>238350</t>
  </si>
  <si>
    <t>愛北広域事務組合（普通会計分）</t>
  </si>
  <si>
    <t>238333</t>
  </si>
  <si>
    <t>愛知県市町村職員退職手当組合</t>
  </si>
  <si>
    <t>238309</t>
  </si>
  <si>
    <t>知多中部広域事務組合（普通会計分）</t>
  </si>
  <si>
    <t>238295</t>
  </si>
  <si>
    <t>海部南部広域事務組合（普通会計分）</t>
  </si>
  <si>
    <t>238171</t>
  </si>
  <si>
    <t>岡崎市額田郡模範造林組合</t>
  </si>
  <si>
    <t>238121</t>
  </si>
  <si>
    <t>名古屋競輪組合</t>
  </si>
  <si>
    <t>238031</t>
  </si>
  <si>
    <t>愛知県競馬組合</t>
  </si>
  <si>
    <t>238023</t>
  </si>
  <si>
    <t>名古屋港管理組合</t>
  </si>
  <si>
    <t>238015</t>
  </si>
  <si>
    <t>豊根村</t>
  </si>
  <si>
    <t>235636</t>
  </si>
  <si>
    <t>東栄町</t>
  </si>
  <si>
    <t>235628</t>
  </si>
  <si>
    <t>設楽町</t>
  </si>
  <si>
    <t>235610</t>
  </si>
  <si>
    <t>幸田町</t>
  </si>
  <si>
    <t>235016</t>
  </si>
  <si>
    <t>武豊町</t>
  </si>
  <si>
    <t>234478</t>
  </si>
  <si>
    <t>234460</t>
  </si>
  <si>
    <t>南知多町</t>
  </si>
  <si>
    <t>234451</t>
  </si>
  <si>
    <t>東浦町</t>
  </si>
  <si>
    <t>234427</t>
  </si>
  <si>
    <t>阿久比町</t>
  </si>
  <si>
    <t>234419</t>
  </si>
  <si>
    <t>飛島村</t>
  </si>
  <si>
    <t>234273</t>
  </si>
  <si>
    <t>蟹江町</t>
  </si>
  <si>
    <t>234257</t>
  </si>
  <si>
    <t>大治町</t>
  </si>
  <si>
    <t>234249</t>
  </si>
  <si>
    <t>扶桑町</t>
  </si>
  <si>
    <t>233625</t>
  </si>
  <si>
    <t>大口町</t>
  </si>
  <si>
    <t>233617</t>
  </si>
  <si>
    <t>豊山町</t>
  </si>
  <si>
    <t>233421</t>
  </si>
  <si>
    <t>東郷町</t>
  </si>
  <si>
    <t>233021</t>
  </si>
  <si>
    <t>長久手市</t>
  </si>
  <si>
    <t>232386</t>
  </si>
  <si>
    <t>あま市</t>
  </si>
  <si>
    <t>232378</t>
  </si>
  <si>
    <t>みよし市</t>
  </si>
  <si>
    <t>232360</t>
  </si>
  <si>
    <t>弥富市</t>
  </si>
  <si>
    <t>232351</t>
  </si>
  <si>
    <t>北名古屋市</t>
  </si>
  <si>
    <t>232343</t>
  </si>
  <si>
    <t>清須市</t>
  </si>
  <si>
    <t>232335</t>
  </si>
  <si>
    <t>愛西市</t>
  </si>
  <si>
    <t>232327</t>
  </si>
  <si>
    <t>田原市</t>
  </si>
  <si>
    <t>232319</t>
  </si>
  <si>
    <t>日進市</t>
  </si>
  <si>
    <t>232301</t>
  </si>
  <si>
    <t>豊明市</t>
  </si>
  <si>
    <t>232297</t>
  </si>
  <si>
    <t>岩倉市</t>
  </si>
  <si>
    <t>232289</t>
  </si>
  <si>
    <t>高浜市</t>
  </si>
  <si>
    <t>232271</t>
  </si>
  <si>
    <t>尾張旭市</t>
  </si>
  <si>
    <t>232262</t>
  </si>
  <si>
    <t>知立市</t>
  </si>
  <si>
    <t>232254</t>
  </si>
  <si>
    <t>知多市</t>
  </si>
  <si>
    <t>232246</t>
  </si>
  <si>
    <t>大府市</t>
  </si>
  <si>
    <t>232238</t>
  </si>
  <si>
    <t>東海市</t>
  </si>
  <si>
    <t>232220</t>
  </si>
  <si>
    <t>新城市</t>
  </si>
  <si>
    <t>232211</t>
  </si>
  <si>
    <t>稲沢市</t>
  </si>
  <si>
    <t>232203</t>
  </si>
  <si>
    <t>小牧市</t>
  </si>
  <si>
    <t>232190</t>
  </si>
  <si>
    <t>江南市</t>
  </si>
  <si>
    <t>232173</t>
  </si>
  <si>
    <t>常滑市</t>
  </si>
  <si>
    <t>232165</t>
  </si>
  <si>
    <t>犬山市</t>
  </si>
  <si>
    <t>232157</t>
  </si>
  <si>
    <t>蒲郡市</t>
  </si>
  <si>
    <t>232149</t>
  </si>
  <si>
    <t>西尾市</t>
  </si>
  <si>
    <t>232131</t>
  </si>
  <si>
    <t>安城市</t>
  </si>
  <si>
    <t>232122</t>
  </si>
  <si>
    <t>豊田市</t>
  </si>
  <si>
    <t>232114</t>
  </si>
  <si>
    <t>刈谷市</t>
  </si>
  <si>
    <t>232106</t>
  </si>
  <si>
    <t>碧南市</t>
  </si>
  <si>
    <t>232092</t>
  </si>
  <si>
    <t>津島市</t>
  </si>
  <si>
    <t>232084</t>
  </si>
  <si>
    <t>豊川市</t>
  </si>
  <si>
    <t>232076</t>
  </si>
  <si>
    <t>春日井市</t>
  </si>
  <si>
    <t>232068</t>
  </si>
  <si>
    <t>半田市</t>
  </si>
  <si>
    <t>232050</t>
  </si>
  <si>
    <t>瀬戸市</t>
  </si>
  <si>
    <t>232041</t>
  </si>
  <si>
    <t>一宮市</t>
  </si>
  <si>
    <t>232033</t>
  </si>
  <si>
    <t>岡崎市</t>
  </si>
  <si>
    <t>232025</t>
  </si>
  <si>
    <t>豊橋市</t>
  </si>
  <si>
    <t>232017</t>
  </si>
  <si>
    <t>名古屋市</t>
  </si>
  <si>
    <t>231002</t>
  </si>
  <si>
    <t>220001</t>
  </si>
  <si>
    <t>富士山南東消防組合</t>
  </si>
  <si>
    <t>229601</t>
  </si>
  <si>
    <t>伊豆市伊豆の国市廃棄物処理施設組合</t>
  </si>
  <si>
    <t>229598</t>
  </si>
  <si>
    <t>静岡地方税滞納整理機構</t>
  </si>
  <si>
    <t>229571</t>
  </si>
  <si>
    <t>静岡県後期高齢者医療広域連合</t>
  </si>
  <si>
    <t>229563</t>
  </si>
  <si>
    <t>掛川市・菊川市衛生施設組合</t>
  </si>
  <si>
    <t>229547</t>
  </si>
  <si>
    <t>榛原総合病院組合（普通会計分）</t>
  </si>
  <si>
    <t>229539</t>
  </si>
  <si>
    <t>一部事務組合下田メディカルセンター（普通会計分）</t>
  </si>
  <si>
    <t>229504</t>
  </si>
  <si>
    <t>中東遠看護専門学校組合</t>
  </si>
  <si>
    <t>229466</t>
  </si>
  <si>
    <t>下田地区消防組合</t>
  </si>
  <si>
    <t>229393</t>
  </si>
  <si>
    <t>吉田町牧之原市広域施設組合</t>
  </si>
  <si>
    <t>229377</t>
  </si>
  <si>
    <t>伊豆斎場組合</t>
  </si>
  <si>
    <t>229351</t>
  </si>
  <si>
    <t>東遠地区聖苑組合</t>
  </si>
  <si>
    <t>229326</t>
  </si>
  <si>
    <t>志太広域事務組合</t>
  </si>
  <si>
    <t>229211</t>
  </si>
  <si>
    <t>中遠広域事務組合</t>
  </si>
  <si>
    <t>229202</t>
  </si>
  <si>
    <t>駿東伊豆消防組合</t>
  </si>
  <si>
    <t>229113</t>
  </si>
  <si>
    <t>袋井市森町広域行政組合</t>
  </si>
  <si>
    <t>229091</t>
  </si>
  <si>
    <t>駿豆学園管理組合</t>
  </si>
  <si>
    <t>229075</t>
  </si>
  <si>
    <t>浜名学園組合</t>
  </si>
  <si>
    <t>229041</t>
  </si>
  <si>
    <t>浅羽地域湛水防除施設組合</t>
  </si>
  <si>
    <t>229032</t>
  </si>
  <si>
    <t>東遠学園組合</t>
  </si>
  <si>
    <t>229024</t>
  </si>
  <si>
    <t>御前崎市牧之原市学校組合</t>
  </si>
  <si>
    <t>228991</t>
  </si>
  <si>
    <t>駿遠学園管理組合</t>
  </si>
  <si>
    <t>228958</t>
  </si>
  <si>
    <t>岳南排水路管理組合</t>
  </si>
  <si>
    <t>228923</t>
  </si>
  <si>
    <t>駿東地区交通災害共済組合</t>
  </si>
  <si>
    <t>228893</t>
  </si>
  <si>
    <t>箱根山殖産林組合</t>
  </si>
  <si>
    <t>228621</t>
  </si>
  <si>
    <t>伊豆市沼津市衛生施設組合</t>
  </si>
  <si>
    <t>228613</t>
  </si>
  <si>
    <t>静岡県芦湖水利組合</t>
  </si>
  <si>
    <t>228591</t>
  </si>
  <si>
    <t>箱根山禁伐林組合</t>
  </si>
  <si>
    <t>228541</t>
  </si>
  <si>
    <t>228532</t>
  </si>
  <si>
    <t>三島市外三ヶ市町箱根山林組合</t>
  </si>
  <si>
    <t>228516</t>
  </si>
  <si>
    <t>西豆衛生プラント組合</t>
  </si>
  <si>
    <t>228478</t>
  </si>
  <si>
    <t>三島市外五ヶ市町箱根山組合</t>
  </si>
  <si>
    <t>228435</t>
  </si>
  <si>
    <t>箱根山御山組合</t>
  </si>
  <si>
    <t>228427</t>
  </si>
  <si>
    <t>太田川原野谷川治水水防組合</t>
  </si>
  <si>
    <t>228419</t>
  </si>
  <si>
    <t>川根地区広域施設組合</t>
  </si>
  <si>
    <t>228311</t>
  </si>
  <si>
    <t>南豆衛生プラント組合</t>
  </si>
  <si>
    <t>228281</t>
  </si>
  <si>
    <t>東河環境センター</t>
  </si>
  <si>
    <t>228257</t>
  </si>
  <si>
    <t>御殿場市・小山町広域行政組合</t>
  </si>
  <si>
    <t>228249</t>
  </si>
  <si>
    <t>牧之原市御前崎市広域施設組合</t>
  </si>
  <si>
    <t>228206</t>
  </si>
  <si>
    <t>三島函南広域行政組合</t>
  </si>
  <si>
    <t>228192</t>
  </si>
  <si>
    <t>静岡県市町総合事務組合</t>
  </si>
  <si>
    <t>228176</t>
  </si>
  <si>
    <t>東遠広域施設組合</t>
  </si>
  <si>
    <t>228168</t>
  </si>
  <si>
    <t>相寿園管理組合</t>
  </si>
  <si>
    <t>228150</t>
  </si>
  <si>
    <t>養護老人ホームとよおか管理組合</t>
  </si>
  <si>
    <t>228141</t>
  </si>
  <si>
    <t>小笠老人ホーム施設組合</t>
  </si>
  <si>
    <t>228125</t>
  </si>
  <si>
    <t>牧之原市菊川市学校組合</t>
  </si>
  <si>
    <t>228087</t>
  </si>
  <si>
    <t>浜名湖競艇企業団</t>
  </si>
  <si>
    <t>228052</t>
  </si>
  <si>
    <t>森町</t>
  </si>
  <si>
    <t>224618</t>
  </si>
  <si>
    <t>川根本町</t>
  </si>
  <si>
    <t>224294</t>
  </si>
  <si>
    <t>吉田町</t>
  </si>
  <si>
    <t>224243</t>
  </si>
  <si>
    <t>小山町</t>
  </si>
  <si>
    <t>223441</t>
  </si>
  <si>
    <t>長泉町</t>
  </si>
  <si>
    <t>223425</t>
  </si>
  <si>
    <t>清水町</t>
  </si>
  <si>
    <t>223417</t>
  </si>
  <si>
    <t>函南町</t>
  </si>
  <si>
    <t>223255</t>
  </si>
  <si>
    <t>西伊豆町</t>
  </si>
  <si>
    <t>223069</t>
  </si>
  <si>
    <t>松崎町</t>
  </si>
  <si>
    <t>223051</t>
  </si>
  <si>
    <t>南伊豆町</t>
  </si>
  <si>
    <t>223042</t>
  </si>
  <si>
    <t>河津町</t>
  </si>
  <si>
    <t>223026</t>
  </si>
  <si>
    <t>東伊豆町</t>
  </si>
  <si>
    <t>223018</t>
  </si>
  <si>
    <t>牧之原市</t>
  </si>
  <si>
    <t>222267</t>
  </si>
  <si>
    <t>伊豆の国市</t>
  </si>
  <si>
    <t>222259</t>
  </si>
  <si>
    <t>菊川市</t>
  </si>
  <si>
    <t>222241</t>
  </si>
  <si>
    <t>御前崎市</t>
  </si>
  <si>
    <t>222232</t>
  </si>
  <si>
    <t>伊豆市</t>
  </si>
  <si>
    <t>222224</t>
  </si>
  <si>
    <t>湖西市</t>
  </si>
  <si>
    <t>222216</t>
  </si>
  <si>
    <t>裾野市</t>
  </si>
  <si>
    <t>222208</t>
  </si>
  <si>
    <t>下田市</t>
  </si>
  <si>
    <t>222194</t>
  </si>
  <si>
    <t>袋井市</t>
  </si>
  <si>
    <t>222160</t>
  </si>
  <si>
    <t>御殿場市</t>
  </si>
  <si>
    <t>222151</t>
  </si>
  <si>
    <t>藤枝市</t>
  </si>
  <si>
    <t>222143</t>
  </si>
  <si>
    <t>掛川市</t>
  </si>
  <si>
    <t>222135</t>
  </si>
  <si>
    <t>焼津市</t>
  </si>
  <si>
    <t>222127</t>
  </si>
  <si>
    <t>磐田市</t>
  </si>
  <si>
    <t>222119</t>
  </si>
  <si>
    <t>富士市</t>
  </si>
  <si>
    <t>222101</t>
  </si>
  <si>
    <t>島田市</t>
  </si>
  <si>
    <t>222097</t>
  </si>
  <si>
    <t>伊東市</t>
  </si>
  <si>
    <t>222089</t>
  </si>
  <si>
    <t>富士宮市</t>
  </si>
  <si>
    <t>222071</t>
  </si>
  <si>
    <t>三島市</t>
  </si>
  <si>
    <t>222062</t>
  </si>
  <si>
    <t>熱海市</t>
  </si>
  <si>
    <t>222054</t>
  </si>
  <si>
    <t>沼津市</t>
  </si>
  <si>
    <t>222038</t>
  </si>
  <si>
    <t>浜松市</t>
  </si>
  <si>
    <t>221309</t>
  </si>
  <si>
    <t>静岡市</t>
  </si>
  <si>
    <t>221007</t>
  </si>
  <si>
    <t>210005</t>
  </si>
  <si>
    <t>岐阜県後期高齢者医療広域連合</t>
  </si>
  <si>
    <t>219860</t>
  </si>
  <si>
    <t>古川国府給食センター利用組合</t>
  </si>
  <si>
    <t>219851</t>
  </si>
  <si>
    <t>羽島郡広域連合</t>
  </si>
  <si>
    <t>219843</t>
  </si>
  <si>
    <t>219771</t>
  </si>
  <si>
    <t>揖斐広域連合</t>
  </si>
  <si>
    <t>219762</t>
  </si>
  <si>
    <t>安八郡広域連合</t>
  </si>
  <si>
    <t>219754</t>
  </si>
  <si>
    <t>中濃地域農業共済事務組合</t>
  </si>
  <si>
    <t>219690</t>
  </si>
  <si>
    <t>東濃農業共済事務組合</t>
  </si>
  <si>
    <t>219673</t>
  </si>
  <si>
    <t>飛騨農業共済事務組合</t>
  </si>
  <si>
    <t>219606</t>
  </si>
  <si>
    <t>土岐市及び瑞浪市休日急病診療所組合</t>
  </si>
  <si>
    <t>219371</t>
  </si>
  <si>
    <t>岐阜地域児童発達支援センター組合</t>
  </si>
  <si>
    <t>219321</t>
  </si>
  <si>
    <t>西南濃粗大廃棄物処理組合</t>
  </si>
  <si>
    <t>219177</t>
  </si>
  <si>
    <t>東濃西部広域行政事務組合</t>
  </si>
  <si>
    <t>219169</t>
  </si>
  <si>
    <t>西南濃老人福祉施設事務組合</t>
  </si>
  <si>
    <t>219151</t>
  </si>
  <si>
    <t>中濃消防組合</t>
  </si>
  <si>
    <t>219088</t>
  </si>
  <si>
    <t>中濃地域広域行政事務組合</t>
  </si>
  <si>
    <t>219070</t>
  </si>
  <si>
    <t>岐北衛生施設利用組合</t>
  </si>
  <si>
    <t>219002</t>
  </si>
  <si>
    <t>西濃環境整備組合</t>
  </si>
  <si>
    <t>218952</t>
  </si>
  <si>
    <t>大垣消防組合</t>
  </si>
  <si>
    <t>218944</t>
  </si>
  <si>
    <t>岐阜県地方競馬組合</t>
  </si>
  <si>
    <t>218936</t>
  </si>
  <si>
    <t>可茂消防事務組合</t>
  </si>
  <si>
    <t>218901</t>
  </si>
  <si>
    <t>揖斐郡消防組合</t>
  </si>
  <si>
    <t>218898</t>
  </si>
  <si>
    <t>本巣消防事務組合</t>
  </si>
  <si>
    <t>218847</t>
  </si>
  <si>
    <t>美濃加茂市富加町中学校組合</t>
  </si>
  <si>
    <t>218821</t>
  </si>
  <si>
    <t>不破消防組合</t>
  </si>
  <si>
    <t>218791</t>
  </si>
  <si>
    <t>岐阜県市町村職員退職手当組合</t>
  </si>
  <si>
    <t>218782</t>
  </si>
  <si>
    <t>足打谷林野組合</t>
  </si>
  <si>
    <t>218707</t>
  </si>
  <si>
    <t>樫原谷林野組合</t>
  </si>
  <si>
    <t>218693</t>
  </si>
  <si>
    <t>岐阜県市町村会館組合</t>
  </si>
  <si>
    <t>218669</t>
  </si>
  <si>
    <t>可児市・御嵩町中学校組合</t>
  </si>
  <si>
    <t>218588</t>
  </si>
  <si>
    <t>大垣市安八郡安八町東安中学校組合</t>
  </si>
  <si>
    <t>218537</t>
  </si>
  <si>
    <t>揖斐郡養基小学校養基保育所組合</t>
  </si>
  <si>
    <t>218499</t>
  </si>
  <si>
    <t>可児川防災等ため池組合</t>
  </si>
  <si>
    <t>218481</t>
  </si>
  <si>
    <t>土岐川防災ダム一部事務組合</t>
  </si>
  <si>
    <t>218472</t>
  </si>
  <si>
    <t>揖斐川水防事務組合</t>
  </si>
  <si>
    <t>218430</t>
  </si>
  <si>
    <t>大垣輪中水防事務組合</t>
  </si>
  <si>
    <t>218405</t>
  </si>
  <si>
    <t>木曽川右岸地帯水防事務組合</t>
  </si>
  <si>
    <t>218391</t>
  </si>
  <si>
    <t>南濃衛生施設利用事務組合</t>
  </si>
  <si>
    <t>218243</t>
  </si>
  <si>
    <t>可茂衛生施設利用組合</t>
  </si>
  <si>
    <t>218235</t>
  </si>
  <si>
    <t>大垣衛生施設組合</t>
  </si>
  <si>
    <t>218227</t>
  </si>
  <si>
    <t>岐阜羽島衛生施設組合</t>
  </si>
  <si>
    <t>218219</t>
  </si>
  <si>
    <t>白川村</t>
  </si>
  <si>
    <t>216046</t>
  </si>
  <si>
    <t>御嵩町</t>
  </si>
  <si>
    <t>215210</t>
  </si>
  <si>
    <t>東白川村</t>
  </si>
  <si>
    <t>215074</t>
  </si>
  <si>
    <t>白川町</t>
  </si>
  <si>
    <t>215066</t>
  </si>
  <si>
    <t>八百津町</t>
  </si>
  <si>
    <t>215058</t>
  </si>
  <si>
    <t>七宗町</t>
  </si>
  <si>
    <t>215040</t>
  </si>
  <si>
    <t>川辺町</t>
  </si>
  <si>
    <t>215031</t>
  </si>
  <si>
    <t>富加町</t>
  </si>
  <si>
    <t>215023</t>
  </si>
  <si>
    <t>坂祝町</t>
  </si>
  <si>
    <t>215015</t>
  </si>
  <si>
    <t>北方町</t>
  </si>
  <si>
    <t>214213</t>
  </si>
  <si>
    <t>池田町</t>
  </si>
  <si>
    <t>214043</t>
  </si>
  <si>
    <t>大野町</t>
  </si>
  <si>
    <t>214035</t>
  </si>
  <si>
    <t>揖斐川町</t>
  </si>
  <si>
    <t>214019</t>
  </si>
  <si>
    <t>安八町</t>
  </si>
  <si>
    <t>213837</t>
  </si>
  <si>
    <t>輪之内町</t>
  </si>
  <si>
    <t>213829</t>
  </si>
  <si>
    <t>神戸町</t>
  </si>
  <si>
    <t>213811</t>
  </si>
  <si>
    <t>関ケ原町</t>
  </si>
  <si>
    <t>213624</t>
  </si>
  <si>
    <t>垂井町</t>
  </si>
  <si>
    <t>213616</t>
  </si>
  <si>
    <t>養老町</t>
  </si>
  <si>
    <t>213411</t>
  </si>
  <si>
    <t>笠松町</t>
  </si>
  <si>
    <t>213039</t>
  </si>
  <si>
    <t>岐南町</t>
  </si>
  <si>
    <t>213021</t>
  </si>
  <si>
    <t>海津市</t>
  </si>
  <si>
    <t>212211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</si>
  <si>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</si>
  <si>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</si>
  <si>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</si>
  <si>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</si>
  <si>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</si>
  <si>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</si>
  <si>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</si>
  <si>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</si>
  <si>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瑞穂市</t>
  </si>
  <si>
    <t>212164</t>
  </si>
  <si>
    <t>山県市</t>
  </si>
  <si>
    <t>212156</t>
  </si>
  <si>
    <t>可児市</t>
  </si>
  <si>
    <t>212148</t>
  </si>
  <si>
    <t>各務原市</t>
  </si>
  <si>
    <t>212130</t>
  </si>
  <si>
    <t>土岐市</t>
  </si>
  <si>
    <t>212121</t>
  </si>
  <si>
    <t>美濃加茂市</t>
  </si>
  <si>
    <t>212113</t>
  </si>
  <si>
    <t>恵那市</t>
  </si>
  <si>
    <t>212105</t>
  </si>
  <si>
    <t>羽島市</t>
  </si>
  <si>
    <t>212091</t>
  </si>
  <si>
    <t>瑞浪市</t>
  </si>
  <si>
    <t>212083</t>
  </si>
  <si>
    <t>美濃市</t>
  </si>
  <si>
    <t>212075</t>
  </si>
  <si>
    <t>中津川市</t>
  </si>
  <si>
    <t>212067</t>
  </si>
  <si>
    <t>関市</t>
  </si>
  <si>
    <t>212059</t>
  </si>
  <si>
    <t>多治見市</t>
  </si>
  <si>
    <t>212041</t>
  </si>
  <si>
    <t>高山市</t>
  </si>
  <si>
    <t>212032</t>
  </si>
  <si>
    <t>大垣市</t>
  </si>
  <si>
    <t>212024</t>
  </si>
  <si>
    <t>岐阜市</t>
  </si>
  <si>
    <t>212016</t>
  </si>
  <si>
    <t>200000</t>
  </si>
  <si>
    <t>安曇野松筑広域環境施設組合</t>
  </si>
  <si>
    <t>209996</t>
  </si>
  <si>
    <t>下伊那南部総合事務組合</t>
  </si>
  <si>
    <t>209970</t>
  </si>
  <si>
    <t>下伊那自治センター組合</t>
  </si>
  <si>
    <t>209911</t>
  </si>
  <si>
    <t>諏訪南行政事務組合</t>
  </si>
  <si>
    <t>209902</t>
  </si>
  <si>
    <t>白馬山麓環境施設組合</t>
  </si>
  <si>
    <t>209881</t>
  </si>
  <si>
    <t>諏訪広域連合</t>
  </si>
  <si>
    <t>209813</t>
  </si>
  <si>
    <t>北信広域連合</t>
  </si>
  <si>
    <t>209805</t>
  </si>
  <si>
    <t>長野県後期高齢者医療広域連合</t>
  </si>
  <si>
    <t>209791</t>
  </si>
  <si>
    <t>下伊那郡西部衛生施設組合</t>
  </si>
  <si>
    <t>209716</t>
  </si>
  <si>
    <t>南諏衛生施設組合</t>
  </si>
  <si>
    <t>209651</t>
  </si>
  <si>
    <t>松塩地区広域施設組合</t>
  </si>
  <si>
    <t>209601</t>
  </si>
  <si>
    <t>千曲坂城消防組合</t>
  </si>
  <si>
    <t>209546</t>
  </si>
  <si>
    <t>北信保健衛生施設組合</t>
  </si>
  <si>
    <t>209490</t>
  </si>
  <si>
    <t>長野県民交通災害共済組合</t>
  </si>
  <si>
    <t>209457</t>
  </si>
  <si>
    <t>長野県市町村総合事務組合</t>
  </si>
  <si>
    <t>209449</t>
  </si>
  <si>
    <t>小海町北相木村南相木村中学校組合</t>
  </si>
  <si>
    <t>209431</t>
  </si>
  <si>
    <t>岳北広域行政組合</t>
  </si>
  <si>
    <t>209422</t>
  </si>
  <si>
    <t>上田地域広域連合</t>
  </si>
  <si>
    <t>209406</t>
  </si>
  <si>
    <t>下伊那郡土木技術センター組合</t>
  </si>
  <si>
    <t>209392</t>
  </si>
  <si>
    <t>須高行政事務組合</t>
  </si>
  <si>
    <t>209368</t>
  </si>
  <si>
    <t>上伊那広域連合</t>
  </si>
  <si>
    <t>209333</t>
  </si>
  <si>
    <t>依田窪医療福祉事務組合</t>
  </si>
  <si>
    <t>209317</t>
  </si>
  <si>
    <t>長野県地方税滞納整理機構</t>
  </si>
  <si>
    <t>209295</t>
  </si>
  <si>
    <t>南信州広域連合</t>
  </si>
  <si>
    <t>209287</t>
  </si>
  <si>
    <t>木曽広域連合</t>
  </si>
  <si>
    <t>209279</t>
  </si>
  <si>
    <t>長野県市町村自治振興組合</t>
  </si>
  <si>
    <t>209252</t>
  </si>
  <si>
    <t>岳南広域消防組合</t>
  </si>
  <si>
    <t>209244</t>
  </si>
  <si>
    <t>長水部分林組合</t>
  </si>
  <si>
    <t>209210</t>
  </si>
  <si>
    <t>北部衛生施設組合</t>
  </si>
  <si>
    <t>209201</t>
  </si>
  <si>
    <t>東北信市町村交通災害共済事務組合</t>
  </si>
  <si>
    <t>209171</t>
  </si>
  <si>
    <t>下伊那北部総合事務組合</t>
  </si>
  <si>
    <t>209147</t>
  </si>
  <si>
    <t>高山村外一市一町財産組合</t>
  </si>
  <si>
    <t>209121</t>
  </si>
  <si>
    <t>六ケ郷用水組合</t>
  </si>
  <si>
    <t>209112</t>
  </si>
  <si>
    <t>南佐久環境衛生組合</t>
  </si>
  <si>
    <t>209066</t>
  </si>
  <si>
    <t>佐久市・軽井沢町清掃施設組合</t>
  </si>
  <si>
    <t>209058</t>
  </si>
  <si>
    <t>下伊那郡町村総合事務組合</t>
  </si>
  <si>
    <t>208973</t>
  </si>
  <si>
    <t>佐久広域連合</t>
  </si>
  <si>
    <t>208949</t>
  </si>
  <si>
    <t>北アルプス広域連合</t>
  </si>
  <si>
    <t>208931</t>
  </si>
  <si>
    <t>塩尻市辰野町中学校組合</t>
  </si>
  <si>
    <t>208884</t>
  </si>
  <si>
    <t>伊南行政組合</t>
  </si>
  <si>
    <t>208825</t>
  </si>
  <si>
    <t>伊那中央行政組合（普通会計分）</t>
  </si>
  <si>
    <t>208809</t>
  </si>
  <si>
    <t>諏訪市・茅野市衛生施設組合</t>
  </si>
  <si>
    <t>208787</t>
  </si>
  <si>
    <t>湖北行政事務組合（普通会計分）</t>
  </si>
  <si>
    <t>208752</t>
  </si>
  <si>
    <t>松本市・山形村・朝日村中学校組合</t>
  </si>
  <si>
    <t>208736</t>
  </si>
  <si>
    <t>松塩安筑老人福祉施設組合</t>
  </si>
  <si>
    <t>208701</t>
  </si>
  <si>
    <t>池田松川施設組合</t>
  </si>
  <si>
    <t>208647</t>
  </si>
  <si>
    <t>穂高広域施設組合</t>
  </si>
  <si>
    <t>208604</t>
  </si>
  <si>
    <t>中信地域町村交通災害共済事務組合</t>
  </si>
  <si>
    <t>208574</t>
  </si>
  <si>
    <t>安曇野市・松本市山林組合</t>
  </si>
  <si>
    <t>208566</t>
  </si>
  <si>
    <t>安曇野・松本行政事務組合</t>
  </si>
  <si>
    <t>208531</t>
  </si>
  <si>
    <t>麻績村筑北村学校組合</t>
  </si>
  <si>
    <t>208523</t>
  </si>
  <si>
    <t>東筑摩郡筑北保健衛生施設組合</t>
  </si>
  <si>
    <t>208515</t>
  </si>
  <si>
    <t>湖周行政事務組合</t>
  </si>
  <si>
    <t>208493</t>
  </si>
  <si>
    <t>長野広域連合</t>
  </si>
  <si>
    <t>208485</t>
  </si>
  <si>
    <t>辰野町塩尻市小学校組合</t>
  </si>
  <si>
    <t>208469</t>
  </si>
  <si>
    <t>佐久市・北佐久郡環境施設組合</t>
  </si>
  <si>
    <t>208451</t>
  </si>
  <si>
    <t>南信地域町村交通災害共済事務組合</t>
  </si>
  <si>
    <t>208434</t>
  </si>
  <si>
    <t>佐久平環境衛生組合</t>
  </si>
  <si>
    <t>208388</t>
  </si>
  <si>
    <t>松本広域連合</t>
  </si>
  <si>
    <t>208329</t>
  </si>
  <si>
    <t>千曲衛生施設組合</t>
  </si>
  <si>
    <t>208311</t>
  </si>
  <si>
    <t>浅麓環境施設組合</t>
  </si>
  <si>
    <t>208302</t>
  </si>
  <si>
    <t>葛尾組合</t>
  </si>
  <si>
    <t>208213</t>
  </si>
  <si>
    <t>青木村及び上田市共有財産組合</t>
  </si>
  <si>
    <t>208191</t>
  </si>
  <si>
    <t>上田市長和町中学校組合</t>
  </si>
  <si>
    <t>208183</t>
  </si>
  <si>
    <t>上田市東御市真田共有財産組合</t>
  </si>
  <si>
    <t>208175</t>
  </si>
  <si>
    <t>川西保健衛生施設組合</t>
  </si>
  <si>
    <t>208132</t>
  </si>
  <si>
    <t>森泉山財産組合</t>
  </si>
  <si>
    <t>208116</t>
  </si>
  <si>
    <t>北佐久郡老人福祉施設組合</t>
  </si>
  <si>
    <t>208108</t>
  </si>
  <si>
    <t>栄村</t>
  </si>
  <si>
    <t>206024</t>
  </si>
  <si>
    <t>飯綱町</t>
  </si>
  <si>
    <t>205907</t>
  </si>
  <si>
    <t>小川村</t>
  </si>
  <si>
    <t>205885</t>
  </si>
  <si>
    <t>信濃町</t>
  </si>
  <si>
    <t>205834</t>
  </si>
  <si>
    <t>野沢温泉村</t>
  </si>
  <si>
    <t>205630</t>
  </si>
  <si>
    <t>木島平村</t>
  </si>
  <si>
    <t>205621</t>
  </si>
  <si>
    <t>山ノ内町</t>
  </si>
  <si>
    <t>205613</t>
  </si>
  <si>
    <t>高山村</t>
  </si>
  <si>
    <t>205435</t>
  </si>
  <si>
    <t>小布施町</t>
  </si>
  <si>
    <t>205419</t>
  </si>
  <si>
    <t>坂城町</t>
  </si>
  <si>
    <t>205214</t>
  </si>
  <si>
    <t>小谷村</t>
  </si>
  <si>
    <t>204862</t>
  </si>
  <si>
    <t>白馬村</t>
  </si>
  <si>
    <t>204854</t>
  </si>
  <si>
    <t>松川村</t>
  </si>
  <si>
    <t>204820</t>
  </si>
  <si>
    <t>204811</t>
  </si>
  <si>
    <t>筑北村</t>
  </si>
  <si>
    <t>204528</t>
  </si>
  <si>
    <t>朝日村</t>
  </si>
  <si>
    <t>204510</t>
  </si>
  <si>
    <t>山形村</t>
  </si>
  <si>
    <t>204501</t>
  </si>
  <si>
    <t>生坂村</t>
  </si>
  <si>
    <t>204480</t>
  </si>
  <si>
    <t>麻績村</t>
  </si>
  <si>
    <t>204463</t>
  </si>
  <si>
    <t>木曽町</t>
  </si>
  <si>
    <t>204323</t>
  </si>
  <si>
    <t>大桑村</t>
  </si>
  <si>
    <t>204307</t>
  </si>
  <si>
    <t>王滝村</t>
  </si>
  <si>
    <t>204293</t>
  </si>
  <si>
    <t>木祖村</t>
  </si>
  <si>
    <t>204251</t>
  </si>
  <si>
    <t>南木曽町</t>
  </si>
  <si>
    <t>204234</t>
  </si>
  <si>
    <t>上松町</t>
  </si>
  <si>
    <t>204226</t>
  </si>
  <si>
    <t>大鹿村</t>
  </si>
  <si>
    <t>204170</t>
  </si>
  <si>
    <t>豊丘村</t>
  </si>
  <si>
    <t>204161</t>
  </si>
  <si>
    <t>喬木村</t>
  </si>
  <si>
    <t>204153</t>
  </si>
  <si>
    <t>泰阜村</t>
  </si>
  <si>
    <t>204145</t>
  </si>
  <si>
    <t>天龍村</t>
  </si>
  <si>
    <t>204137</t>
  </si>
  <si>
    <t>売木村</t>
  </si>
  <si>
    <t>204129</t>
  </si>
  <si>
    <t>下條村</t>
  </si>
  <si>
    <t>204111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</si>
  <si>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</si>
  <si>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</si>
  <si>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</si>
  <si>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</si>
  <si>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</si>
  <si>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</si>
  <si>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</si>
  <si>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</si>
  <si>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204030</t>
  </si>
  <si>
    <t>松川町</t>
  </si>
  <si>
    <t>204021</t>
  </si>
  <si>
    <t>宮田村</t>
  </si>
  <si>
    <t>203882</t>
  </si>
  <si>
    <t>中川村</t>
  </si>
  <si>
    <t>203866</t>
  </si>
  <si>
    <t>南箕輪村</t>
  </si>
  <si>
    <t>203858</t>
  </si>
  <si>
    <t>飯島町</t>
  </si>
  <si>
    <t>203840</t>
  </si>
  <si>
    <t>箕輪町</t>
  </si>
  <si>
    <t>203831</t>
  </si>
  <si>
    <t>辰野町</t>
  </si>
  <si>
    <t>203823</t>
  </si>
  <si>
    <t>原村</t>
  </si>
  <si>
    <t>203637</t>
  </si>
  <si>
    <t>富士見町</t>
  </si>
  <si>
    <t>203629</t>
  </si>
  <si>
    <t>下諏訪町</t>
  </si>
  <si>
    <t>203611</t>
  </si>
  <si>
    <t>長和町</t>
  </si>
  <si>
    <t>203505</t>
  </si>
  <si>
    <t>青木村</t>
  </si>
  <si>
    <t>203491</t>
  </si>
  <si>
    <t>立科町</t>
  </si>
  <si>
    <t>203246</t>
  </si>
  <si>
    <t>御代田町</t>
  </si>
  <si>
    <t>203238</t>
  </si>
  <si>
    <t>軽井沢町</t>
  </si>
  <si>
    <t>203211</t>
  </si>
  <si>
    <t>佐久穂町</t>
  </si>
  <si>
    <t>203092</t>
  </si>
  <si>
    <t>北相木村</t>
  </si>
  <si>
    <t>203076</t>
  </si>
  <si>
    <t>南相木村</t>
  </si>
  <si>
    <t>203068</t>
  </si>
  <si>
    <t>南牧村</t>
  </si>
  <si>
    <t>203050</t>
  </si>
  <si>
    <t>203041</t>
  </si>
  <si>
    <t>小海町</t>
  </si>
  <si>
    <t>203033</t>
  </si>
  <si>
    <t>安曇野市</t>
  </si>
  <si>
    <t>202207</t>
  </si>
  <si>
    <t>東御市</t>
  </si>
  <si>
    <t>202193</t>
  </si>
  <si>
    <t>千曲市</t>
  </si>
  <si>
    <t>202185</t>
  </si>
  <si>
    <t>佐久市</t>
  </si>
  <si>
    <t>202177</t>
  </si>
  <si>
    <t>塩尻市</t>
  </si>
  <si>
    <t>202151</t>
  </si>
  <si>
    <t>茅野市</t>
  </si>
  <si>
    <t>202142</t>
  </si>
  <si>
    <t>飯山市</t>
  </si>
  <si>
    <t>202134</t>
  </si>
  <si>
    <t>大町市</t>
  </si>
  <si>
    <t>202126</t>
  </si>
  <si>
    <t>中野市</t>
  </si>
  <si>
    <t>202118</t>
  </si>
  <si>
    <t>駒ケ根市</t>
  </si>
  <si>
    <t>202100</t>
  </si>
  <si>
    <t>伊那市</t>
  </si>
  <si>
    <t>202096</t>
  </si>
  <si>
    <t>小諸市</t>
  </si>
  <si>
    <t>202088</t>
  </si>
  <si>
    <t>須坂市</t>
  </si>
  <si>
    <t>202070</t>
  </si>
  <si>
    <t>諏訪市</t>
  </si>
  <si>
    <t>202061</t>
  </si>
  <si>
    <t>飯田市</t>
  </si>
  <si>
    <t>202053</t>
  </si>
  <si>
    <t>岡谷市</t>
  </si>
  <si>
    <t>202045</t>
  </si>
  <si>
    <t>上田市</t>
  </si>
  <si>
    <t>202037</t>
  </si>
  <si>
    <t>松本市</t>
  </si>
  <si>
    <t>202029</t>
  </si>
  <si>
    <t>長野市</t>
  </si>
  <si>
    <t>202011</t>
  </si>
  <si>
    <t>190004</t>
  </si>
  <si>
    <t>甲府・峡東地域ごみ処理施設事務組合</t>
  </si>
  <si>
    <t>199427</t>
  </si>
  <si>
    <t>山梨県後期高齢者医療広域連合</t>
  </si>
  <si>
    <t>199419</t>
  </si>
  <si>
    <t>山梨県東部広域連合</t>
  </si>
  <si>
    <t>199397</t>
  </si>
  <si>
    <t>富士五湖広域行政事務組合</t>
  </si>
  <si>
    <t>199362</t>
  </si>
  <si>
    <t>釈迦堂遺跡博物館組合</t>
  </si>
  <si>
    <t>199346</t>
  </si>
  <si>
    <t>峡南広域行政組合</t>
  </si>
  <si>
    <t>199320</t>
  </si>
  <si>
    <t>東八代広域行政事務組合</t>
  </si>
  <si>
    <t>199311</t>
  </si>
  <si>
    <t>峡北広域行政事務組合</t>
  </si>
  <si>
    <t>199303</t>
  </si>
  <si>
    <t>山梨県市町村総合事務組合（事業会計分）</t>
  </si>
  <si>
    <t>199265</t>
  </si>
  <si>
    <t>山梨県市町村総合事務組合（普通会計分）</t>
  </si>
  <si>
    <t>199257</t>
  </si>
  <si>
    <t>中巨摩地区広域事務組合</t>
  </si>
  <si>
    <t>199249</t>
  </si>
  <si>
    <t>甲府地区広域行政事務組合</t>
  </si>
  <si>
    <t>199222</t>
  </si>
  <si>
    <t>青木が原ごみ処理組合</t>
  </si>
  <si>
    <t>199214</t>
  </si>
  <si>
    <t>東山梨環境衛生組合</t>
  </si>
  <si>
    <t>199184</t>
  </si>
  <si>
    <t>東山梨行政事務組合</t>
  </si>
  <si>
    <t>199176</t>
  </si>
  <si>
    <t>青木ケ原衛生センター</t>
  </si>
  <si>
    <t>199079</t>
  </si>
  <si>
    <t>河口湖南中学校組合</t>
  </si>
  <si>
    <t>198994</t>
  </si>
  <si>
    <t>大月都留広域事務組合</t>
  </si>
  <si>
    <t>198960</t>
  </si>
  <si>
    <t>三郡衛生組合</t>
  </si>
  <si>
    <t>198838</t>
  </si>
  <si>
    <t>峡南衛生組合</t>
  </si>
  <si>
    <t>198714</t>
  </si>
  <si>
    <t>野脇恩賜県有財産保護組合</t>
  </si>
  <si>
    <t>198617</t>
  </si>
  <si>
    <t>小金沢土室山恩賜県有財産保護組合</t>
  </si>
  <si>
    <t>198595</t>
  </si>
  <si>
    <t>鳴沢・富士河口湖恩賜県有財産保護組合</t>
  </si>
  <si>
    <t>198587</t>
  </si>
  <si>
    <t>大旅外二恩賜県有財産保護組合</t>
  </si>
  <si>
    <t>198579</t>
  </si>
  <si>
    <t>鹿留山恩賜県有財産保護組合</t>
  </si>
  <si>
    <t>198561</t>
  </si>
  <si>
    <t>富士吉田市外二ケ村恩賜県有財産保護組合</t>
  </si>
  <si>
    <t>198544</t>
  </si>
  <si>
    <t>釜無山外三字恩賜県有財産保護組合</t>
  </si>
  <si>
    <t>198528</t>
  </si>
  <si>
    <t>大内窪外壱字恩賜県有財産保護組合</t>
  </si>
  <si>
    <t>198382</t>
  </si>
  <si>
    <t>牛ケ馬場恩賜県有財産保護組合</t>
  </si>
  <si>
    <t>198374</t>
  </si>
  <si>
    <t>第一御座石前山恩賜県有財産保護組合</t>
  </si>
  <si>
    <t>198358</t>
  </si>
  <si>
    <t>老別当恩賜県有財産保護組合</t>
  </si>
  <si>
    <t>198340</t>
  </si>
  <si>
    <t>御座石山恩賜県有財産保護組合</t>
  </si>
  <si>
    <t>198323</t>
  </si>
  <si>
    <t>御勅使川入旧三十六ケ村入会山恩賜県有財産保護組合</t>
  </si>
  <si>
    <t>198277</t>
  </si>
  <si>
    <t>北奥仙丈外二山恩賜県有財産保護組合</t>
  </si>
  <si>
    <t>198251</t>
  </si>
  <si>
    <t>奥仙重外二字山恩賜県有財産保護組合</t>
  </si>
  <si>
    <t>198234</t>
  </si>
  <si>
    <t>八町山恩賜県有財産保護組合</t>
  </si>
  <si>
    <t>198218</t>
  </si>
  <si>
    <t>京戸入会恩賜県有財産保護組合</t>
  </si>
  <si>
    <t>198145</t>
  </si>
  <si>
    <t>深沢山恩賜県有財産保護組合</t>
  </si>
  <si>
    <t>198072</t>
  </si>
  <si>
    <t>大蔵沢恩賜県有財産保護組合</t>
  </si>
  <si>
    <t>198064</t>
  </si>
  <si>
    <t>金峰前山恩賜県有財産保護組合</t>
  </si>
  <si>
    <t>198056</t>
  </si>
  <si>
    <t>滑沢山恩賜県有財産保護組合</t>
  </si>
  <si>
    <t>198021</t>
  </si>
  <si>
    <t>牛奥山恩賜県有財産保護組合</t>
  </si>
  <si>
    <t>198013</t>
  </si>
  <si>
    <t>丹波山村</t>
  </si>
  <si>
    <t>194433</t>
  </si>
  <si>
    <t>小菅村</t>
  </si>
  <si>
    <t>194425</t>
  </si>
  <si>
    <t>富士河口湖町</t>
  </si>
  <si>
    <t>194301</t>
  </si>
  <si>
    <t>鳴沢村</t>
  </si>
  <si>
    <t>194298</t>
  </si>
  <si>
    <t>山中湖村</t>
  </si>
  <si>
    <t>194255</t>
  </si>
  <si>
    <t>忍野村</t>
  </si>
  <si>
    <t>194247</t>
  </si>
  <si>
    <t>西桂町</t>
  </si>
  <si>
    <t>194239</t>
  </si>
  <si>
    <t>道志村</t>
  </si>
  <si>
    <t>194221</t>
  </si>
  <si>
    <t>昭和町</t>
  </si>
  <si>
    <t>193844</t>
  </si>
  <si>
    <t>富士川町</t>
  </si>
  <si>
    <t>193682</t>
  </si>
  <si>
    <t>193666</t>
  </si>
  <si>
    <t>身延町</t>
  </si>
  <si>
    <t>193658</t>
  </si>
  <si>
    <t>早川町</t>
  </si>
  <si>
    <t>193640</t>
  </si>
  <si>
    <t>市川三郷町</t>
  </si>
  <si>
    <t>193461</t>
  </si>
  <si>
    <t>中央市</t>
  </si>
  <si>
    <t>192147</t>
  </si>
  <si>
    <t>甲州市</t>
  </si>
  <si>
    <t>192139</t>
  </si>
  <si>
    <t>上野原市</t>
  </si>
  <si>
    <t>192121</t>
  </si>
  <si>
    <t>笛吹市</t>
  </si>
  <si>
    <t>192112</t>
  </si>
  <si>
    <t>甲斐市</t>
  </si>
  <si>
    <t>192104</t>
  </si>
  <si>
    <t>北杜市</t>
  </si>
  <si>
    <t>192091</t>
  </si>
  <si>
    <t>南アルプス市</t>
  </si>
  <si>
    <t>192082</t>
  </si>
  <si>
    <t>韮崎市</t>
  </si>
  <si>
    <t>192074</t>
  </si>
  <si>
    <t>大月市</t>
  </si>
  <si>
    <t>192066</t>
  </si>
  <si>
    <t>山梨市</t>
  </si>
  <si>
    <t>192058</t>
  </si>
  <si>
    <t>都留市</t>
  </si>
  <si>
    <t>192040</t>
  </si>
  <si>
    <t>富士吉田市</t>
  </si>
  <si>
    <t>192023</t>
  </si>
  <si>
    <t>甲府市</t>
  </si>
  <si>
    <t>192015</t>
  </si>
  <si>
    <t>180009</t>
  </si>
  <si>
    <t>福井県後期高齢者医療広域連合</t>
  </si>
  <si>
    <t>188557</t>
  </si>
  <si>
    <t>坂井地区広域連合</t>
  </si>
  <si>
    <t>188531</t>
  </si>
  <si>
    <t>嶺南広域行政組合</t>
  </si>
  <si>
    <t>188514</t>
  </si>
  <si>
    <t>福井県自治会館組合</t>
  </si>
  <si>
    <t>188506</t>
  </si>
  <si>
    <t>福井県丹南広域組合</t>
  </si>
  <si>
    <t>188484</t>
  </si>
  <si>
    <t>鯖江広域衛生施設組合</t>
  </si>
  <si>
    <t>188441</t>
  </si>
  <si>
    <t>勝山・永平寺衛生管理組合</t>
  </si>
  <si>
    <t>188425</t>
  </si>
  <si>
    <t>南越清掃組合</t>
  </si>
  <si>
    <t>188395</t>
  </si>
  <si>
    <t>大野・勝山地区広域行政事務組合</t>
  </si>
  <si>
    <t>188336</t>
  </si>
  <si>
    <t>敦賀美方消防組合</t>
  </si>
  <si>
    <t>188301</t>
  </si>
  <si>
    <t>若狭消防組合</t>
  </si>
  <si>
    <t>188298</t>
  </si>
  <si>
    <t>南越消防組合</t>
  </si>
  <si>
    <t>188271</t>
  </si>
  <si>
    <t>福井坂井地区広域市町村圏事務組合</t>
  </si>
  <si>
    <t>188255</t>
  </si>
  <si>
    <t>鯖江・丹生消防組合</t>
  </si>
  <si>
    <t>188239</t>
  </si>
  <si>
    <t>嶺北消防組合</t>
  </si>
  <si>
    <t>188221</t>
  </si>
  <si>
    <t>美浜・三方環境衛生組合</t>
  </si>
  <si>
    <t>188212</t>
  </si>
  <si>
    <t>福井県市町総合事務組合（事業会計分）</t>
  </si>
  <si>
    <t>188182</t>
  </si>
  <si>
    <t>福井県市町総合事務組合（普通会計分）</t>
  </si>
  <si>
    <t>188034</t>
  </si>
  <si>
    <t>越前三国競艇企業団</t>
  </si>
  <si>
    <t>188026</t>
  </si>
  <si>
    <t>若狭町</t>
  </si>
  <si>
    <t>185019</t>
  </si>
  <si>
    <t>おおい町</t>
  </si>
  <si>
    <t>184837</t>
  </si>
  <si>
    <t>高浜町</t>
  </si>
  <si>
    <t>184811</t>
  </si>
  <si>
    <t>184420</t>
  </si>
  <si>
    <t>越前町</t>
  </si>
  <si>
    <t>184233</t>
  </si>
  <si>
    <t>南越前町</t>
  </si>
  <si>
    <t>184047</t>
  </si>
  <si>
    <t>183822</t>
  </si>
  <si>
    <t>永平寺町</t>
  </si>
  <si>
    <t>183229</t>
  </si>
  <si>
    <t>坂井市</t>
  </si>
  <si>
    <t>182109</t>
  </si>
  <si>
    <t>越前市</t>
  </si>
  <si>
    <t>182095</t>
  </si>
  <si>
    <t>あわら市</t>
  </si>
  <si>
    <t>182087</t>
  </si>
  <si>
    <t>鯖江市</t>
  </si>
  <si>
    <t>182079</t>
  </si>
  <si>
    <t>勝山市</t>
  </si>
  <si>
    <t>182061</t>
  </si>
  <si>
    <t>大野市</t>
  </si>
  <si>
    <t>182052</t>
  </si>
  <si>
    <t>小浜市</t>
  </si>
  <si>
    <t>182044</t>
  </si>
  <si>
    <t>敦賀市</t>
  </si>
  <si>
    <t>182028</t>
  </si>
  <si>
    <t>福井市</t>
  </si>
  <si>
    <t>182010</t>
  </si>
  <si>
    <t>170003</t>
  </si>
  <si>
    <t>石川県後期高齢者医療広域連合</t>
  </si>
  <si>
    <t>178624</t>
  </si>
  <si>
    <t>石川北部アール・ディ・エフ広域処理組合</t>
  </si>
  <si>
    <t>178560</t>
  </si>
  <si>
    <t>奥能登クリーン組合</t>
  </si>
  <si>
    <t>178551</t>
  </si>
  <si>
    <t>能美介護認定事務組合</t>
  </si>
  <si>
    <t>178543</t>
  </si>
  <si>
    <t>のと鉄道運営助成基金事務組合</t>
  </si>
  <si>
    <t>178519</t>
  </si>
  <si>
    <t>南加賀広域圏事務組合（普通会計分）</t>
  </si>
  <si>
    <t>178489</t>
  </si>
  <si>
    <t>小松加賀環境衛生事務組合</t>
  </si>
  <si>
    <t>178471</t>
  </si>
  <si>
    <t>奥能登広域圏事務組合</t>
  </si>
  <si>
    <t>178462</t>
  </si>
  <si>
    <t>白山野々市広域事務組合</t>
  </si>
  <si>
    <t>178411</t>
  </si>
  <si>
    <t>羽咋郡市広域圏事務組合（普通会計分）</t>
  </si>
  <si>
    <t>178373</t>
  </si>
  <si>
    <t>石川県市町議会議員公務災害補償等組合</t>
  </si>
  <si>
    <t>178331</t>
  </si>
  <si>
    <t>石川県市町村消防賞じゆつ金組合</t>
  </si>
  <si>
    <t>178306</t>
  </si>
  <si>
    <t>手取郷広域事務組合</t>
  </si>
  <si>
    <t>178292</t>
  </si>
  <si>
    <t>輪島市・穴水町環境衛生施設組合</t>
  </si>
  <si>
    <t>178268</t>
  </si>
  <si>
    <t>手取川流域環境衛生事業組合</t>
  </si>
  <si>
    <t>178250</t>
  </si>
  <si>
    <t>河北郡市広域事務組合</t>
  </si>
  <si>
    <t>178217</t>
  </si>
  <si>
    <t>石川県市町村職員退職手当組合</t>
  </si>
  <si>
    <t>178209</t>
  </si>
  <si>
    <t>長曽川水防事務組合</t>
  </si>
  <si>
    <t>178152</t>
  </si>
  <si>
    <t>子浦川水防事務組合</t>
  </si>
  <si>
    <t>178136</t>
  </si>
  <si>
    <t>手取川水防事務組合</t>
  </si>
  <si>
    <t>178128</t>
  </si>
  <si>
    <t>石川県市町村消防団員等公務災害補償等組合</t>
  </si>
  <si>
    <t>178063</t>
  </si>
  <si>
    <t>能登町</t>
  </si>
  <si>
    <t>174637</t>
  </si>
  <si>
    <t>穴水町</t>
  </si>
  <si>
    <t>174611</t>
  </si>
  <si>
    <t>中能登町</t>
  </si>
  <si>
    <t>174076</t>
  </si>
  <si>
    <t>宝達志水町</t>
  </si>
  <si>
    <t>173860</t>
  </si>
  <si>
    <t>志賀町</t>
  </si>
  <si>
    <t>173843</t>
  </si>
  <si>
    <t>内灘町</t>
  </si>
  <si>
    <t>173657</t>
  </si>
  <si>
    <t>津幡町</t>
  </si>
  <si>
    <t>173614</t>
  </si>
  <si>
    <t>川北町</t>
  </si>
  <si>
    <t>173240</t>
  </si>
  <si>
    <t>野々市市</t>
  </si>
  <si>
    <t>172120</t>
  </si>
  <si>
    <t>能美市</t>
  </si>
  <si>
    <t>172111</t>
  </si>
  <si>
    <t>白山市</t>
  </si>
  <si>
    <t>172103</t>
  </si>
  <si>
    <t>かほく市</t>
  </si>
  <si>
    <t>172090</t>
  </si>
  <si>
    <t>羽咋市</t>
  </si>
  <si>
    <t>172073</t>
  </si>
  <si>
    <t>加賀市</t>
  </si>
  <si>
    <t>172065</t>
  </si>
  <si>
    <t>珠洲市</t>
  </si>
  <si>
    <t>172057</t>
  </si>
  <si>
    <t>輪島市</t>
  </si>
  <si>
    <t>172049</t>
  </si>
  <si>
    <t>小松市</t>
  </si>
  <si>
    <t>172031</t>
  </si>
  <si>
    <t>七尾市</t>
  </si>
  <si>
    <t>172022</t>
  </si>
  <si>
    <t>金沢市</t>
  </si>
  <si>
    <t>172014</t>
  </si>
  <si>
    <t>160008</t>
  </si>
  <si>
    <t>新川地域消防組合</t>
  </si>
  <si>
    <t>169153</t>
  </si>
  <si>
    <t>富山県東部消防組合</t>
  </si>
  <si>
    <t>169145</t>
  </si>
  <si>
    <t>砺波地域消防組合</t>
  </si>
  <si>
    <t>169137</t>
  </si>
  <si>
    <t>富山県後期高齢者医療広域連合</t>
  </si>
  <si>
    <t>169129</t>
  </si>
  <si>
    <t>滑川中新川地区広域情報事務組合</t>
  </si>
  <si>
    <t>169111</t>
  </si>
  <si>
    <t>新川地域介護保険・ケーブルテレビ事業組合</t>
  </si>
  <si>
    <t>169099</t>
  </si>
  <si>
    <t>砺波地方介護保険組合</t>
  </si>
  <si>
    <t>169072</t>
  </si>
  <si>
    <t>中新川広域行政事務組合</t>
  </si>
  <si>
    <t>169048</t>
  </si>
  <si>
    <t>富山県市町村会館管理組合</t>
  </si>
  <si>
    <t>169013</t>
  </si>
  <si>
    <t>高岡地区広域圏事務組合</t>
  </si>
  <si>
    <t>169005</t>
  </si>
  <si>
    <t>富山地区広域圏事務組合</t>
  </si>
  <si>
    <t>168971</t>
  </si>
  <si>
    <t>新川広域圏事務組合</t>
  </si>
  <si>
    <t>168921</t>
  </si>
  <si>
    <t>砺波広域圏事務組合</t>
  </si>
  <si>
    <t>168912</t>
  </si>
  <si>
    <t>富山県市町村総合事務組合</t>
  </si>
  <si>
    <t>168726</t>
  </si>
  <si>
    <t>常願寺川右岸水防市町村組合</t>
  </si>
  <si>
    <t>168661</t>
  </si>
  <si>
    <t>小矢部川中流水害予防組合</t>
  </si>
  <si>
    <t>168645</t>
  </si>
  <si>
    <t>庄川水害予防組合</t>
  </si>
  <si>
    <t>168611</t>
  </si>
  <si>
    <t>砺波地方衛生施設組合</t>
  </si>
  <si>
    <t>168424</t>
  </si>
  <si>
    <t>下山用水組合</t>
  </si>
  <si>
    <t>168165</t>
  </si>
  <si>
    <t>黒東合口用水組合</t>
  </si>
  <si>
    <t>168157</t>
  </si>
  <si>
    <t>三郷利田用水市町村組合</t>
  </si>
  <si>
    <t>168114</t>
  </si>
  <si>
    <t>163431</t>
  </si>
  <si>
    <t>入善町</t>
  </si>
  <si>
    <t>163422</t>
  </si>
  <si>
    <t>立山町</t>
  </si>
  <si>
    <t>163236</t>
  </si>
  <si>
    <t>上市町</t>
  </si>
  <si>
    <t>163228</t>
  </si>
  <si>
    <t>舟橋村</t>
  </si>
  <si>
    <t>163210</t>
  </si>
  <si>
    <t>射水市</t>
  </si>
  <si>
    <t>162116</t>
  </si>
  <si>
    <t>南砺市</t>
  </si>
  <si>
    <t>162108</t>
  </si>
  <si>
    <t>小矢部市</t>
  </si>
  <si>
    <t>162094</t>
  </si>
  <si>
    <t>砺波市</t>
  </si>
  <si>
    <t>162086</t>
  </si>
  <si>
    <t>黒部市</t>
  </si>
  <si>
    <t>162078</t>
  </si>
  <si>
    <t>滑川市</t>
  </si>
  <si>
    <t>162060</t>
  </si>
  <si>
    <t>氷見市</t>
  </si>
  <si>
    <t>162051</t>
  </si>
  <si>
    <t>魚津市</t>
  </si>
  <si>
    <t>162043</t>
  </si>
  <si>
    <t>高岡市</t>
  </si>
  <si>
    <t>162027</t>
  </si>
  <si>
    <t>富山市</t>
  </si>
  <si>
    <t>162019</t>
  </si>
  <si>
    <t>150002</t>
  </si>
  <si>
    <t>新潟県後期高齢者医療広域連合</t>
  </si>
  <si>
    <t>159590</t>
  </si>
  <si>
    <t>新潟県市町村総合事務組合（事業会計分）</t>
  </si>
  <si>
    <t>159581</t>
  </si>
  <si>
    <t>新潟県市町村総合事務組合（普通会計分）</t>
  </si>
  <si>
    <t>159573</t>
  </si>
  <si>
    <t>上越広域伝染病院組合</t>
  </si>
  <si>
    <t>159522</t>
  </si>
  <si>
    <t>阿賀北広域組合</t>
  </si>
  <si>
    <t>159484</t>
  </si>
  <si>
    <t>五泉地域衛生施設組合</t>
  </si>
  <si>
    <t>159476</t>
  </si>
  <si>
    <t>新発田地域老人福祉保健事務組合</t>
  </si>
  <si>
    <t>159182</t>
  </si>
  <si>
    <t>上越地域消防事務組合</t>
  </si>
  <si>
    <t>159174</t>
  </si>
  <si>
    <t>十日町地域広域事務組合</t>
  </si>
  <si>
    <t>159166</t>
  </si>
  <si>
    <t>新発田地域広域事務組合</t>
  </si>
  <si>
    <t>159123</t>
  </si>
  <si>
    <t>豊栄郷清掃施設処理組合</t>
  </si>
  <si>
    <t>159069</t>
  </si>
  <si>
    <t>燕・弥彦総合事務組合</t>
  </si>
  <si>
    <t>159000</t>
  </si>
  <si>
    <t>加茂市・田上町消防衛生保育組合</t>
  </si>
  <si>
    <t>158933</t>
  </si>
  <si>
    <t>三条・燕・西蒲・南蒲広域養護老人ホーム施設組合</t>
  </si>
  <si>
    <t>158909</t>
  </si>
  <si>
    <t>新潟県三条・燕総合グラウンド施設組合</t>
  </si>
  <si>
    <t>158895</t>
  </si>
  <si>
    <t>新潟県中東福祉事務組合</t>
  </si>
  <si>
    <t>158640</t>
  </si>
  <si>
    <t>西蒲原福祉事務組合</t>
  </si>
  <si>
    <t>158631</t>
  </si>
  <si>
    <t>新潟県中越福祉事務組合</t>
  </si>
  <si>
    <t>158623</t>
  </si>
  <si>
    <t>魚沼地区障害福祉組合</t>
  </si>
  <si>
    <t>158615</t>
  </si>
  <si>
    <t>下越障害福祉事務組合</t>
  </si>
  <si>
    <t>158607</t>
  </si>
  <si>
    <t>寺泊老人ホーム組合</t>
  </si>
  <si>
    <t>158551</t>
  </si>
  <si>
    <t>さくら福祉保健事務組合</t>
  </si>
  <si>
    <t>158542</t>
  </si>
  <si>
    <t>津南地域衛生施設組合</t>
  </si>
  <si>
    <t>158381</t>
  </si>
  <si>
    <t>粟島浦村</t>
  </si>
  <si>
    <t>155861</t>
  </si>
  <si>
    <t>関川村</t>
  </si>
  <si>
    <t>155811</t>
  </si>
  <si>
    <t>刈羽村</t>
  </si>
  <si>
    <t>155047</t>
  </si>
  <si>
    <t>津南町</t>
  </si>
  <si>
    <t>154822</t>
  </si>
  <si>
    <t>湯沢町</t>
  </si>
  <si>
    <t>154610</t>
  </si>
  <si>
    <t>出雲崎町</t>
  </si>
  <si>
    <t>154059</t>
  </si>
  <si>
    <t>阿賀町</t>
  </si>
  <si>
    <t>153851</t>
  </si>
  <si>
    <t>田上町</t>
  </si>
  <si>
    <t>153613</t>
  </si>
  <si>
    <t>弥彦村</t>
  </si>
  <si>
    <t>153427</t>
  </si>
  <si>
    <t>聖籠町</t>
  </si>
  <si>
    <t>153079</t>
  </si>
  <si>
    <t>胎内市</t>
  </si>
  <si>
    <t>152277</t>
  </si>
  <si>
    <t>南魚沼市</t>
  </si>
  <si>
    <t>152269</t>
  </si>
  <si>
    <t>魚沼市</t>
  </si>
  <si>
    <t>152251</t>
  </si>
  <si>
    <t>佐渡市</t>
  </si>
  <si>
    <t>152242</t>
  </si>
  <si>
    <t>阿賀野市</t>
  </si>
  <si>
    <t>152234</t>
  </si>
  <si>
    <t>上越市</t>
  </si>
  <si>
    <t>152226</t>
  </si>
  <si>
    <t>五泉市</t>
  </si>
  <si>
    <t>152188</t>
  </si>
  <si>
    <t>妙高市</t>
  </si>
  <si>
    <t>152170</t>
  </si>
  <si>
    <t>糸魚川市</t>
  </si>
  <si>
    <t>152161</t>
  </si>
  <si>
    <t>燕市</t>
  </si>
  <si>
    <t>152137</t>
  </si>
  <si>
    <t>村上市</t>
  </si>
  <si>
    <t>152129</t>
  </si>
  <si>
    <t>見附市</t>
  </si>
  <si>
    <t>152111</t>
  </si>
  <si>
    <t>十日町市</t>
  </si>
  <si>
    <t>152102</t>
  </si>
  <si>
    <t>加茂市</t>
  </si>
  <si>
    <t>152099</t>
  </si>
  <si>
    <t>小千谷市</t>
  </si>
  <si>
    <t>152081</t>
  </si>
  <si>
    <t>新発田市</t>
  </si>
  <si>
    <t>152064</t>
  </si>
  <si>
    <t>柏崎市</t>
  </si>
  <si>
    <t>152056</t>
  </si>
  <si>
    <t>三条市</t>
  </si>
  <si>
    <t>152048</t>
  </si>
  <si>
    <t>長岡市</t>
  </si>
  <si>
    <t>152021</t>
  </si>
  <si>
    <t>新潟市</t>
  </si>
  <si>
    <t>151009</t>
  </si>
  <si>
    <t>140007</t>
  </si>
  <si>
    <t>神奈川県町村情報システム共同事業組合</t>
  </si>
  <si>
    <t>148423</t>
  </si>
  <si>
    <t>神奈川県後期高齢者医療広域連合</t>
  </si>
  <si>
    <t>148415</t>
  </si>
  <si>
    <t>厚木愛甲環境施設組合</t>
  </si>
  <si>
    <t>148407</t>
  </si>
  <si>
    <t>神奈川県川崎競馬組合</t>
  </si>
  <si>
    <t>148393</t>
  </si>
  <si>
    <t>足柄西部清掃組合</t>
  </si>
  <si>
    <t>148377</t>
  </si>
  <si>
    <t>足柄東部清掃組合</t>
  </si>
  <si>
    <t>148296</t>
  </si>
  <si>
    <t>広域大和斎場組合</t>
  </si>
  <si>
    <t>148288</t>
  </si>
  <si>
    <t>湯河原町真鶴町衛生組合</t>
  </si>
  <si>
    <t>148270</t>
  </si>
  <si>
    <t>南足柄市外四ケ市町組合</t>
  </si>
  <si>
    <t>148237</t>
  </si>
  <si>
    <t>箱根町外二カ市組合</t>
  </si>
  <si>
    <t>148229</t>
  </si>
  <si>
    <t>神奈川県市町村職員退職手当組合</t>
  </si>
  <si>
    <t>148202</t>
  </si>
  <si>
    <t>足柄上衛生組合</t>
  </si>
  <si>
    <t>148199</t>
  </si>
  <si>
    <t>高座清掃施設組合</t>
  </si>
  <si>
    <t>148181</t>
  </si>
  <si>
    <t>秦野市伊勢原市環境衛生組合</t>
  </si>
  <si>
    <t>148156</t>
  </si>
  <si>
    <t>金目川水害予防組合</t>
  </si>
  <si>
    <t>148148</t>
  </si>
  <si>
    <t>松田町外二ヶ町組合</t>
  </si>
  <si>
    <t>148130</t>
  </si>
  <si>
    <t>松田町外三ヶ町組合</t>
  </si>
  <si>
    <t>148075</t>
  </si>
  <si>
    <t>南足柄市・山北町・開成町一部事務組合</t>
  </si>
  <si>
    <t>148067</t>
  </si>
  <si>
    <t>南足柄市外二ケ町組合</t>
  </si>
  <si>
    <t>148059</t>
  </si>
  <si>
    <t>南足柄市外二ケ市町組合</t>
  </si>
  <si>
    <t>148041</t>
  </si>
  <si>
    <t>南足柄市外五ケ市町組合</t>
  </si>
  <si>
    <t>148024</t>
  </si>
  <si>
    <t>小田原市外二ヶ市町組合</t>
  </si>
  <si>
    <t>148016</t>
  </si>
  <si>
    <t>清川村</t>
  </si>
  <si>
    <t>144029</t>
  </si>
  <si>
    <t>愛川町</t>
  </si>
  <si>
    <t>144011</t>
  </si>
  <si>
    <t>湯河原町</t>
  </si>
  <si>
    <t>143847</t>
  </si>
  <si>
    <t>真鶴町</t>
  </si>
  <si>
    <t>143839</t>
  </si>
  <si>
    <t>箱根町</t>
  </si>
  <si>
    <t>143821</t>
  </si>
  <si>
    <t>開成町</t>
  </si>
  <si>
    <t>143669</t>
  </si>
  <si>
    <t>山北町</t>
  </si>
  <si>
    <t>143642</t>
  </si>
  <si>
    <t>松田町</t>
  </si>
  <si>
    <t>143634</t>
  </si>
  <si>
    <t>大井町</t>
  </si>
  <si>
    <t>143626</t>
  </si>
  <si>
    <t>中井町</t>
  </si>
  <si>
    <t>143618</t>
  </si>
  <si>
    <t>二宮町</t>
  </si>
  <si>
    <t>143421</t>
  </si>
  <si>
    <t>大磯町</t>
  </si>
  <si>
    <t>143413</t>
  </si>
  <si>
    <t>寒川町</t>
  </si>
  <si>
    <t>143219</t>
  </si>
  <si>
    <t>葉山町</t>
  </si>
  <si>
    <t>143014</t>
  </si>
  <si>
    <t>綾瀬市</t>
  </si>
  <si>
    <t>142182</t>
  </si>
  <si>
    <t>南足柄市</t>
  </si>
  <si>
    <t>142174</t>
  </si>
  <si>
    <t>座間市</t>
  </si>
  <si>
    <t>142166</t>
  </si>
  <si>
    <t>海老名市</t>
  </si>
  <si>
    <t>142158</t>
  </si>
  <si>
    <t>伊勢原市</t>
  </si>
  <si>
    <t>142140</t>
  </si>
  <si>
    <t>大和市</t>
  </si>
  <si>
    <t>142131</t>
  </si>
  <si>
    <t>厚木市</t>
  </si>
  <si>
    <t>142123</t>
  </si>
  <si>
    <t>秦野市</t>
  </si>
  <si>
    <t>142115</t>
  </si>
  <si>
    <t>三浦市</t>
  </si>
  <si>
    <t>142107</t>
  </si>
  <si>
    <t>逗子市</t>
  </si>
  <si>
    <t>142085</t>
  </si>
  <si>
    <t>茅ヶ崎市</t>
  </si>
  <si>
    <t>142077</t>
  </si>
  <si>
    <t>小田原市</t>
  </si>
  <si>
    <t>142069</t>
  </si>
  <si>
    <t>藤沢市</t>
  </si>
  <si>
    <t>142051</t>
  </si>
  <si>
    <t>鎌倉市</t>
  </si>
  <si>
    <t>142042</t>
  </si>
  <si>
    <t>平塚市</t>
  </si>
  <si>
    <t>142034</t>
  </si>
  <si>
    <t>横須賀市</t>
  </si>
  <si>
    <t>142018</t>
  </si>
  <si>
    <t>相模原市</t>
  </si>
  <si>
    <t>141500</t>
  </si>
  <si>
    <t>川崎市</t>
  </si>
  <si>
    <t>141305</t>
  </si>
  <si>
    <t>横浜市</t>
  </si>
  <si>
    <t>141003</t>
  </si>
  <si>
    <t>130001</t>
  </si>
  <si>
    <t>浅川清流環境組合</t>
  </si>
  <si>
    <t>138606</t>
  </si>
  <si>
    <t>稲城・府中墓苑組合</t>
  </si>
  <si>
    <t>138592</t>
  </si>
  <si>
    <t>東京都後期高齢者医療広域連合</t>
  </si>
  <si>
    <t>138584</t>
  </si>
  <si>
    <t>東京二十三区清掃一部事務組合</t>
  </si>
  <si>
    <t>138568</t>
  </si>
  <si>
    <t>臨海部広域斎場組合</t>
  </si>
  <si>
    <t>138550</t>
  </si>
  <si>
    <t>秋川流域斎場組合</t>
  </si>
  <si>
    <t>138533</t>
  </si>
  <si>
    <t>多摩ニュータウン環境組合</t>
  </si>
  <si>
    <t>138525</t>
  </si>
  <si>
    <t>多摩六都科学館組合</t>
  </si>
  <si>
    <t>138517</t>
  </si>
  <si>
    <t>東京市町村総合事務組合</t>
  </si>
  <si>
    <t>138495</t>
  </si>
  <si>
    <t>立川・昭島・国立聖苑組合</t>
  </si>
  <si>
    <t>138487</t>
  </si>
  <si>
    <t>東京たま広域資源循環組合</t>
  </si>
  <si>
    <t>138479</t>
  </si>
  <si>
    <t>南多摩斎場組合</t>
  </si>
  <si>
    <t>138452</t>
  </si>
  <si>
    <t>西秋川衛生組合</t>
  </si>
  <si>
    <t>138444</t>
  </si>
  <si>
    <t>東京都三市収益事業組合</t>
  </si>
  <si>
    <t>138410</t>
  </si>
  <si>
    <t>羽村・瑞穂地区学校給食組合</t>
  </si>
  <si>
    <t>138398</t>
  </si>
  <si>
    <t>東京都市町村議会議員公務災害補償等組合</t>
  </si>
  <si>
    <t>138321</t>
  </si>
  <si>
    <t>東京都四市競艇事業組合</t>
  </si>
  <si>
    <t>138282</t>
  </si>
  <si>
    <t>東京都六市競艇事業組合</t>
  </si>
  <si>
    <t>138274</t>
  </si>
  <si>
    <t>東京都十一市競輪事業組合</t>
  </si>
  <si>
    <t>138266</t>
  </si>
  <si>
    <t>東京都市町村職員退職手当組合</t>
  </si>
  <si>
    <t>138258</t>
  </si>
  <si>
    <t>小平・村山・大和衛生組合</t>
  </si>
  <si>
    <t>138231</t>
  </si>
  <si>
    <t>多摩川衛生組合</t>
  </si>
  <si>
    <t>138223</t>
  </si>
  <si>
    <t>西多摩衛生組合</t>
  </si>
  <si>
    <t>138207</t>
  </si>
  <si>
    <t>湖南衛生組合</t>
  </si>
  <si>
    <t>138185</t>
  </si>
  <si>
    <t>柳泉園組合</t>
  </si>
  <si>
    <t>138169</t>
  </si>
  <si>
    <t>ふじみ衛生組合</t>
  </si>
  <si>
    <t>138151</t>
  </si>
  <si>
    <t>瑞穂斎場組合</t>
  </si>
  <si>
    <t>138096</t>
  </si>
  <si>
    <t>東京都島嶼町村一部事務組合</t>
  </si>
  <si>
    <t>138061</t>
  </si>
  <si>
    <t>特別区競馬組合</t>
  </si>
  <si>
    <t>138029</t>
  </si>
  <si>
    <t>特別区人事・厚生事務組合</t>
  </si>
  <si>
    <t>138011</t>
  </si>
  <si>
    <t>小笠原村</t>
  </si>
  <si>
    <t>134210</t>
  </si>
  <si>
    <t>青ケ島村</t>
  </si>
  <si>
    <t>134023</t>
  </si>
  <si>
    <t>八丈町</t>
  </si>
  <si>
    <t>134015</t>
  </si>
  <si>
    <t>御蔵島村</t>
  </si>
  <si>
    <t>133825</t>
  </si>
  <si>
    <t>三宅村</t>
  </si>
  <si>
    <t>133817</t>
  </si>
  <si>
    <t>神津島村</t>
  </si>
  <si>
    <t>133647</t>
  </si>
  <si>
    <t>新島村</t>
  </si>
  <si>
    <t>133639</t>
  </si>
  <si>
    <t>利島村</t>
  </si>
  <si>
    <t>133621</t>
  </si>
  <si>
    <t>大島町</t>
  </si>
  <si>
    <t>133612</t>
  </si>
  <si>
    <t>奥多摩町</t>
  </si>
  <si>
    <t>133086</t>
  </si>
  <si>
    <t>檜原村</t>
  </si>
  <si>
    <t>133078</t>
  </si>
  <si>
    <t>日の出町</t>
  </si>
  <si>
    <t>133051</t>
  </si>
  <si>
    <t>瑞穂町</t>
  </si>
  <si>
    <t>133035</t>
  </si>
  <si>
    <t>西東京市</t>
  </si>
  <si>
    <t>132292</t>
  </si>
  <si>
    <t>あきる野市</t>
  </si>
  <si>
    <t>132284</t>
  </si>
  <si>
    <t>羽村市</t>
  </si>
  <si>
    <t>132276</t>
  </si>
  <si>
    <t>稲城市</t>
  </si>
  <si>
    <t>132250</t>
  </si>
  <si>
    <t>多摩市</t>
  </si>
  <si>
    <t>132241</t>
  </si>
  <si>
    <t>武蔵村山市</t>
  </si>
  <si>
    <t>132233</t>
  </si>
  <si>
    <t>東久留米市</t>
  </si>
  <si>
    <t>132225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</si>
  <si>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</si>
  <si>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</si>
  <si>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</si>
  <si>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</si>
  <si>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</si>
  <si>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</si>
  <si>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</si>
  <si>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</si>
  <si>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</si>
  <si>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</si>
  <si>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</si>
  <si>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</si>
  <si>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</si>
  <si>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</si>
  <si>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</si>
  <si>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</si>
  <si>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</si>
  <si>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</si>
  <si>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</si>
  <si>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</si>
  <si>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</si>
  <si>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</si>
  <si>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</si>
  <si>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</si>
  <si>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</si>
  <si>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</si>
  <si>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</si>
  <si>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青梅市</t>
  </si>
  <si>
    <t>132055</t>
  </si>
  <si>
    <t>三鷹市</t>
  </si>
  <si>
    <t>132047</t>
  </si>
  <si>
    <t>武蔵野市</t>
  </si>
  <si>
    <t>132039</t>
  </si>
  <si>
    <t>立川市</t>
  </si>
  <si>
    <t>132021</t>
  </si>
  <si>
    <t>八王子市</t>
  </si>
  <si>
    <t>132012</t>
  </si>
  <si>
    <t>2</t>
  </si>
  <si>
    <t>江戸川区</t>
  </si>
  <si>
    <t>131237</t>
  </si>
  <si>
    <t>葛飾区</t>
  </si>
  <si>
    <t>131229</t>
  </si>
  <si>
    <t>足立区</t>
  </si>
  <si>
    <t>131211</t>
  </si>
  <si>
    <t>練馬区</t>
  </si>
  <si>
    <t>131202</t>
  </si>
  <si>
    <t>板橋区</t>
  </si>
  <si>
    <t>131199</t>
  </si>
  <si>
    <t>荒川区</t>
  </si>
  <si>
    <t>131181</t>
  </si>
  <si>
    <t>北区</t>
  </si>
  <si>
    <t>131172</t>
  </si>
  <si>
    <t>豊島区</t>
  </si>
  <si>
    <t>131164</t>
  </si>
  <si>
    <t>杉並区</t>
  </si>
  <si>
    <t>131156</t>
  </si>
  <si>
    <t>中野区</t>
  </si>
  <si>
    <t>131148</t>
  </si>
  <si>
    <t>渋谷区</t>
  </si>
  <si>
    <t>131130</t>
  </si>
  <si>
    <t>世田谷区</t>
  </si>
  <si>
    <t>131121</t>
  </si>
  <si>
    <t>大田区</t>
  </si>
  <si>
    <t>131113</t>
  </si>
  <si>
    <t>目黒区</t>
  </si>
  <si>
    <t>131105</t>
  </si>
  <si>
    <t>品川区</t>
  </si>
  <si>
    <t>131091</t>
  </si>
  <si>
    <t>江東区</t>
  </si>
  <si>
    <t>131083</t>
  </si>
  <si>
    <t>墨田区</t>
  </si>
  <si>
    <t>131075</t>
  </si>
  <si>
    <t>台東区</t>
  </si>
  <si>
    <t>131067</t>
  </si>
  <si>
    <t>文京区</t>
  </si>
  <si>
    <t>131059</t>
  </si>
  <si>
    <t>新宿区</t>
  </si>
  <si>
    <t>131041</t>
  </si>
  <si>
    <t>港区</t>
  </si>
  <si>
    <t>131032</t>
  </si>
  <si>
    <t>中央区</t>
  </si>
  <si>
    <t>131024</t>
  </si>
  <si>
    <t>千代田区</t>
  </si>
  <si>
    <t>131016</t>
  </si>
  <si>
    <t>120006</t>
  </si>
  <si>
    <t>千葉県後期高齢者医療広域連合</t>
  </si>
  <si>
    <t>128902</t>
  </si>
  <si>
    <t>128830</t>
  </si>
  <si>
    <t>印旛郡市広域市町村圏事務組合（普通会計分）</t>
  </si>
  <si>
    <t>128741</t>
  </si>
  <si>
    <t>夷隅郡市広域市町村圏事務組合</t>
  </si>
  <si>
    <t>128732</t>
  </si>
  <si>
    <t>印西地区消防組合</t>
  </si>
  <si>
    <t>128708</t>
  </si>
  <si>
    <t>東総地区広域市町村圏事務組合</t>
  </si>
  <si>
    <t>128694</t>
  </si>
  <si>
    <t>佐倉市八街市酒々井町消防組合</t>
  </si>
  <si>
    <t>128686</t>
  </si>
  <si>
    <t>香取広域市町村圏事務組合</t>
  </si>
  <si>
    <t>128678</t>
  </si>
  <si>
    <t>山武郡市広域行政組合</t>
  </si>
  <si>
    <t>128660</t>
  </si>
  <si>
    <t>匝瑳市横芝光町消防組合</t>
  </si>
  <si>
    <t>128651</t>
  </si>
  <si>
    <t>長生郡市広域市町村圏組合（普通会計分）</t>
  </si>
  <si>
    <t>128635</t>
  </si>
  <si>
    <t>四市複合事務組合</t>
  </si>
  <si>
    <t>128619</t>
  </si>
  <si>
    <t>安房郡市広域市町村圏事務組合</t>
  </si>
  <si>
    <t>128601</t>
  </si>
  <si>
    <t>千葉県市町村交通災害共済事業会計</t>
  </si>
  <si>
    <t>128589</t>
  </si>
  <si>
    <t>君津郡市広域市町村圏事務組合</t>
  </si>
  <si>
    <t>128571</t>
  </si>
  <si>
    <t>匝瑳市ほか二町環境衛生組合</t>
  </si>
  <si>
    <t>128546</t>
  </si>
  <si>
    <t>千葉県競馬組合</t>
  </si>
  <si>
    <t>128538</t>
  </si>
  <si>
    <t>布施学校組合</t>
  </si>
  <si>
    <t>128503</t>
  </si>
  <si>
    <t>印旛利根川水防事務組合</t>
  </si>
  <si>
    <t>128473</t>
  </si>
  <si>
    <t>一宮聖苑組合</t>
  </si>
  <si>
    <t>128465</t>
  </si>
  <si>
    <t>佐倉市、四街道市、酒々井町葬祭組合</t>
  </si>
  <si>
    <t>128449</t>
  </si>
  <si>
    <t>夷隅環境衛生組合</t>
  </si>
  <si>
    <t>128414</t>
  </si>
  <si>
    <t>東総衛生組合</t>
  </si>
  <si>
    <t>128384</t>
  </si>
  <si>
    <t>印西地区衛生組合</t>
  </si>
  <si>
    <t>128350</t>
  </si>
  <si>
    <t>印旛衛生施設管理組合</t>
  </si>
  <si>
    <t>128341</t>
  </si>
  <si>
    <t>柏・白井・鎌ケ谷環境衛生組合</t>
  </si>
  <si>
    <t>128333</t>
  </si>
  <si>
    <t>山武郡市環境衛生組合</t>
  </si>
  <si>
    <t>128317</t>
  </si>
  <si>
    <t>東金市外三市町清掃組合</t>
  </si>
  <si>
    <t>128309</t>
  </si>
  <si>
    <t>佐倉市、酒々井町清掃組合</t>
  </si>
  <si>
    <t>128287</t>
  </si>
  <si>
    <t>鋸南地区環境衛生組合</t>
  </si>
  <si>
    <t>128163</t>
  </si>
  <si>
    <t>東葛中部地区総合開発事務組合</t>
  </si>
  <si>
    <t>128155</t>
  </si>
  <si>
    <t>千葉県市町村総合事務組合</t>
  </si>
  <si>
    <t>128139</t>
  </si>
  <si>
    <t>鋸南町</t>
  </si>
  <si>
    <t>124630</t>
  </si>
  <si>
    <t>御宿町</t>
  </si>
  <si>
    <t>124435</t>
  </si>
  <si>
    <t>大多喜町</t>
  </si>
  <si>
    <t>124419</t>
  </si>
  <si>
    <t>長南町</t>
  </si>
  <si>
    <t>124273</t>
  </si>
  <si>
    <t>長柄町</t>
  </si>
  <si>
    <t>124265</t>
  </si>
  <si>
    <t>白子町</t>
  </si>
  <si>
    <t>124249</t>
  </si>
  <si>
    <t>長生村</t>
  </si>
  <si>
    <t>124231</t>
  </si>
  <si>
    <t>睦沢町</t>
  </si>
  <si>
    <t>124222</t>
  </si>
  <si>
    <t>一宮町</t>
  </si>
  <si>
    <t>124214</t>
  </si>
  <si>
    <t>横芝光町</t>
  </si>
  <si>
    <t>124109</t>
  </si>
  <si>
    <t>芝山町</t>
  </si>
  <si>
    <t>124095</t>
  </si>
  <si>
    <t>九十九里町</t>
  </si>
  <si>
    <t>124036</t>
  </si>
  <si>
    <t>東庄町</t>
  </si>
  <si>
    <t>123498</t>
  </si>
  <si>
    <t>多古町</t>
  </si>
  <si>
    <t>123471</t>
  </si>
  <si>
    <t>神崎町</t>
  </si>
  <si>
    <t>123421</t>
  </si>
  <si>
    <t>栄町</t>
  </si>
  <si>
    <t>123293</t>
  </si>
  <si>
    <t>酒々井町</t>
  </si>
  <si>
    <t>123226</t>
  </si>
  <si>
    <t>大網白里市</t>
  </si>
  <si>
    <t>122394</t>
  </si>
  <si>
    <t>いすみ市</t>
  </si>
  <si>
    <t>122386</t>
  </si>
  <si>
    <t>山武市</t>
  </si>
  <si>
    <t>122378</t>
  </si>
  <si>
    <t>香取市</t>
  </si>
  <si>
    <t>122360</t>
  </si>
  <si>
    <t>匝瑳市</t>
  </si>
  <si>
    <t>122351</t>
  </si>
  <si>
    <t>南房総市</t>
  </si>
  <si>
    <t>122343</t>
  </si>
  <si>
    <t>富里市</t>
  </si>
  <si>
    <t>122335</t>
  </si>
  <si>
    <t>白井市</t>
  </si>
  <si>
    <t>122327</t>
  </si>
  <si>
    <t>印西市</t>
  </si>
  <si>
    <t>122319</t>
  </si>
  <si>
    <t>八街市</t>
  </si>
  <si>
    <t>122301</t>
  </si>
  <si>
    <t>袖ケ浦市</t>
  </si>
  <si>
    <t>122297</t>
  </si>
  <si>
    <t>四街道市</t>
  </si>
  <si>
    <t>122289</t>
  </si>
  <si>
    <t>浦安市</t>
  </si>
  <si>
    <t>122271</t>
  </si>
  <si>
    <t>富津市</t>
  </si>
  <si>
    <t>122262</t>
  </si>
  <si>
    <t>君津市</t>
  </si>
  <si>
    <t>122254</t>
  </si>
  <si>
    <t>鎌ケ谷市</t>
  </si>
  <si>
    <t>122246</t>
  </si>
  <si>
    <t>鴨川市</t>
  </si>
  <si>
    <t>122238</t>
  </si>
  <si>
    <t>我孫子市</t>
  </si>
  <si>
    <t>122220</t>
  </si>
  <si>
    <t>八千代市</t>
  </si>
  <si>
    <t>122211</t>
  </si>
  <si>
    <t>流山市</t>
  </si>
  <si>
    <t>122203</t>
  </si>
  <si>
    <t>市原市</t>
  </si>
  <si>
    <t>122190</t>
  </si>
  <si>
    <t>勝浦市</t>
  </si>
  <si>
    <t>122181</t>
  </si>
  <si>
    <t>柏市</t>
  </si>
  <si>
    <t>122173</t>
  </si>
  <si>
    <t>習志野市</t>
  </si>
  <si>
    <t>122165</t>
  </si>
  <si>
    <t>旭市</t>
  </si>
  <si>
    <t>122157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</si>
  <si>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</si>
  <si>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</si>
  <si>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</si>
  <si>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</si>
  <si>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</si>
  <si>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</si>
  <si>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</si>
  <si>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</si>
  <si>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野田市</t>
  </si>
  <si>
    <t>122084</t>
  </si>
  <si>
    <t>松戸市</t>
  </si>
  <si>
    <t>122076</t>
  </si>
  <si>
    <t>木更津市</t>
  </si>
  <si>
    <t>122068</t>
  </si>
  <si>
    <t>館山市</t>
  </si>
  <si>
    <t>122050</t>
  </si>
  <si>
    <t>船橋市</t>
  </si>
  <si>
    <t>122041</t>
  </si>
  <si>
    <t>市川市</t>
  </si>
  <si>
    <t>122033</t>
  </si>
  <si>
    <t>銚子市</t>
  </si>
  <si>
    <t>122025</t>
  </si>
  <si>
    <t>千葉市</t>
  </si>
  <si>
    <t>121002</t>
  </si>
  <si>
    <t>110001</t>
  </si>
  <si>
    <t>草加八潮消防組合</t>
  </si>
  <si>
    <t>119041</t>
  </si>
  <si>
    <t>埼玉中部資源循環組合</t>
  </si>
  <si>
    <t>119032</t>
  </si>
  <si>
    <t>埼玉東部消防組合</t>
  </si>
  <si>
    <t>119024</t>
  </si>
  <si>
    <t>埼玉西部消防組合</t>
  </si>
  <si>
    <t>119016</t>
  </si>
  <si>
    <t>埼玉県後期高齢者医療広域連合</t>
  </si>
  <si>
    <t>119008</t>
  </si>
  <si>
    <t>大里広域市町村圏組合</t>
  </si>
  <si>
    <t>118991</t>
  </si>
  <si>
    <t>皆野・長瀞下水道組合</t>
  </si>
  <si>
    <t>118982</t>
  </si>
  <si>
    <t>彩の国さいたま人づくり広域連合</t>
  </si>
  <si>
    <t>118974</t>
  </si>
  <si>
    <t>妻沼南河原環境施設組合</t>
  </si>
  <si>
    <t>118966</t>
  </si>
  <si>
    <t>広域利根斎場組合</t>
  </si>
  <si>
    <t>118958</t>
  </si>
  <si>
    <t>広域静苑組合</t>
  </si>
  <si>
    <t>118931</t>
  </si>
  <si>
    <t>広域飯能斎場組合</t>
  </si>
  <si>
    <t>118923</t>
  </si>
  <si>
    <t>埼玉県浦和競馬組合</t>
  </si>
  <si>
    <t>118869</t>
  </si>
  <si>
    <t>埼玉中部環境保全組合</t>
  </si>
  <si>
    <t>118851</t>
  </si>
  <si>
    <t>西入間広域消防組合</t>
  </si>
  <si>
    <t>118842</t>
  </si>
  <si>
    <t>埼玉県央広域事務組合</t>
  </si>
  <si>
    <t>118826</t>
  </si>
  <si>
    <t>川越地区消防組合</t>
  </si>
  <si>
    <t>118788</t>
  </si>
  <si>
    <t>比企広域市町村圏組合</t>
  </si>
  <si>
    <t>118770</t>
  </si>
  <si>
    <t>坂戸・鶴ケ島消防組合</t>
  </si>
  <si>
    <t>118761</t>
  </si>
  <si>
    <t>埼玉西部環境保全組合</t>
  </si>
  <si>
    <t>118711</t>
  </si>
  <si>
    <t>児玉郡市広域市町村圏組合</t>
  </si>
  <si>
    <t>118699</t>
  </si>
  <si>
    <t>吉川松伏消防組合</t>
  </si>
  <si>
    <t>118681</t>
  </si>
  <si>
    <t>入間東部地区消防組合</t>
  </si>
  <si>
    <t>118656</t>
  </si>
  <si>
    <t>秩父広域市町村圏組合</t>
  </si>
  <si>
    <t>118630</t>
  </si>
  <si>
    <t>鴻巣行田北本環境資源組合</t>
  </si>
  <si>
    <t>118613</t>
  </si>
  <si>
    <t>坂戸、鶴ケ島下水道組合</t>
  </si>
  <si>
    <t>118541</t>
  </si>
  <si>
    <t>埼玉県都市競艇組合</t>
  </si>
  <si>
    <t>118494</t>
  </si>
  <si>
    <t>埼玉県市町村総合事務組合</t>
  </si>
  <si>
    <t>118486</t>
  </si>
  <si>
    <t>118451</t>
  </si>
  <si>
    <t>江戸川水防事務組合</t>
  </si>
  <si>
    <t>118443</t>
  </si>
  <si>
    <t>利根川栗橋流域水防事務組合</t>
  </si>
  <si>
    <t>118435</t>
  </si>
  <si>
    <t>荒川北縁水防事務組合</t>
  </si>
  <si>
    <t>118419</t>
  </si>
  <si>
    <t>加須市・羽生市水防事務組合</t>
  </si>
  <si>
    <t>118401</t>
  </si>
  <si>
    <t>本庄上里学校給食組合</t>
  </si>
  <si>
    <t>118303</t>
  </si>
  <si>
    <t>蕨戸田衛生センター組合</t>
  </si>
  <si>
    <t>118273</t>
  </si>
  <si>
    <t>東埼玉資源環境組合</t>
  </si>
  <si>
    <t>118249</t>
  </si>
  <si>
    <t>坂戸地区衛生組合</t>
  </si>
  <si>
    <t>118214</t>
  </si>
  <si>
    <t>小川地区衛生組合</t>
  </si>
  <si>
    <t>118206</t>
  </si>
  <si>
    <t>入間東部地区衛生組合</t>
  </si>
  <si>
    <t>118184</t>
  </si>
  <si>
    <t>入間西部衛生組合</t>
  </si>
  <si>
    <t>118176</t>
  </si>
  <si>
    <t>北本地区衛生組合</t>
  </si>
  <si>
    <t>118168</t>
  </si>
  <si>
    <t>志木地区衛生組合</t>
  </si>
  <si>
    <t>118150</t>
  </si>
  <si>
    <t>上尾、桶川、伊奈衛生組合</t>
  </si>
  <si>
    <t>118141</t>
  </si>
  <si>
    <t>朝霞地区一部事務組合</t>
  </si>
  <si>
    <t>118109</t>
  </si>
  <si>
    <t>久喜宮代衛生組合</t>
  </si>
  <si>
    <t>118095</t>
  </si>
  <si>
    <t>蓮田白岡衛生組合</t>
  </si>
  <si>
    <t>118087</t>
  </si>
  <si>
    <t>埼葛斎場組合</t>
  </si>
  <si>
    <t>118061</t>
  </si>
  <si>
    <t>松伏町</t>
  </si>
  <si>
    <t>114651</t>
  </si>
  <si>
    <t>杉戸町</t>
  </si>
  <si>
    <t>114642</t>
  </si>
  <si>
    <t>宮代町</t>
  </si>
  <si>
    <t>114421</t>
  </si>
  <si>
    <t>寄居町</t>
  </si>
  <si>
    <t>114081</t>
  </si>
  <si>
    <t>上里町</t>
  </si>
  <si>
    <t>113859</t>
  </si>
  <si>
    <t>神川町</t>
  </si>
  <si>
    <t>113832</t>
  </si>
  <si>
    <t>113816</t>
  </si>
  <si>
    <t>東秩父村</t>
  </si>
  <si>
    <t>113697</t>
  </si>
  <si>
    <t>小鹿野町</t>
  </si>
  <si>
    <t>113654</t>
  </si>
  <si>
    <t>長瀞町</t>
  </si>
  <si>
    <t>113638</t>
  </si>
  <si>
    <t>皆野町</t>
  </si>
  <si>
    <t>113620</t>
  </si>
  <si>
    <t>横瀬町</t>
  </si>
  <si>
    <t>113611</t>
  </si>
  <si>
    <t>ときがわ町</t>
  </si>
  <si>
    <t>113492</t>
  </si>
  <si>
    <t>鳩山町</t>
  </si>
  <si>
    <t>113484</t>
  </si>
  <si>
    <t>吉見町</t>
  </si>
  <si>
    <t>113476</t>
  </si>
  <si>
    <t>川島町</t>
  </si>
  <si>
    <t>113468</t>
  </si>
  <si>
    <t>小川町</t>
  </si>
  <si>
    <t>113433</t>
  </si>
  <si>
    <t>嵐山町</t>
  </si>
  <si>
    <t>113425</t>
  </si>
  <si>
    <t>滑川町</t>
  </si>
  <si>
    <t>113417</t>
  </si>
  <si>
    <t>越生町</t>
  </si>
  <si>
    <t>113271</t>
  </si>
  <si>
    <t>毛呂山町</t>
  </si>
  <si>
    <t>113263</t>
  </si>
  <si>
    <t>三芳町</t>
  </si>
  <si>
    <t>113247</t>
  </si>
  <si>
    <t>伊奈町</t>
  </si>
  <si>
    <t>113018</t>
  </si>
  <si>
    <t>白岡市</t>
  </si>
  <si>
    <t>112461</t>
  </si>
  <si>
    <t>ふじみ野市</t>
  </si>
  <si>
    <t>112453</t>
  </si>
  <si>
    <t>吉川市</t>
  </si>
  <si>
    <t>112437</t>
  </si>
  <si>
    <t>日高市</t>
  </si>
  <si>
    <t>112429</t>
  </si>
  <si>
    <t>鶴ケ島市</t>
  </si>
  <si>
    <t>112411</t>
  </si>
  <si>
    <t>幸手市</t>
  </si>
  <si>
    <t>112402</t>
  </si>
  <si>
    <t>坂戸市</t>
  </si>
  <si>
    <t>112399</t>
  </si>
  <si>
    <t>蓮田市</t>
  </si>
  <si>
    <t>112381</t>
  </si>
  <si>
    <t>三郷市</t>
  </si>
  <si>
    <t>112372</t>
  </si>
  <si>
    <t>富士見市</t>
  </si>
  <si>
    <t>112356</t>
  </si>
  <si>
    <t>八潮市</t>
  </si>
  <si>
    <t>112348</t>
  </si>
  <si>
    <t>北本市</t>
  </si>
  <si>
    <t>112330</t>
  </si>
  <si>
    <t>久喜市</t>
  </si>
  <si>
    <t>112321</t>
  </si>
  <si>
    <t>桶川市</t>
  </si>
  <si>
    <t>112313</t>
  </si>
  <si>
    <t>新座市</t>
  </si>
  <si>
    <t>112305</t>
  </si>
  <si>
    <t>和光市</t>
  </si>
  <si>
    <t>112291</t>
  </si>
  <si>
    <t>志木市</t>
  </si>
  <si>
    <t>112283</t>
  </si>
  <si>
    <t>朝霞市</t>
  </si>
  <si>
    <t>112275</t>
  </si>
  <si>
    <t>入間市</t>
  </si>
  <si>
    <t>112259</t>
  </si>
  <si>
    <t>戸田市</t>
  </si>
  <si>
    <t>112241</t>
  </si>
  <si>
    <t>蕨市</t>
  </si>
  <si>
    <t>112232</t>
  </si>
  <si>
    <t>越谷市</t>
  </si>
  <si>
    <t>112224</t>
  </si>
  <si>
    <t>草加市</t>
  </si>
  <si>
    <t>112216</t>
  </si>
  <si>
    <t>上尾市</t>
  </si>
  <si>
    <t>112194</t>
  </si>
  <si>
    <t>深谷市</t>
  </si>
  <si>
    <t>112186</t>
  </si>
  <si>
    <t>鴻巣市</t>
  </si>
  <si>
    <t>112178</t>
  </si>
  <si>
    <t>羽生市</t>
  </si>
  <si>
    <t>112160</t>
  </si>
  <si>
    <t>狭山市</t>
  </si>
  <si>
    <t>112151</t>
  </si>
  <si>
    <t>春日部市</t>
  </si>
  <si>
    <t>112143</t>
  </si>
  <si>
    <t>東松山市</t>
  </si>
  <si>
    <t>112127</t>
  </si>
  <si>
    <t>本庄市</t>
  </si>
  <si>
    <t>112119</t>
  </si>
  <si>
    <t>加須市</t>
  </si>
  <si>
    <t>112101</t>
  </si>
  <si>
    <t>飯能市</t>
  </si>
  <si>
    <t>112097</t>
  </si>
  <si>
    <t>所沢市</t>
  </si>
  <si>
    <t>112089</t>
  </si>
  <si>
    <t>秩父市</t>
  </si>
  <si>
    <t>112071</t>
  </si>
  <si>
    <t>行田市</t>
  </si>
  <si>
    <t>112062</t>
  </si>
  <si>
    <t>川口市</t>
  </si>
  <si>
    <t>112038</t>
  </si>
  <si>
    <t>熊谷市</t>
  </si>
  <si>
    <t>112020</t>
  </si>
  <si>
    <t>川越市</t>
  </si>
  <si>
    <t>112011</t>
  </si>
  <si>
    <t>さいたま市</t>
  </si>
  <si>
    <t>111007</t>
  </si>
  <si>
    <t>100005</t>
  </si>
  <si>
    <t>群馬県後期高齢者医療広域連合</t>
  </si>
  <si>
    <t>109185</t>
  </si>
  <si>
    <t>太田市外三町広域清掃組合</t>
  </si>
  <si>
    <t>109142</t>
  </si>
  <si>
    <t>群馬県市町村総合事務組合</t>
  </si>
  <si>
    <t>109061</t>
  </si>
  <si>
    <t>利根東部衛生施設組合</t>
  </si>
  <si>
    <t>108928</t>
  </si>
  <si>
    <t>邑楽館林医療事務組合（普通会計分）</t>
  </si>
  <si>
    <t>108910</t>
  </si>
  <si>
    <t>大泉町外二町環境衛生施設組合</t>
  </si>
  <si>
    <t>108901</t>
  </si>
  <si>
    <t>利根沼田学校組合</t>
  </si>
  <si>
    <t>108839</t>
  </si>
  <si>
    <t>多野藤岡広域市町村圏振興整備組合</t>
  </si>
  <si>
    <t>108821</t>
  </si>
  <si>
    <t>吾妻広域町村圏振興整備組合（普通会計分）</t>
  </si>
  <si>
    <t>108804</t>
  </si>
  <si>
    <t>群馬県市町村会館管理組合</t>
  </si>
  <si>
    <t>108766</t>
  </si>
  <si>
    <t>沼田市外二箇村清掃施設組合</t>
  </si>
  <si>
    <t>108758</t>
  </si>
  <si>
    <t>富岡甘楽広域市町村圏振興整備組合</t>
  </si>
  <si>
    <t>108740</t>
  </si>
  <si>
    <t>渋川地区広域市町村圏振興整備組合</t>
  </si>
  <si>
    <t>108731</t>
  </si>
  <si>
    <t>西吾妻環境衛生施設組合</t>
  </si>
  <si>
    <t>108707</t>
  </si>
  <si>
    <t>高崎市・安中市消防組合</t>
  </si>
  <si>
    <t>108634</t>
  </si>
  <si>
    <t>利根沼田広域市町村圏振興整備組合</t>
  </si>
  <si>
    <t>108626</t>
  </si>
  <si>
    <t>館林地区消防組合</t>
  </si>
  <si>
    <t>108618</t>
  </si>
  <si>
    <t>西吾妻衛生施設組合</t>
  </si>
  <si>
    <t>108421</t>
  </si>
  <si>
    <t>吾妻東部衛生施設組合</t>
  </si>
  <si>
    <t>108405</t>
  </si>
  <si>
    <t>館林衛生施設組合</t>
  </si>
  <si>
    <t>108391</t>
  </si>
  <si>
    <t>甘楽西部環境衛生施設組合</t>
  </si>
  <si>
    <t>108383</t>
  </si>
  <si>
    <t>富岡甘楽衛生施設組合</t>
  </si>
  <si>
    <t>108375</t>
  </si>
  <si>
    <t>烏帽子山植林組合</t>
  </si>
  <si>
    <t>108065</t>
  </si>
  <si>
    <t>邑楽町</t>
  </si>
  <si>
    <t>105252</t>
  </si>
  <si>
    <t>大泉町</t>
  </si>
  <si>
    <t>105244</t>
  </si>
  <si>
    <t>千代田町</t>
  </si>
  <si>
    <t>105236</t>
  </si>
  <si>
    <t>105228</t>
  </si>
  <si>
    <t>板倉町</t>
  </si>
  <si>
    <t>105210</t>
  </si>
  <si>
    <t>玉村町</t>
  </si>
  <si>
    <t>104647</t>
  </si>
  <si>
    <t>みなかみ町</t>
  </si>
  <si>
    <t>104493</t>
  </si>
  <si>
    <t>昭和村</t>
  </si>
  <si>
    <t>104485</t>
  </si>
  <si>
    <t>川場村</t>
  </si>
  <si>
    <t>104442</t>
  </si>
  <si>
    <t>片品村</t>
  </si>
  <si>
    <t>104434</t>
  </si>
  <si>
    <t>東吾妻町</t>
  </si>
  <si>
    <t>104299</t>
  </si>
  <si>
    <t>104281</t>
  </si>
  <si>
    <t>草津町</t>
  </si>
  <si>
    <t>104264</t>
  </si>
  <si>
    <t>嬬恋村</t>
  </si>
  <si>
    <t>104256</t>
  </si>
  <si>
    <t>長野原町</t>
  </si>
  <si>
    <t>104248</t>
  </si>
  <si>
    <t>中之条町</t>
  </si>
  <si>
    <t>104213</t>
  </si>
  <si>
    <t>甘楽町</t>
  </si>
  <si>
    <t>103845</t>
  </si>
  <si>
    <t>103837</t>
  </si>
  <si>
    <t>下仁田町</t>
  </si>
  <si>
    <t>103829</t>
  </si>
  <si>
    <t>神流町</t>
  </si>
  <si>
    <t>103675</t>
  </si>
  <si>
    <t>上野村</t>
  </si>
  <si>
    <t>103667</t>
  </si>
  <si>
    <t>吉岡町</t>
  </si>
  <si>
    <t>103454</t>
  </si>
  <si>
    <t>榛東村</t>
  </si>
  <si>
    <t>103446</t>
  </si>
  <si>
    <t>みどり市</t>
  </si>
  <si>
    <t>102121</t>
  </si>
  <si>
    <t>安中市</t>
  </si>
  <si>
    <t>102113</t>
  </si>
  <si>
    <t>富岡市</t>
  </si>
  <si>
    <t>102105</t>
  </si>
  <si>
    <t>藤岡市</t>
  </si>
  <si>
    <t>102091</t>
  </si>
  <si>
    <t>渋川市</t>
  </si>
  <si>
    <t>102083</t>
  </si>
  <si>
    <t>館林市</t>
  </si>
  <si>
    <t>102075</t>
  </si>
  <si>
    <t>沼田市</t>
  </si>
  <si>
    <t>102067</t>
  </si>
  <si>
    <t>太田市</t>
  </si>
  <si>
    <t>102059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</si>
  <si>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</si>
  <si>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</si>
  <si>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</si>
  <si>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</si>
  <si>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</si>
  <si>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</si>
  <si>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</si>
  <si>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</si>
  <si>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090000</t>
  </si>
  <si>
    <t>那須地区消防組合</t>
  </si>
  <si>
    <t>098647</t>
  </si>
  <si>
    <t>栃木県後期高齢者医療広域連合</t>
  </si>
  <si>
    <t>098639</t>
  </si>
  <si>
    <t>栃木県市町村総合事務組合</t>
  </si>
  <si>
    <t>098621</t>
  </si>
  <si>
    <t>宇都宮西中核工業団地事務組合（普通会計分）</t>
  </si>
  <si>
    <t>098540</t>
  </si>
  <si>
    <t>小山広域保健衛生組合</t>
  </si>
  <si>
    <t>098523</t>
  </si>
  <si>
    <t>塩谷広域行政組合</t>
  </si>
  <si>
    <t>098507</t>
  </si>
  <si>
    <t>南那須地区広域行政事務組合（普通会計分）</t>
  </si>
  <si>
    <t>098418</t>
  </si>
  <si>
    <t>芳賀地区広域行政事務組合（普通会計分）</t>
  </si>
  <si>
    <t>098337</t>
  </si>
  <si>
    <t>石橋地区消防組合</t>
  </si>
  <si>
    <t>098281</t>
  </si>
  <si>
    <t>芳賀郡中部環境衛生事務組合</t>
  </si>
  <si>
    <t>098213</t>
  </si>
  <si>
    <t>黒磯那須共同火葬場組合</t>
  </si>
  <si>
    <t>098124</t>
  </si>
  <si>
    <t>佐野地区衛生施設組合</t>
  </si>
  <si>
    <t>098086</t>
  </si>
  <si>
    <t>那須地区広域行政事務組合（普通会計分）</t>
  </si>
  <si>
    <t>098060</t>
  </si>
  <si>
    <t>094111</t>
  </si>
  <si>
    <t>那須町</t>
  </si>
  <si>
    <t>094072</t>
  </si>
  <si>
    <t>高根沢町</t>
  </si>
  <si>
    <t>093866</t>
  </si>
  <si>
    <t>塩谷町</t>
  </si>
  <si>
    <t>093840</t>
  </si>
  <si>
    <t>野木町</t>
  </si>
  <si>
    <t>093645</t>
  </si>
  <si>
    <t>壬生町</t>
  </si>
  <si>
    <t>093611</t>
  </si>
  <si>
    <t>芳賀町</t>
  </si>
  <si>
    <t>093459</t>
  </si>
  <si>
    <t>市貝町</t>
  </si>
  <si>
    <t>093441</t>
  </si>
  <si>
    <t>茂木町</t>
  </si>
  <si>
    <t>093432</t>
  </si>
  <si>
    <t>益子町</t>
  </si>
  <si>
    <t>093424</t>
  </si>
  <si>
    <t>上三川町</t>
  </si>
  <si>
    <t>093017</t>
  </si>
  <si>
    <t>下野市</t>
  </si>
  <si>
    <t>092169</t>
  </si>
  <si>
    <t>那須烏山市</t>
  </si>
  <si>
    <t>092151</t>
  </si>
  <si>
    <t>さくら市</t>
  </si>
  <si>
    <t>092142</t>
  </si>
  <si>
    <t>那須塩原市</t>
  </si>
  <si>
    <t>092134</t>
  </si>
  <si>
    <t>矢板市</t>
  </si>
  <si>
    <t>092118</t>
  </si>
  <si>
    <t>大田原市</t>
  </si>
  <si>
    <t>092100</t>
  </si>
  <si>
    <t>真岡市</t>
  </si>
  <si>
    <t>092096</t>
  </si>
  <si>
    <t>小山市</t>
  </si>
  <si>
    <t>092088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</si>
  <si>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</si>
  <si>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</si>
  <si>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</si>
  <si>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</si>
  <si>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</si>
  <si>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</si>
  <si>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</si>
  <si>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</si>
  <si>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足利市</t>
  </si>
  <si>
    <t>092029</t>
  </si>
  <si>
    <t>宇都宮市</t>
  </si>
  <si>
    <t>092011</t>
  </si>
  <si>
    <t>080004</t>
  </si>
  <si>
    <t>土浦・かすみがうら土地区画整理一部事務組合</t>
  </si>
  <si>
    <t>089451</t>
  </si>
  <si>
    <t>茨城県後期高齢者医療広域連合</t>
  </si>
  <si>
    <t>089443</t>
  </si>
  <si>
    <t>利根川水系県南水防事務組合</t>
  </si>
  <si>
    <t>089427</t>
  </si>
  <si>
    <t>茨城租税債権管理機構</t>
  </si>
  <si>
    <t>089401</t>
  </si>
  <si>
    <t>茨城北農業共済事務組合</t>
  </si>
  <si>
    <t>089397</t>
  </si>
  <si>
    <t>牛久市・阿見町斎場組合</t>
  </si>
  <si>
    <t>089389</t>
  </si>
  <si>
    <t>ひたちなか・東海広域事務組合</t>
  </si>
  <si>
    <t>089354</t>
  </si>
  <si>
    <t>下妻地方広域事務組合</t>
  </si>
  <si>
    <t>089346</t>
  </si>
  <si>
    <t>水戸地方農業共済事務組合</t>
  </si>
  <si>
    <t>089206</t>
  </si>
  <si>
    <t>鹿島地方事務組合</t>
  </si>
  <si>
    <t>089168</t>
  </si>
  <si>
    <t>笠間地方広域事務組合</t>
  </si>
  <si>
    <t>089109</t>
  </si>
  <si>
    <t>石岡地方斎場組合</t>
  </si>
  <si>
    <t>089095</t>
  </si>
  <si>
    <t>茨城県市町村総合事務組合（事業会計分）</t>
  </si>
  <si>
    <t>089087</t>
  </si>
  <si>
    <t>茨城県市町村総合事務組合（普通会計分）</t>
  </si>
  <si>
    <t>089079</t>
  </si>
  <si>
    <t>新治地方広域事務組合</t>
  </si>
  <si>
    <t>089044</t>
  </si>
  <si>
    <t>稲敷地方広域市町村圏事務組合</t>
  </si>
  <si>
    <t>089010</t>
  </si>
  <si>
    <t>霞台厚生施設組合</t>
  </si>
  <si>
    <t>088986</t>
  </si>
  <si>
    <t>鹿行広域事務組合</t>
  </si>
  <si>
    <t>088960</t>
  </si>
  <si>
    <t>常総地方広域市町村圏事務組合</t>
  </si>
  <si>
    <t>088951</t>
  </si>
  <si>
    <t>茨城美野里環境組合</t>
  </si>
  <si>
    <t>088871</t>
  </si>
  <si>
    <t>筑西広域市町村圏事務組合</t>
  </si>
  <si>
    <t>088862</t>
  </si>
  <si>
    <t>茨城西南地方広域市町村圏事務組合</t>
  </si>
  <si>
    <t>088838</t>
  </si>
  <si>
    <t>笠間・水戸環境組合</t>
  </si>
  <si>
    <t>088790</t>
  </si>
  <si>
    <t>湖北環境衛生組合</t>
  </si>
  <si>
    <t>088714</t>
  </si>
  <si>
    <t>江戸崎地方衛生土木組合</t>
  </si>
  <si>
    <t>088676</t>
  </si>
  <si>
    <t>大洗，鉾田，水戸環境組合</t>
  </si>
  <si>
    <t>088595</t>
  </si>
  <si>
    <t>取手市外２市火葬場組合</t>
  </si>
  <si>
    <t>088579</t>
  </si>
  <si>
    <t>茨城地方広域環境事務組合</t>
  </si>
  <si>
    <t>088552</t>
  </si>
  <si>
    <t>筑北環境衛生組合</t>
  </si>
  <si>
    <t>088536</t>
  </si>
  <si>
    <t>さしま環境管理事務組合</t>
  </si>
  <si>
    <t>088510</t>
  </si>
  <si>
    <t>龍ヶ崎地方衛生組合</t>
  </si>
  <si>
    <t>088501</t>
  </si>
  <si>
    <t>龍ヶ崎地方塵芥処理組合</t>
  </si>
  <si>
    <t>088455</t>
  </si>
  <si>
    <t>常総衛生組合</t>
  </si>
  <si>
    <t>088439</t>
  </si>
  <si>
    <t>清水丘診療所事務組合</t>
  </si>
  <si>
    <t>088404</t>
  </si>
  <si>
    <t>大宮地方環境整備組合</t>
  </si>
  <si>
    <t>088366</t>
  </si>
  <si>
    <t>利根町</t>
  </si>
  <si>
    <t>085642</t>
  </si>
  <si>
    <t>境町</t>
  </si>
  <si>
    <t>085464</t>
  </si>
  <si>
    <t>五霞町</t>
  </si>
  <si>
    <t>085421</t>
  </si>
  <si>
    <t>八千代町</t>
  </si>
  <si>
    <t>085219</t>
  </si>
  <si>
    <t>河内町</t>
  </si>
  <si>
    <t>084476</t>
  </si>
  <si>
    <t>阿見町</t>
  </si>
  <si>
    <t>084433</t>
  </si>
  <si>
    <t>美浦村</t>
  </si>
  <si>
    <t>084425</t>
  </si>
  <si>
    <t>大子町</t>
  </si>
  <si>
    <t>083640</t>
  </si>
  <si>
    <t>東海村</t>
  </si>
  <si>
    <t>083411</t>
  </si>
  <si>
    <t>城里町</t>
  </si>
  <si>
    <t>083101</t>
  </si>
  <si>
    <t>大洗町</t>
  </si>
  <si>
    <t>083097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</si>
  <si>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</si>
  <si>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</si>
  <si>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</si>
  <si>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</si>
  <si>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</si>
  <si>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</si>
  <si>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</si>
  <si>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</si>
  <si>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行方市</t>
  </si>
  <si>
    <t>082333</t>
  </si>
  <si>
    <t>神栖市</t>
  </si>
  <si>
    <t>082325</t>
  </si>
  <si>
    <t>桜川市</t>
  </si>
  <si>
    <t>082317</t>
  </si>
  <si>
    <t>かすみがうら市</t>
  </si>
  <si>
    <t>082309</t>
  </si>
  <si>
    <t>稲敷市</t>
  </si>
  <si>
    <t>082295</t>
  </si>
  <si>
    <t>坂東市</t>
  </si>
  <si>
    <t>082287</t>
  </si>
  <si>
    <t>筑西市</t>
  </si>
  <si>
    <t>082279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</si>
  <si>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</si>
  <si>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</si>
  <si>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</si>
  <si>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</si>
  <si>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</si>
  <si>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</si>
  <si>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</si>
  <si>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</si>
  <si>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鹿嶋市</t>
  </si>
  <si>
    <t>082228</t>
  </si>
  <si>
    <t>ひたちなか市</t>
  </si>
  <si>
    <t>082210</t>
  </si>
  <si>
    <t>つくば市</t>
  </si>
  <si>
    <t>082201</t>
  </si>
  <si>
    <t>牛久市</t>
  </si>
  <si>
    <t>082198</t>
  </si>
  <si>
    <t>取手市</t>
  </si>
  <si>
    <t>082171</t>
  </si>
  <si>
    <t>笠間市</t>
  </si>
  <si>
    <t>082163</t>
  </si>
  <si>
    <t>北茨城市</t>
  </si>
  <si>
    <t>082155</t>
  </si>
  <si>
    <t>高萩市</t>
  </si>
  <si>
    <t>082147</t>
  </si>
  <si>
    <t>常陸太田市</t>
  </si>
  <si>
    <t>082121</t>
  </si>
  <si>
    <t>常総市</t>
  </si>
  <si>
    <t>082112</t>
  </si>
  <si>
    <t>下妻市</t>
  </si>
  <si>
    <t>082104</t>
  </si>
  <si>
    <t>龍ケ崎市</t>
  </si>
  <si>
    <t>082082</t>
  </si>
  <si>
    <t>結城市</t>
  </si>
  <si>
    <t>082074</t>
  </si>
  <si>
    <t>石岡市</t>
  </si>
  <si>
    <t>082058</t>
  </si>
  <si>
    <t>古河市</t>
  </si>
  <si>
    <t>082040</t>
  </si>
  <si>
    <t>土浦市</t>
  </si>
  <si>
    <t>082031</t>
  </si>
  <si>
    <t>日立市</t>
  </si>
  <si>
    <t>082023</t>
  </si>
  <si>
    <t>水戸市</t>
  </si>
  <si>
    <t>082015</t>
  </si>
  <si>
    <t>070009</t>
  </si>
  <si>
    <t>南会津地方環境衛生組合</t>
  </si>
  <si>
    <t>078930</t>
  </si>
  <si>
    <t>福島県後期高齢者医療広域連合</t>
  </si>
  <si>
    <t>078921</t>
  </si>
  <si>
    <t>南会津地方広域市町村圏組合</t>
  </si>
  <si>
    <t>078778</t>
  </si>
  <si>
    <t>郡山地方広域消防組合</t>
  </si>
  <si>
    <t>078760</t>
  </si>
  <si>
    <t>須賀川地方広域消防組合</t>
  </si>
  <si>
    <t>078751</t>
  </si>
  <si>
    <t>双葉地方広域市町村圏組合</t>
  </si>
  <si>
    <t>078735</t>
  </si>
  <si>
    <t>会津若松地方広域市町村圏整備組合</t>
  </si>
  <si>
    <t>078727</t>
  </si>
  <si>
    <t>安達地方広域行政組合</t>
  </si>
  <si>
    <t>078719</t>
  </si>
  <si>
    <t>相馬地方広域市町村圏組合</t>
  </si>
  <si>
    <t>078701</t>
  </si>
  <si>
    <t>伊達地方消防組合</t>
  </si>
  <si>
    <t>078697</t>
  </si>
  <si>
    <t>喜多方地方広域市町村圏組合</t>
  </si>
  <si>
    <t>078689</t>
  </si>
  <si>
    <t>白河地方広域市町村圏整備組合</t>
  </si>
  <si>
    <t>078671</t>
  </si>
  <si>
    <t>相馬方部衛生組合</t>
  </si>
  <si>
    <t>078620</t>
  </si>
  <si>
    <t>田村広域行政組合</t>
  </si>
  <si>
    <t>078531</t>
  </si>
  <si>
    <t>石川地方生活環境施設組合</t>
  </si>
  <si>
    <t>078468</t>
  </si>
  <si>
    <t>東白衛生組合</t>
  </si>
  <si>
    <t>078441</t>
  </si>
  <si>
    <t>耶麻郡磐梯町外一市二町一ケ村組合</t>
  </si>
  <si>
    <t>078255</t>
  </si>
  <si>
    <t>須賀川地方保健環境組合</t>
  </si>
  <si>
    <t>078204</t>
  </si>
  <si>
    <t>伊達地方衛生処理組合</t>
  </si>
  <si>
    <t>078115</t>
  </si>
  <si>
    <t>福島県伊達郡国見町桑折町有北山組合</t>
  </si>
  <si>
    <t>078085</t>
  </si>
  <si>
    <t>福島県市民交通災害共済組合</t>
  </si>
  <si>
    <t>078077</t>
  </si>
  <si>
    <t>川俣方部衛生処理組合</t>
  </si>
  <si>
    <t>078069</t>
  </si>
  <si>
    <t>福島県市町村総合事務組合</t>
  </si>
  <si>
    <t>078026</t>
  </si>
  <si>
    <t>飯舘村</t>
  </si>
  <si>
    <t>075647</t>
  </si>
  <si>
    <t>新地町</t>
  </si>
  <si>
    <t>075612</t>
  </si>
  <si>
    <t>葛尾村</t>
  </si>
  <si>
    <t>075485</t>
  </si>
  <si>
    <t>浪江町</t>
  </si>
  <si>
    <t>075477</t>
  </si>
  <si>
    <t>双葉町</t>
  </si>
  <si>
    <t>075469</t>
  </si>
  <si>
    <t>大熊町</t>
  </si>
  <si>
    <t>075451</t>
  </si>
  <si>
    <t>川内村</t>
  </si>
  <si>
    <t>075442</t>
  </si>
  <si>
    <t>富岡町</t>
  </si>
  <si>
    <t>075434</t>
  </si>
  <si>
    <t>楢葉町</t>
  </si>
  <si>
    <t>075426</t>
  </si>
  <si>
    <t>広野町</t>
  </si>
  <si>
    <t>075418</t>
  </si>
  <si>
    <t>小野町</t>
  </si>
  <si>
    <t>075221</t>
  </si>
  <si>
    <t>三春町</t>
  </si>
  <si>
    <t>075213</t>
  </si>
  <si>
    <t>古殿町</t>
  </si>
  <si>
    <t>075051</t>
  </si>
  <si>
    <t>浅川町</t>
  </si>
  <si>
    <t>075043</t>
  </si>
  <si>
    <t>平田村</t>
  </si>
  <si>
    <t>075035</t>
  </si>
  <si>
    <t>玉川村</t>
  </si>
  <si>
    <t>075027</t>
  </si>
  <si>
    <t>石川町</t>
  </si>
  <si>
    <t>075019</t>
  </si>
  <si>
    <t>鮫川村</t>
  </si>
  <si>
    <t>074845</t>
  </si>
  <si>
    <t>塙町</t>
  </si>
  <si>
    <t>074837</t>
  </si>
  <si>
    <t>矢祭町</t>
  </si>
  <si>
    <t>074829</t>
  </si>
  <si>
    <t>棚倉町</t>
  </si>
  <si>
    <t>074811</t>
  </si>
  <si>
    <t>矢吹町</t>
  </si>
  <si>
    <t>074667</t>
  </si>
  <si>
    <t>中島村</t>
  </si>
  <si>
    <t>074659</t>
  </si>
  <si>
    <t>泉崎村</t>
  </si>
  <si>
    <t>074641</t>
  </si>
  <si>
    <t>西郷村</t>
  </si>
  <si>
    <t>074616</t>
  </si>
  <si>
    <t>会津美里町</t>
  </si>
  <si>
    <t>074471</t>
  </si>
  <si>
    <t>074462</t>
  </si>
  <si>
    <t>金山町</t>
  </si>
  <si>
    <t>074454</t>
  </si>
  <si>
    <t>三島町</t>
  </si>
  <si>
    <t>074446</t>
  </si>
  <si>
    <t>柳津町</t>
  </si>
  <si>
    <t>074233</t>
  </si>
  <si>
    <t>湯川村</t>
  </si>
  <si>
    <t>074225</t>
  </si>
  <si>
    <t>会津坂下町</t>
  </si>
  <si>
    <t>074217</t>
  </si>
  <si>
    <t>猪苗代町</t>
  </si>
  <si>
    <t>074080</t>
  </si>
  <si>
    <t>磐梯町</t>
  </si>
  <si>
    <t>074071</t>
  </si>
  <si>
    <t>西会津町</t>
  </si>
  <si>
    <t>074055</t>
  </si>
  <si>
    <t>北塩原村</t>
  </si>
  <si>
    <t>074021</t>
  </si>
  <si>
    <t>南会津町</t>
  </si>
  <si>
    <t>073687</t>
  </si>
  <si>
    <t>只見町</t>
  </si>
  <si>
    <t>073679</t>
  </si>
  <si>
    <t>檜枝岐村</t>
  </si>
  <si>
    <t>073644</t>
  </si>
  <si>
    <t>下郷町</t>
  </si>
  <si>
    <t>073628</t>
  </si>
  <si>
    <t>天栄村</t>
  </si>
  <si>
    <t>073440</t>
  </si>
  <si>
    <t>鏡石町</t>
  </si>
  <si>
    <t>073423</t>
  </si>
  <si>
    <t>大玉村</t>
  </si>
  <si>
    <t>073229</t>
  </si>
  <si>
    <t>川俣町</t>
  </si>
  <si>
    <t>073083</t>
  </si>
  <si>
    <t>国見町</t>
  </si>
  <si>
    <t>073032</t>
  </si>
  <si>
    <t>桑折町</t>
  </si>
  <si>
    <t>073016</t>
  </si>
  <si>
    <t>本宮市</t>
  </si>
  <si>
    <t>072141</t>
  </si>
  <si>
    <t>伊達市</t>
  </si>
  <si>
    <t>072133</t>
  </si>
  <si>
    <t>南相馬市</t>
  </si>
  <si>
    <t>072125</t>
  </si>
  <si>
    <t>田村市</t>
  </si>
  <si>
    <t>072117</t>
  </si>
  <si>
    <t>二本松市</t>
  </si>
  <si>
    <t>072109</t>
  </si>
  <si>
    <t>相馬市</t>
  </si>
  <si>
    <t>072095</t>
  </si>
  <si>
    <t>喜多方市</t>
  </si>
  <si>
    <t>072087</t>
  </si>
  <si>
    <t>須賀川市</t>
  </si>
  <si>
    <t>072079</t>
  </si>
  <si>
    <t>白河市</t>
  </si>
  <si>
    <t>072052</t>
  </si>
  <si>
    <t>いわき市</t>
  </si>
  <si>
    <t>072044</t>
  </si>
  <si>
    <t>郡山市</t>
  </si>
  <si>
    <t>072036</t>
  </si>
  <si>
    <t>会津若松市</t>
  </si>
  <si>
    <t>072028</t>
  </si>
  <si>
    <t>福島市</t>
  </si>
  <si>
    <t>072010</t>
  </si>
  <si>
    <t>060003</t>
  </si>
  <si>
    <t>山形県後期高齢者医療広域連合（事業会計分）</t>
  </si>
  <si>
    <t>069752</t>
  </si>
  <si>
    <t>山形県後期高齢者医療広域連合（普通会計分）</t>
  </si>
  <si>
    <t>069744</t>
  </si>
  <si>
    <t>最上地区広域連合（事業会計分）</t>
  </si>
  <si>
    <t>069736</t>
  </si>
  <si>
    <t>最上地区広域連合（普通会計分）</t>
  </si>
  <si>
    <t>069728</t>
  </si>
  <si>
    <t>西置賜行政組合</t>
  </si>
  <si>
    <t>069698</t>
  </si>
  <si>
    <t>西村山広域行政事務組合（事業会計分）</t>
  </si>
  <si>
    <t>069671</t>
  </si>
  <si>
    <t>尾花沢市大石田町環境衛生事業組合（普通会計分）</t>
  </si>
  <si>
    <t>069655</t>
  </si>
  <si>
    <t>河北町ほか２市広域斎場事務組合</t>
  </si>
  <si>
    <t>069647</t>
  </si>
  <si>
    <t>酒田地区広域行政組合</t>
  </si>
  <si>
    <t>069639</t>
  </si>
  <si>
    <t>北村山広域行政事務組合</t>
  </si>
  <si>
    <t>069540</t>
  </si>
  <si>
    <t>西村山広域行政事務組合（普通会計分）</t>
  </si>
  <si>
    <t>069531</t>
  </si>
  <si>
    <t>置賜広域行政事務組合</t>
  </si>
  <si>
    <t>069523</t>
  </si>
  <si>
    <t>最上広域市町村圏事務組合</t>
  </si>
  <si>
    <t>069515</t>
  </si>
  <si>
    <t>庄内広域行政組合（普通会計分）</t>
  </si>
  <si>
    <t>069451</t>
  </si>
  <si>
    <t>山形県市町村交通災害共済組合</t>
  </si>
  <si>
    <t>069230</t>
  </si>
  <si>
    <t>松川堰組合</t>
  </si>
  <si>
    <t>068829</t>
  </si>
  <si>
    <t>山形広域環境事務組合</t>
  </si>
  <si>
    <t>068314</t>
  </si>
  <si>
    <t>東根市外二市一町共立衛生処理組合</t>
  </si>
  <si>
    <t>068217</t>
  </si>
  <si>
    <t>山形県市町村職員退職手当組合</t>
  </si>
  <si>
    <t>068039</t>
  </si>
  <si>
    <t>山形県自治会館管理組合</t>
  </si>
  <si>
    <t>068021</t>
  </si>
  <si>
    <t>山形県消防補償等組合</t>
  </si>
  <si>
    <t>068012</t>
  </si>
  <si>
    <t>遊佐町</t>
  </si>
  <si>
    <t>064611</t>
  </si>
  <si>
    <t>庄内町</t>
  </si>
  <si>
    <t>064289</t>
  </si>
  <si>
    <t>三川町</t>
  </si>
  <si>
    <t>064262</t>
  </si>
  <si>
    <t>飯豊町</t>
  </si>
  <si>
    <t>064033</t>
  </si>
  <si>
    <t>白鷹町</t>
  </si>
  <si>
    <t>064025</t>
  </si>
  <si>
    <t>064017</t>
  </si>
  <si>
    <t>063827</t>
  </si>
  <si>
    <t>高畠町</t>
  </si>
  <si>
    <t>063819</t>
  </si>
  <si>
    <t>戸沢村</t>
  </si>
  <si>
    <t>063673</t>
  </si>
  <si>
    <t>鮭川村</t>
  </si>
  <si>
    <t>063665</t>
  </si>
  <si>
    <t>大蔵村</t>
  </si>
  <si>
    <t>063657</t>
  </si>
  <si>
    <t>真室川町</t>
  </si>
  <si>
    <t>063649</t>
  </si>
  <si>
    <t>舟形町</t>
  </si>
  <si>
    <t>063631</t>
  </si>
  <si>
    <t>最上町</t>
  </si>
  <si>
    <t>063622</t>
  </si>
  <si>
    <t>063614</t>
  </si>
  <si>
    <t>大石田町</t>
  </si>
  <si>
    <t>063410</t>
  </si>
  <si>
    <t>大江町</t>
  </si>
  <si>
    <t>063240</t>
  </si>
  <si>
    <t>063231</t>
  </si>
  <si>
    <t>西川町</t>
  </si>
  <si>
    <t>063223</t>
  </si>
  <si>
    <t>河北町</t>
  </si>
  <si>
    <t>063215</t>
  </si>
  <si>
    <t>中山町</t>
  </si>
  <si>
    <t>063029</t>
  </si>
  <si>
    <t>山辺町</t>
  </si>
  <si>
    <t>063011</t>
  </si>
  <si>
    <t>南陽市</t>
  </si>
  <si>
    <t>062138</t>
  </si>
  <si>
    <t>尾花沢市</t>
  </si>
  <si>
    <t>062120</t>
  </si>
  <si>
    <t>東根市</t>
  </si>
  <si>
    <t>062111</t>
  </si>
  <si>
    <t>天童市</t>
  </si>
  <si>
    <t>062103</t>
  </si>
  <si>
    <t>長井市</t>
  </si>
  <si>
    <t>062090</t>
  </si>
  <si>
    <t>村山市</t>
  </si>
  <si>
    <t>062081</t>
  </si>
  <si>
    <t>上山市</t>
  </si>
  <si>
    <t>062073</t>
  </si>
  <si>
    <t>寒河江市</t>
  </si>
  <si>
    <t>062065</t>
  </si>
  <si>
    <t>新庄市</t>
  </si>
  <si>
    <t>062057</t>
  </si>
  <si>
    <t>酒田市</t>
  </si>
  <si>
    <t>062049</t>
  </si>
  <si>
    <t>鶴岡市</t>
  </si>
  <si>
    <t>062031</t>
  </si>
  <si>
    <t>米沢市</t>
  </si>
  <si>
    <t>062022</t>
  </si>
  <si>
    <t>山形市</t>
  </si>
  <si>
    <t>062014</t>
  </si>
  <si>
    <t>050008</t>
  </si>
  <si>
    <t>秋田県町村電算システム共同事業組合</t>
  </si>
  <si>
    <t>058866</t>
  </si>
  <si>
    <t>秋田県後期高齢者医療広域連合</t>
  </si>
  <si>
    <t>058858</t>
  </si>
  <si>
    <t>八郎湖周辺清掃事務組合</t>
  </si>
  <si>
    <t>058840</t>
  </si>
  <si>
    <t>秋田県市町村会館管理組合</t>
  </si>
  <si>
    <t>058831</t>
  </si>
  <si>
    <t>八郎潟町・井川町衛生処理施設組合</t>
  </si>
  <si>
    <t>058823</t>
  </si>
  <si>
    <t>湖東地区行政一部事務組合</t>
  </si>
  <si>
    <t>058815</t>
  </si>
  <si>
    <t>大仙美郷介護福祉組合</t>
  </si>
  <si>
    <t>058785</t>
  </si>
  <si>
    <t>男鹿地区衛生処理一部事務組合</t>
  </si>
  <si>
    <t>058742</t>
  </si>
  <si>
    <t>男鹿地区消防一部事務組合</t>
  </si>
  <si>
    <t>058726</t>
  </si>
  <si>
    <t>鹿角広域行政組合</t>
  </si>
  <si>
    <t>058670</t>
  </si>
  <si>
    <t>能代市山本郡養護老人ホーム組合</t>
  </si>
  <si>
    <t>058653</t>
  </si>
  <si>
    <t>大曲仙北広域市町村圏組合</t>
  </si>
  <si>
    <t>058629</t>
  </si>
  <si>
    <t>能代山本広域市町村圏組合</t>
  </si>
  <si>
    <t>058611</t>
  </si>
  <si>
    <t>本荘由利広域市町村圏組合</t>
  </si>
  <si>
    <t>058548</t>
  </si>
  <si>
    <t>大仙美郷環境事業組合</t>
  </si>
  <si>
    <t>058513</t>
  </si>
  <si>
    <t>湯沢雄勝広域市町村圏組合</t>
  </si>
  <si>
    <t>058505</t>
  </si>
  <si>
    <t>北秋田市上小阿仁村生活環境施設組合</t>
  </si>
  <si>
    <t>058394</t>
  </si>
  <si>
    <t>北秋田市周辺衛生施設組合</t>
  </si>
  <si>
    <t>058386</t>
  </si>
  <si>
    <t>井川町・潟上市共有財産管理組合</t>
  </si>
  <si>
    <t>058220</t>
  </si>
  <si>
    <t>秋田県市町村総合事務組合</t>
  </si>
  <si>
    <t>058041</t>
  </si>
  <si>
    <t>東成瀬村</t>
  </si>
  <si>
    <t>054640</t>
  </si>
  <si>
    <t>羽後町</t>
  </si>
  <si>
    <t>054631</t>
  </si>
  <si>
    <t>054348</t>
  </si>
  <si>
    <t>大潟村</t>
  </si>
  <si>
    <t>053686</t>
  </si>
  <si>
    <t>井川町</t>
  </si>
  <si>
    <t>053660</t>
  </si>
  <si>
    <t>八郎潟町</t>
  </si>
  <si>
    <t>053635</t>
  </si>
  <si>
    <t>五城目町</t>
  </si>
  <si>
    <t>053619</t>
  </si>
  <si>
    <t>八峰町</t>
  </si>
  <si>
    <t>053490</t>
  </si>
  <si>
    <t>三種町</t>
  </si>
  <si>
    <t>053481</t>
  </si>
  <si>
    <t>藤里町</t>
  </si>
  <si>
    <t>053465</t>
  </si>
  <si>
    <t>上小阿仁村</t>
  </si>
  <si>
    <t>053279</t>
  </si>
  <si>
    <t>小坂町</t>
  </si>
  <si>
    <t>053031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</si>
  <si>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</si>
  <si>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</si>
  <si>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</si>
  <si>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</si>
  <si>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</si>
  <si>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</si>
  <si>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</si>
  <si>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</si>
  <si>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潟上市</t>
  </si>
  <si>
    <t>052116</t>
  </si>
  <si>
    <t>由利本荘市</t>
  </si>
  <si>
    <t>052108</t>
  </si>
  <si>
    <t>鹿角市</t>
  </si>
  <si>
    <t>052094</t>
  </si>
  <si>
    <t>湯沢市</t>
  </si>
  <si>
    <t>052078</t>
  </si>
  <si>
    <t>男鹿市</t>
  </si>
  <si>
    <t>052060</t>
  </si>
  <si>
    <t>大館市</t>
  </si>
  <si>
    <t>052043</t>
  </si>
  <si>
    <t>横手市</t>
  </si>
  <si>
    <t>052035</t>
  </si>
  <si>
    <t>能代市</t>
  </si>
  <si>
    <t>052027</t>
  </si>
  <si>
    <t>秋田市</t>
  </si>
  <si>
    <t>052019</t>
  </si>
  <si>
    <t>040002</t>
  </si>
  <si>
    <t>宮城県後期高齢者医療広域連合</t>
  </si>
  <si>
    <t>049727</t>
  </si>
  <si>
    <t>加美郡保健医療福祉行政事務組合</t>
  </si>
  <si>
    <t>049689</t>
  </si>
  <si>
    <t>宮城県市町村自治振興センター</t>
  </si>
  <si>
    <t>049654</t>
  </si>
  <si>
    <t>気仙沼・本吉地域広域行政事務組合</t>
  </si>
  <si>
    <t>049387</t>
  </si>
  <si>
    <t>大崎地域広域行政事務組合</t>
  </si>
  <si>
    <t>049361</t>
  </si>
  <si>
    <t>仙南地域広域行政事務組合</t>
  </si>
  <si>
    <t>049328</t>
  </si>
  <si>
    <t>亘理地区行政事務組合</t>
  </si>
  <si>
    <t>049310</t>
  </si>
  <si>
    <t>塩釜地区消防事務組合</t>
  </si>
  <si>
    <t>049298</t>
  </si>
  <si>
    <t>石巻地区広域行政事務組合</t>
  </si>
  <si>
    <t>049280</t>
  </si>
  <si>
    <t>宮城県市町村非常勤消防団員補償報償組合</t>
  </si>
  <si>
    <t>049255</t>
  </si>
  <si>
    <t>宮城県市町村職員退職手当組合</t>
  </si>
  <si>
    <t>049221</t>
  </si>
  <si>
    <t>宮城東部衛生処理組合</t>
  </si>
  <si>
    <t>048721</t>
  </si>
  <si>
    <t>亘理名取共立衛生処理組合</t>
  </si>
  <si>
    <t>048691</t>
  </si>
  <si>
    <t>黒川地域行政事務組合</t>
  </si>
  <si>
    <t>048674</t>
  </si>
  <si>
    <t>白石市外二町組合</t>
  </si>
  <si>
    <t>048453</t>
  </si>
  <si>
    <t>大衡村外一町牛野ダム管理組合</t>
  </si>
  <si>
    <t>048160</t>
  </si>
  <si>
    <t>048151</t>
  </si>
  <si>
    <t>色麻町外一市一ヶ村花川ダム管理組合</t>
  </si>
  <si>
    <t>048101</t>
  </si>
  <si>
    <t>南三陸町</t>
  </si>
  <si>
    <t>046060</t>
  </si>
  <si>
    <t>女川町</t>
  </si>
  <si>
    <t>045811</t>
  </si>
  <si>
    <t>045055</t>
  </si>
  <si>
    <t>涌谷町</t>
  </si>
  <si>
    <t>045012</t>
  </si>
  <si>
    <t>加美町</t>
  </si>
  <si>
    <t>044458</t>
  </si>
  <si>
    <t>色麻町</t>
  </si>
  <si>
    <t>044440</t>
  </si>
  <si>
    <t>大衡村</t>
  </si>
  <si>
    <t>044245</t>
  </si>
  <si>
    <t>大郷町</t>
  </si>
  <si>
    <t>044229</t>
  </si>
  <si>
    <t>大和町</t>
  </si>
  <si>
    <t>044211</t>
  </si>
  <si>
    <t>利府町</t>
  </si>
  <si>
    <t>044067</t>
  </si>
  <si>
    <t>七ケ浜町</t>
  </si>
  <si>
    <t>044041</t>
  </si>
  <si>
    <t>松島町</t>
  </si>
  <si>
    <t>044016</t>
  </si>
  <si>
    <t>山元町</t>
  </si>
  <si>
    <t>043621</t>
  </si>
  <si>
    <t>亘理町</t>
  </si>
  <si>
    <t>043613</t>
  </si>
  <si>
    <t>丸森町</t>
  </si>
  <si>
    <t>043419</t>
  </si>
  <si>
    <t>043249</t>
  </si>
  <si>
    <t>柴田町</t>
  </si>
  <si>
    <t>043231</t>
  </si>
  <si>
    <t>村田町</t>
  </si>
  <si>
    <t>043222</t>
  </si>
  <si>
    <t>大河原町</t>
  </si>
  <si>
    <t>043214</t>
  </si>
  <si>
    <t>七ケ宿町</t>
  </si>
  <si>
    <t>043028</t>
  </si>
  <si>
    <t>蔵王町</t>
  </si>
  <si>
    <t>043010</t>
  </si>
  <si>
    <t>富谷市</t>
  </si>
  <si>
    <t>042161</t>
  </si>
  <si>
    <t>大崎市</t>
  </si>
  <si>
    <t>042153</t>
  </si>
  <si>
    <t>東松島市</t>
  </si>
  <si>
    <t>042145</t>
  </si>
  <si>
    <t>栗原市</t>
  </si>
  <si>
    <t>042137</t>
  </si>
  <si>
    <t>登米市</t>
  </si>
  <si>
    <t>042129</t>
  </si>
  <si>
    <t>岩沼市</t>
  </si>
  <si>
    <t>042111</t>
  </si>
  <si>
    <t>多賀城市</t>
  </si>
  <si>
    <t>042099</t>
  </si>
  <si>
    <t>角田市</t>
  </si>
  <si>
    <t>042081</t>
  </si>
  <si>
    <t>名取市</t>
  </si>
  <si>
    <t>042072</t>
  </si>
  <si>
    <t>白石市</t>
  </si>
  <si>
    <t>042064</t>
  </si>
  <si>
    <t>気仙沼市</t>
  </si>
  <si>
    <t>042056</t>
  </si>
  <si>
    <t>塩竈市</t>
  </si>
  <si>
    <t>042030</t>
  </si>
  <si>
    <t>石巻市</t>
  </si>
  <si>
    <t>042021</t>
  </si>
  <si>
    <t>仙台市</t>
  </si>
  <si>
    <t>041009</t>
  </si>
  <si>
    <t>030007</t>
  </si>
  <si>
    <t>滝沢・雫石環境組合</t>
  </si>
  <si>
    <t>038865</t>
  </si>
  <si>
    <t>岩手県後期高齢者医療広域連合</t>
  </si>
  <si>
    <t>038849</t>
  </si>
  <si>
    <t>岩手沿岸南部広域環境組合</t>
  </si>
  <si>
    <t>038831</t>
  </si>
  <si>
    <t>一関地区広域行政組合</t>
  </si>
  <si>
    <t>038822</t>
  </si>
  <si>
    <t>岩手中部広域行政組合</t>
  </si>
  <si>
    <t>038814</t>
  </si>
  <si>
    <t>久慈広域連合</t>
  </si>
  <si>
    <t>038806</t>
  </si>
  <si>
    <t>気仙広域連合</t>
  </si>
  <si>
    <t>038784</t>
  </si>
  <si>
    <t>盛岡市・矢巾町都市計画事業等組合</t>
  </si>
  <si>
    <t>038768</t>
  </si>
  <si>
    <t>岩手県自治会館管理組合</t>
  </si>
  <si>
    <t>038750</t>
  </si>
  <si>
    <t>038733</t>
  </si>
  <si>
    <t>北上地区消防組合</t>
  </si>
  <si>
    <t>038709</t>
  </si>
  <si>
    <t>宮古地区広域行政組合</t>
  </si>
  <si>
    <t>038679</t>
  </si>
  <si>
    <t>釜石大槌地区行政事務組合</t>
  </si>
  <si>
    <t>038628</t>
  </si>
  <si>
    <t>盛岡地区広域消防組合</t>
  </si>
  <si>
    <t>038563</t>
  </si>
  <si>
    <t>大船渡地区環境衛生組合</t>
  </si>
  <si>
    <t>038555</t>
  </si>
  <si>
    <t>盛岡地区衛生処理組合</t>
  </si>
  <si>
    <t>038547</t>
  </si>
  <si>
    <t>岩手県沿岸知的障害児施設組合</t>
  </si>
  <si>
    <t>038539</t>
  </si>
  <si>
    <t>岩手県競馬組合</t>
  </si>
  <si>
    <t>038440</t>
  </si>
  <si>
    <t>盛岡・紫波地区環境施設組合</t>
  </si>
  <si>
    <t>038407</t>
  </si>
  <si>
    <t>岩手・玉山環境組合</t>
  </si>
  <si>
    <t>038334</t>
  </si>
  <si>
    <t>紫波、稗貫衛生処理組合</t>
  </si>
  <si>
    <t>038318</t>
  </si>
  <si>
    <t>盛岡北部行政事務組合</t>
  </si>
  <si>
    <t>038296</t>
  </si>
  <si>
    <t>二戸地区広域行政事務組合</t>
  </si>
  <si>
    <t>038288</t>
  </si>
  <si>
    <t>北上地区広域行政組合</t>
  </si>
  <si>
    <t>038199</t>
  </si>
  <si>
    <t>大船渡地区消防組合</t>
  </si>
  <si>
    <t>038181</t>
  </si>
  <si>
    <t>岩手県市町村総合事務組合</t>
  </si>
  <si>
    <t>038156</t>
  </si>
  <si>
    <t>陸前高田市及び大船渡市営林組合</t>
  </si>
  <si>
    <t>038130</t>
  </si>
  <si>
    <t>矢櫃山造林一部事務組合</t>
  </si>
  <si>
    <t>038083</t>
  </si>
  <si>
    <t>一戸町</t>
  </si>
  <si>
    <t>035246</t>
  </si>
  <si>
    <t>洋野町</t>
  </si>
  <si>
    <t>035076</t>
  </si>
  <si>
    <t>九戸村</t>
  </si>
  <si>
    <t>035068</t>
  </si>
  <si>
    <t>野田村</t>
  </si>
  <si>
    <t>035033</t>
  </si>
  <si>
    <t>軽米町</t>
  </si>
  <si>
    <t>035017</t>
  </si>
  <si>
    <t>普代村</t>
  </si>
  <si>
    <t>034851</t>
  </si>
  <si>
    <t>田野畑村</t>
  </si>
  <si>
    <t>034843</t>
  </si>
  <si>
    <t>岩泉町</t>
  </si>
  <si>
    <t>034835</t>
  </si>
  <si>
    <t>山田町</t>
  </si>
  <si>
    <t>034827</t>
  </si>
  <si>
    <t>大槌町</t>
  </si>
  <si>
    <t>034614</t>
  </si>
  <si>
    <t>住田町</t>
  </si>
  <si>
    <t>034410</t>
  </si>
  <si>
    <t>平泉町</t>
  </si>
  <si>
    <t>034029</t>
  </si>
  <si>
    <t>金ケ崎町</t>
  </si>
  <si>
    <t>033812</t>
  </si>
  <si>
    <t>西和賀町</t>
  </si>
  <si>
    <t>033669</t>
  </si>
  <si>
    <t>矢巾町</t>
  </si>
  <si>
    <t>033227</t>
  </si>
  <si>
    <t>紫波町</t>
  </si>
  <si>
    <t>033219</t>
  </si>
  <si>
    <t>岩手町</t>
  </si>
  <si>
    <t>033031</t>
  </si>
  <si>
    <t>葛巻町</t>
  </si>
  <si>
    <t>033022</t>
  </si>
  <si>
    <t>雫石町</t>
  </si>
  <si>
    <t>033014</t>
  </si>
  <si>
    <t>滝沢市</t>
  </si>
  <si>
    <t>032166</t>
  </si>
  <si>
    <t>奥州市</t>
  </si>
  <si>
    <t>032158</t>
  </si>
  <si>
    <t>八幡平市</t>
  </si>
  <si>
    <t>032140</t>
  </si>
  <si>
    <t>二戸市</t>
  </si>
  <si>
    <t>032131</t>
  </si>
  <si>
    <t>釜石市</t>
  </si>
  <si>
    <t>032115</t>
  </si>
  <si>
    <t>陸前高田市</t>
  </si>
  <si>
    <t>032107</t>
  </si>
  <si>
    <t>一関市</t>
  </si>
  <si>
    <t>032093</t>
  </si>
  <si>
    <t>遠野市</t>
  </si>
  <si>
    <t>032085</t>
  </si>
  <si>
    <t>久慈市</t>
  </si>
  <si>
    <t>032077</t>
  </si>
  <si>
    <t>北上市</t>
  </si>
  <si>
    <t>032069</t>
  </si>
  <si>
    <t>花巻市</t>
  </si>
  <si>
    <t>032051</t>
  </si>
  <si>
    <t>大船渡市</t>
  </si>
  <si>
    <t>032034</t>
  </si>
  <si>
    <t>宮古市</t>
  </si>
  <si>
    <t>032026</t>
  </si>
  <si>
    <t>盛岡市</t>
  </si>
  <si>
    <t>032018</t>
  </si>
  <si>
    <t>020001</t>
  </si>
  <si>
    <t>青森県後期高齢者医療広域連合</t>
  </si>
  <si>
    <t>028801</t>
  </si>
  <si>
    <t>つがる西北五広域連合</t>
  </si>
  <si>
    <t>028797</t>
  </si>
  <si>
    <t>津軽広域連合</t>
  </si>
  <si>
    <t>028789</t>
  </si>
  <si>
    <t>北部上北広域事務組合</t>
  </si>
  <si>
    <t>028771</t>
  </si>
  <si>
    <t>青森地域広域事務組合</t>
  </si>
  <si>
    <t>028746</t>
  </si>
  <si>
    <t>青森県市長会館管理組合</t>
  </si>
  <si>
    <t>028703</t>
  </si>
  <si>
    <t>田子高原広域事務組合</t>
  </si>
  <si>
    <t>028673</t>
  </si>
  <si>
    <t>十和田地域広域事務組合</t>
  </si>
  <si>
    <t>028631</t>
  </si>
  <si>
    <t>鰺ケ沢地区消防事務組合</t>
  </si>
  <si>
    <t>028622</t>
  </si>
  <si>
    <t>下北地域広域行政事務組合</t>
  </si>
  <si>
    <t>028614</t>
  </si>
  <si>
    <t>八戸地域広域市町村圏事務組合</t>
  </si>
  <si>
    <t>028592</t>
  </si>
  <si>
    <t>弘前地区消防事務組合</t>
  </si>
  <si>
    <t>028568</t>
  </si>
  <si>
    <t>五所川原地区消防事務組合</t>
  </si>
  <si>
    <t>028533</t>
  </si>
  <si>
    <t>三戸郡福祉事務組合</t>
  </si>
  <si>
    <t>028517</t>
  </si>
  <si>
    <t>南黒地方福祉事務組合</t>
  </si>
  <si>
    <t>028487</t>
  </si>
  <si>
    <t>青森県交通災害共済組合</t>
  </si>
  <si>
    <t>028398</t>
  </si>
  <si>
    <t>上北地方教育・福祉事務組合</t>
  </si>
  <si>
    <t>028347</t>
  </si>
  <si>
    <t>西北五広域福祉事務組合</t>
  </si>
  <si>
    <t>028304</t>
  </si>
  <si>
    <t>西海岸衛生処理組合</t>
  </si>
  <si>
    <t>028291</t>
  </si>
  <si>
    <t>三戸地区環境整備事務組合</t>
  </si>
  <si>
    <t>028266</t>
  </si>
  <si>
    <t>十和田地区環境整備事務組合</t>
  </si>
  <si>
    <t>028215</t>
  </si>
  <si>
    <t>西北五環境整備事務組合</t>
  </si>
  <si>
    <t>028193</t>
  </si>
  <si>
    <t>黒石地区清掃施設組合</t>
  </si>
  <si>
    <t>028185</t>
  </si>
  <si>
    <t>弘前地区環境整備事務組合</t>
  </si>
  <si>
    <t>028177</t>
  </si>
  <si>
    <t>青森県市町村職員退職手当組合</t>
  </si>
  <si>
    <t>028126</t>
  </si>
  <si>
    <t>青森県市町村総合事務組合</t>
  </si>
  <si>
    <t>028061</t>
  </si>
  <si>
    <t>中部上北広域事業組合</t>
  </si>
  <si>
    <t>028037</t>
  </si>
  <si>
    <t>新郷村</t>
  </si>
  <si>
    <t>024503</t>
  </si>
  <si>
    <t>階上町</t>
  </si>
  <si>
    <t>024465</t>
  </si>
  <si>
    <t>024457</t>
  </si>
  <si>
    <t>田子町</t>
  </si>
  <si>
    <t>024431</t>
  </si>
  <si>
    <t>五戸町</t>
  </si>
  <si>
    <t>024422</t>
  </si>
  <si>
    <t>三戸町</t>
  </si>
  <si>
    <t>024414</t>
  </si>
  <si>
    <t>佐井村</t>
  </si>
  <si>
    <t>024261</t>
  </si>
  <si>
    <t>風間浦村</t>
  </si>
  <si>
    <t>024252</t>
  </si>
  <si>
    <t>東通村</t>
  </si>
  <si>
    <t>024244</t>
  </si>
  <si>
    <t>大間町</t>
  </si>
  <si>
    <t>024236</t>
  </si>
  <si>
    <t>おいらせ町</t>
  </si>
  <si>
    <t>024121</t>
  </si>
  <si>
    <t>六ケ所村</t>
  </si>
  <si>
    <t>024112</t>
  </si>
  <si>
    <t>東北町</t>
  </si>
  <si>
    <t>024082</t>
  </si>
  <si>
    <t>横浜町</t>
  </si>
  <si>
    <t>024066</t>
  </si>
  <si>
    <t>六戸町</t>
  </si>
  <si>
    <t>024058</t>
  </si>
  <si>
    <t>七戸町</t>
  </si>
  <si>
    <t>024023</t>
  </si>
  <si>
    <t>野辺地町</t>
  </si>
  <si>
    <t>024015</t>
  </si>
  <si>
    <t>中泊町</t>
  </si>
  <si>
    <t>023876</t>
  </si>
  <si>
    <t>鶴田町</t>
  </si>
  <si>
    <t>023841</t>
  </si>
  <si>
    <t>板柳町</t>
  </si>
  <si>
    <t>023817</t>
  </si>
  <si>
    <t>田舎館村</t>
  </si>
  <si>
    <t>023671</t>
  </si>
  <si>
    <t>大鰐町</t>
  </si>
  <si>
    <t>023621</t>
  </si>
  <si>
    <t>藤崎町</t>
  </si>
  <si>
    <t>023612</t>
  </si>
  <si>
    <t>西目屋村</t>
  </si>
  <si>
    <t>023434</t>
  </si>
  <si>
    <t>深浦町</t>
  </si>
  <si>
    <t>023230</t>
  </si>
  <si>
    <t>鰺ケ沢町</t>
  </si>
  <si>
    <t>023213</t>
  </si>
  <si>
    <t>外ヶ浜町</t>
  </si>
  <si>
    <t>023078</t>
  </si>
  <si>
    <t>蓬田村</t>
  </si>
  <si>
    <t>023043</t>
  </si>
  <si>
    <t>今別町</t>
  </si>
  <si>
    <t>023035</t>
  </si>
  <si>
    <t>平内町</t>
  </si>
  <si>
    <t>023019</t>
  </si>
  <si>
    <t>平川市</t>
  </si>
  <si>
    <t>022101</t>
  </si>
  <si>
    <t>つがる市</t>
  </si>
  <si>
    <t>022098</t>
  </si>
  <si>
    <t>むつ市</t>
  </si>
  <si>
    <t>022080</t>
  </si>
  <si>
    <t>三沢市</t>
  </si>
  <si>
    <t>022071</t>
  </si>
  <si>
    <t>十和田市</t>
  </si>
  <si>
    <t>022063</t>
  </si>
  <si>
    <t>五所川原市</t>
  </si>
  <si>
    <t>022055</t>
  </si>
  <si>
    <t>黒石市</t>
  </si>
  <si>
    <t>022047</t>
  </si>
  <si>
    <t>八戸市</t>
  </si>
  <si>
    <t>022039</t>
  </si>
  <si>
    <t>弘前市</t>
  </si>
  <si>
    <t>022021</t>
  </si>
  <si>
    <t>青森市</t>
  </si>
  <si>
    <t>022012</t>
  </si>
  <si>
    <t>010006</t>
  </si>
  <si>
    <t>南空知ふるさと市町村圏組合</t>
  </si>
  <si>
    <t>019976</t>
  </si>
  <si>
    <t>釧路公立大学事務組合</t>
  </si>
  <si>
    <t>019925</t>
  </si>
  <si>
    <t>北空知圏学校給食組合</t>
  </si>
  <si>
    <t>019852</t>
  </si>
  <si>
    <t>石狩湾新港管理組合</t>
  </si>
  <si>
    <t>019810</t>
  </si>
  <si>
    <t>大雪葬斎組合</t>
  </si>
  <si>
    <t>019780</t>
  </si>
  <si>
    <t>日高管内地方税滞納整理機構</t>
  </si>
  <si>
    <t>019771</t>
  </si>
  <si>
    <t>西紋別地区環境衛生施設組合</t>
  </si>
  <si>
    <t>019755</t>
  </si>
  <si>
    <t>後志教育研修センター組合</t>
  </si>
  <si>
    <t>019747</t>
  </si>
  <si>
    <t>石狩教育研修センター組合</t>
  </si>
  <si>
    <t>019739</t>
  </si>
  <si>
    <t>釧路広域連合</t>
  </si>
  <si>
    <t>019721</t>
  </si>
  <si>
    <t>中標津町外２町葬斎組合</t>
  </si>
  <si>
    <t>019712</t>
  </si>
  <si>
    <t>釧路東部消防組合</t>
  </si>
  <si>
    <t>019666</t>
  </si>
  <si>
    <t>北後志消防組合</t>
  </si>
  <si>
    <t>019658</t>
  </si>
  <si>
    <t>岩内・寿都地方消防組合</t>
  </si>
  <si>
    <t>019640</t>
  </si>
  <si>
    <t>留萌消防組合</t>
  </si>
  <si>
    <t>019631</t>
  </si>
  <si>
    <t>北十勝２町環境衛生処理組合</t>
  </si>
  <si>
    <t>019607</t>
  </si>
  <si>
    <t>檜山広域行政組合</t>
  </si>
  <si>
    <t>019593</t>
  </si>
  <si>
    <t>道央廃棄物処理組合</t>
  </si>
  <si>
    <t>019585</t>
  </si>
  <si>
    <t>留萌南部衛生組合</t>
  </si>
  <si>
    <t>019577</t>
  </si>
  <si>
    <t>渡島廃棄物処理広域連合</t>
  </si>
  <si>
    <t>019551</t>
  </si>
  <si>
    <t>利尻郡学校給食組合</t>
  </si>
  <si>
    <t>019534</t>
  </si>
  <si>
    <t>北空知葬斎組合</t>
  </si>
  <si>
    <t>019526</t>
  </si>
  <si>
    <t>釧路北部消防事務組合</t>
  </si>
  <si>
    <t>019518</t>
  </si>
  <si>
    <t>平取町外２町衛生施設組合</t>
  </si>
  <si>
    <t>019500</t>
  </si>
  <si>
    <t>日高西部消防組合</t>
  </si>
  <si>
    <t>019496</t>
  </si>
  <si>
    <t>紋別地区消防組合</t>
  </si>
  <si>
    <t>019488</t>
  </si>
  <si>
    <t>南宗谷消防組合</t>
  </si>
  <si>
    <t>019470</t>
  </si>
  <si>
    <t>利尻礼文消防事務組合</t>
  </si>
  <si>
    <t>019461</t>
  </si>
  <si>
    <t>稚内地区消防事務組合</t>
  </si>
  <si>
    <t>019453</t>
  </si>
  <si>
    <t>北留萌消防組合</t>
  </si>
  <si>
    <t>019445</t>
  </si>
  <si>
    <t>大雪清掃組合</t>
  </si>
  <si>
    <t>019437</t>
  </si>
  <si>
    <t>大雪消防組合</t>
  </si>
  <si>
    <t>019429</t>
  </si>
  <si>
    <t>南部後志衛生施設組合</t>
  </si>
  <si>
    <t>019411</t>
  </si>
  <si>
    <t>羊蹄山ろく消防組合</t>
  </si>
  <si>
    <t>019402</t>
  </si>
  <si>
    <t>斜里地区消防組合</t>
  </si>
  <si>
    <t>019381</t>
  </si>
  <si>
    <t>南渡島消防事務組合</t>
  </si>
  <si>
    <t>019372</t>
  </si>
  <si>
    <t>上川教育研修センター組合</t>
  </si>
  <si>
    <t>019364</t>
  </si>
  <si>
    <t>利尻郡清掃施設組合</t>
  </si>
  <si>
    <t>019348</t>
  </si>
  <si>
    <t>西いぶり広域連合</t>
  </si>
  <si>
    <t>019330</t>
  </si>
  <si>
    <t>胆振東部日高西部衛生組合</t>
  </si>
  <si>
    <t>019321</t>
  </si>
  <si>
    <t>士別地方消防事務組合</t>
  </si>
  <si>
    <t>019313</t>
  </si>
  <si>
    <t>根室北部消防事務組合</t>
  </si>
  <si>
    <t>019305</t>
  </si>
  <si>
    <t>砂川地区広域消防組合</t>
  </si>
  <si>
    <t>019291</t>
  </si>
  <si>
    <t>岩見沢地区消防事務組合</t>
  </si>
  <si>
    <t>019283</t>
  </si>
  <si>
    <t>深川地区消防組合</t>
  </si>
  <si>
    <t>019275</t>
  </si>
  <si>
    <t>南空知消防組合</t>
  </si>
  <si>
    <t>019267</t>
  </si>
  <si>
    <t>北見地区消防組合</t>
  </si>
  <si>
    <t>019259</t>
  </si>
  <si>
    <t>滝川地区広域消防事務組合</t>
  </si>
  <si>
    <t>019241</t>
  </si>
  <si>
    <t>愛別町外３町塵芥処理組合</t>
  </si>
  <si>
    <t>019232</t>
  </si>
  <si>
    <t>網走地方教育研修センター組合</t>
  </si>
  <si>
    <t>019224</t>
  </si>
  <si>
    <t>網走地区消防組合</t>
  </si>
  <si>
    <t>019216</t>
  </si>
  <si>
    <t>美幌・津別広域事務組合</t>
  </si>
  <si>
    <t>019208</t>
  </si>
  <si>
    <t>遠軽地区広域組合</t>
  </si>
  <si>
    <t>019194</t>
  </si>
  <si>
    <t>上川北部消防事務組合</t>
  </si>
  <si>
    <t>019186</t>
  </si>
  <si>
    <t>日高中部衛生施設組合</t>
  </si>
  <si>
    <t>019160</t>
  </si>
  <si>
    <t>胆振東部消防組合</t>
  </si>
  <si>
    <t>019143</t>
  </si>
  <si>
    <t>日高中部消防組合</t>
  </si>
  <si>
    <t>019135</t>
  </si>
  <si>
    <t>日高東部消防組合</t>
  </si>
  <si>
    <t>019101</t>
  </si>
  <si>
    <t>池北三町行政事務組合</t>
  </si>
  <si>
    <t>019071</t>
  </si>
  <si>
    <t>中空知広域市町村圏組合（普通会計分）</t>
  </si>
  <si>
    <t>019046</t>
  </si>
  <si>
    <t>渡島西部広域事務組合</t>
  </si>
  <si>
    <t>019020</t>
  </si>
  <si>
    <t>石狩北部地区消防事務組合</t>
  </si>
  <si>
    <t>019011</t>
  </si>
  <si>
    <t>川上郡衛生処理組合</t>
  </si>
  <si>
    <t>019003</t>
  </si>
  <si>
    <t>渡島・檜山地方税滞納整理機構</t>
  </si>
  <si>
    <t>018970</t>
  </si>
  <si>
    <t>018961</t>
  </si>
  <si>
    <t>根室北部衛生組合</t>
  </si>
  <si>
    <t>018953</t>
  </si>
  <si>
    <t>018945</t>
  </si>
  <si>
    <t>函館圏公立大学広域連合</t>
  </si>
  <si>
    <t>018937</t>
  </si>
  <si>
    <t>南宗谷衛生施設組合</t>
  </si>
  <si>
    <t>018929</t>
  </si>
  <si>
    <t>北空知衛生施設組合</t>
  </si>
  <si>
    <t>018911</t>
  </si>
  <si>
    <t>中・北空知廃棄物処理広域連合</t>
  </si>
  <si>
    <t>018902</t>
  </si>
  <si>
    <t>南部檜山衛生処理組合</t>
  </si>
  <si>
    <t>018899</t>
  </si>
  <si>
    <t>十勝圏複合事務組合</t>
  </si>
  <si>
    <t>018856</t>
  </si>
  <si>
    <t>中空知衛生施設組合</t>
  </si>
  <si>
    <t>018830</t>
  </si>
  <si>
    <t>安平・厚真行政事務組合</t>
  </si>
  <si>
    <t>018791</t>
  </si>
  <si>
    <t>南十勝複合事務組合</t>
  </si>
  <si>
    <t>018775</t>
  </si>
  <si>
    <t>日高地区交通災害共済組合</t>
  </si>
  <si>
    <t>018767</t>
  </si>
  <si>
    <t>西天北五町衛生施設組合</t>
  </si>
  <si>
    <t>018759</t>
  </si>
  <si>
    <t>斜里郡３町終末処理事業組合</t>
  </si>
  <si>
    <t>018732</t>
  </si>
  <si>
    <t>苫小牧港管理組合</t>
  </si>
  <si>
    <t>018716</t>
  </si>
  <si>
    <t>砂川地区保健衛生組合</t>
  </si>
  <si>
    <t>018694</t>
  </si>
  <si>
    <t>南渡島衛生施設組合</t>
  </si>
  <si>
    <t>018686</t>
  </si>
  <si>
    <t>北海道後期高齢者医療広域連合</t>
  </si>
  <si>
    <t>018678</t>
  </si>
  <si>
    <t>羊蹄山麓環境衛生組合</t>
  </si>
  <si>
    <t>018651</t>
  </si>
  <si>
    <t>北海道町村議会議員公務災害補償等組合</t>
  </si>
  <si>
    <t>018643</t>
  </si>
  <si>
    <t>空知教育センター組合</t>
  </si>
  <si>
    <t>018635</t>
  </si>
  <si>
    <t>羽幌町外２町村衛生施設組合</t>
  </si>
  <si>
    <t>018619</t>
  </si>
  <si>
    <t>北部桧山衛生センター組合</t>
  </si>
  <si>
    <t>018601</t>
  </si>
  <si>
    <t>岩内地方衛生組合</t>
  </si>
  <si>
    <t>018597</t>
  </si>
  <si>
    <t>中空知広域市町村圏組合（事業会計分）</t>
  </si>
  <si>
    <t>018571</t>
  </si>
  <si>
    <t>奈井江浦臼町学校給食組合</t>
  </si>
  <si>
    <t>018562</t>
  </si>
  <si>
    <t>南部後志環境衛生組合</t>
  </si>
  <si>
    <t>018554</t>
  </si>
  <si>
    <t>南空知公衆衛生組合</t>
  </si>
  <si>
    <t>018490</t>
  </si>
  <si>
    <t>北しりべし廃棄物処理広域連合</t>
  </si>
  <si>
    <t>018481</t>
  </si>
  <si>
    <t>山越郡衛生処理組合</t>
  </si>
  <si>
    <t>018473</t>
  </si>
  <si>
    <t>札幌広域圏組合</t>
  </si>
  <si>
    <t>018431</t>
  </si>
  <si>
    <t>北空知衛生センター組合</t>
  </si>
  <si>
    <t>018384</t>
  </si>
  <si>
    <t>十勝環境複合事務組合（普通会計分）</t>
  </si>
  <si>
    <t>018350</t>
  </si>
  <si>
    <t>上川広域滞納整理機構</t>
  </si>
  <si>
    <t>018333</t>
  </si>
  <si>
    <t>大雪地区広域連合</t>
  </si>
  <si>
    <t>018325</t>
  </si>
  <si>
    <t>日高東部衛生組合</t>
  </si>
  <si>
    <t>018295</t>
  </si>
  <si>
    <t>大雪浄化組合</t>
  </si>
  <si>
    <t>018279</t>
  </si>
  <si>
    <t>釧路・根室広域地方税滞納整理機構</t>
  </si>
  <si>
    <t>018244</t>
  </si>
  <si>
    <t>富良野広域連合</t>
  </si>
  <si>
    <t>018236</t>
  </si>
  <si>
    <t>名寄地区衛生施設事務組合</t>
  </si>
  <si>
    <t>018198</t>
  </si>
  <si>
    <t>とかち広域消防事務組合</t>
  </si>
  <si>
    <t>018163</t>
  </si>
  <si>
    <t>後志広域連合</t>
  </si>
  <si>
    <t>018155</t>
  </si>
  <si>
    <t>根室北部廃棄物処理広域連合</t>
  </si>
  <si>
    <t>018139</t>
  </si>
  <si>
    <t>空知中部広域連合</t>
  </si>
  <si>
    <t>018121</t>
  </si>
  <si>
    <t>北後志衛生施設組合</t>
  </si>
  <si>
    <t>018104</t>
  </si>
  <si>
    <t>北海道市町村職員退職手当組合</t>
  </si>
  <si>
    <t>018074</t>
  </si>
  <si>
    <t>北海道市町村備荒資金組合</t>
  </si>
  <si>
    <t>018058</t>
  </si>
  <si>
    <t>南空知葬斎組合</t>
  </si>
  <si>
    <t>018031</t>
  </si>
  <si>
    <t>北海道市町村総合事務組合</t>
  </si>
  <si>
    <t>018023</t>
  </si>
  <si>
    <t>日高中部広域連合</t>
  </si>
  <si>
    <t>018015</t>
  </si>
  <si>
    <t>羅臼町</t>
  </si>
  <si>
    <t>016942</t>
  </si>
  <si>
    <t>標津町</t>
  </si>
  <si>
    <t>016934</t>
  </si>
  <si>
    <t>中標津町</t>
  </si>
  <si>
    <t>016926</t>
  </si>
  <si>
    <t>別海町</t>
  </si>
  <si>
    <t>016918</t>
  </si>
  <si>
    <t>白糠町</t>
  </si>
  <si>
    <t>016683</t>
  </si>
  <si>
    <t>鶴居村</t>
  </si>
  <si>
    <t>016675</t>
  </si>
  <si>
    <t>弟子屈町</t>
  </si>
  <si>
    <t>016659</t>
  </si>
  <si>
    <t>標茶町</t>
  </si>
  <si>
    <t>016641</t>
  </si>
  <si>
    <t>浜中町</t>
  </si>
  <si>
    <t>016632</t>
  </si>
  <si>
    <t>厚岸町</t>
  </si>
  <si>
    <t>016624</t>
  </si>
  <si>
    <t>釧路町</t>
  </si>
  <si>
    <t>016616</t>
  </si>
  <si>
    <t>浦幌町</t>
  </si>
  <si>
    <t>016497</t>
  </si>
  <si>
    <t>陸別町</t>
  </si>
  <si>
    <t>016489</t>
  </si>
  <si>
    <t>足寄町</t>
  </si>
  <si>
    <t>016471</t>
  </si>
  <si>
    <t>本別町</t>
  </si>
  <si>
    <t>016462</t>
  </si>
  <si>
    <t>豊頃町</t>
  </si>
  <si>
    <t>016454</t>
  </si>
  <si>
    <t>016446</t>
  </si>
  <si>
    <t>幕別町</t>
  </si>
  <si>
    <t>016438</t>
  </si>
  <si>
    <t>広尾町</t>
  </si>
  <si>
    <t>016420</t>
  </si>
  <si>
    <t>大樹町</t>
  </si>
  <si>
    <t>016411</t>
  </si>
  <si>
    <t>更別村</t>
  </si>
  <si>
    <t>016390</t>
  </si>
  <si>
    <t>中札内村</t>
  </si>
  <si>
    <t>016381</t>
  </si>
  <si>
    <t>芽室町</t>
  </si>
  <si>
    <t>016373</t>
  </si>
  <si>
    <t>016365</t>
  </si>
  <si>
    <t>新得町</t>
  </si>
  <si>
    <t>016357</t>
  </si>
  <si>
    <t>鹿追町</t>
  </si>
  <si>
    <t>016349</t>
  </si>
  <si>
    <t>上士幌町</t>
  </si>
  <si>
    <t>016331</t>
  </si>
  <si>
    <t>士幌町</t>
  </si>
  <si>
    <t>016322</t>
  </si>
  <si>
    <t>音更町</t>
  </si>
  <si>
    <t>016314</t>
  </si>
  <si>
    <t>新ひだか町</t>
  </si>
  <si>
    <t>016101</t>
  </si>
  <si>
    <t>えりも町</t>
  </si>
  <si>
    <t>016098</t>
  </si>
  <si>
    <t>様似町</t>
  </si>
  <si>
    <t>016080</t>
  </si>
  <si>
    <t>浦河町</t>
  </si>
  <si>
    <t>016071</t>
  </si>
  <si>
    <t>新冠町</t>
  </si>
  <si>
    <t>016047</t>
  </si>
  <si>
    <t>平取町</t>
  </si>
  <si>
    <t>016021</t>
  </si>
  <si>
    <t>016012</t>
  </si>
  <si>
    <t>むかわ町</t>
  </si>
  <si>
    <t>015865</t>
  </si>
  <si>
    <t>安平町</t>
  </si>
  <si>
    <t>015857</t>
  </si>
  <si>
    <t>洞爺湖町</t>
  </si>
  <si>
    <t>015849</t>
  </si>
  <si>
    <t>厚真町</t>
  </si>
  <si>
    <t>015814</t>
  </si>
  <si>
    <t>白老町</t>
  </si>
  <si>
    <t>015784</t>
  </si>
  <si>
    <t>壮瞥町</t>
  </si>
  <si>
    <t>015750</t>
  </si>
  <si>
    <t>豊浦町</t>
  </si>
  <si>
    <t>015717</t>
  </si>
  <si>
    <t>大空町</t>
  </si>
  <si>
    <t>015644</t>
  </si>
  <si>
    <t>雄武町</t>
  </si>
  <si>
    <t>015636</t>
  </si>
  <si>
    <t>西興部村</t>
  </si>
  <si>
    <t>015628</t>
  </si>
  <si>
    <t>興部町</t>
  </si>
  <si>
    <t>015610</t>
  </si>
  <si>
    <t>滝上町</t>
  </si>
  <si>
    <t>015601</t>
  </si>
  <si>
    <t>湧別町</t>
  </si>
  <si>
    <t>015598</t>
  </si>
  <si>
    <t>遠軽町</t>
  </si>
  <si>
    <t>015555</t>
  </si>
  <si>
    <t>佐呂間町</t>
  </si>
  <si>
    <t>015521</t>
  </si>
  <si>
    <t>置戸町</t>
  </si>
  <si>
    <t>015504</t>
  </si>
  <si>
    <t>訓子府町</t>
  </si>
  <si>
    <t>015491</t>
  </si>
  <si>
    <t>小清水町</t>
  </si>
  <si>
    <t>015474</t>
  </si>
  <si>
    <t>清里町</t>
  </si>
  <si>
    <t>015466</t>
  </si>
  <si>
    <t>斜里町</t>
  </si>
  <si>
    <t>015458</t>
  </si>
  <si>
    <t>津別町</t>
  </si>
  <si>
    <t>015440</t>
  </si>
  <si>
    <t>美幌町</t>
  </si>
  <si>
    <t>015431</t>
  </si>
  <si>
    <t>幌延町</t>
  </si>
  <si>
    <t>015202</t>
  </si>
  <si>
    <t>利尻富士町</t>
  </si>
  <si>
    <t>015199</t>
  </si>
  <si>
    <t>利尻町</t>
  </si>
  <si>
    <t>015181</t>
  </si>
  <si>
    <t>礼文町</t>
  </si>
  <si>
    <t>015172</t>
  </si>
  <si>
    <t>豊富町</t>
  </si>
  <si>
    <t>015164</t>
  </si>
  <si>
    <t>枝幸町</t>
  </si>
  <si>
    <t>015148</t>
  </si>
  <si>
    <t>中頓別町</t>
  </si>
  <si>
    <t>015130</t>
  </si>
  <si>
    <t>浜頓別町</t>
  </si>
  <si>
    <t>015121</t>
  </si>
  <si>
    <t>猿払村</t>
  </si>
  <si>
    <t>015113</t>
  </si>
  <si>
    <t>天塩町</t>
  </si>
  <si>
    <t>014877</t>
  </si>
  <si>
    <t>遠別町</t>
  </si>
  <si>
    <t>014869</t>
  </si>
  <si>
    <t>初山別村</t>
  </si>
  <si>
    <t>014851</t>
  </si>
  <si>
    <t>羽幌町</t>
  </si>
  <si>
    <t>014842</t>
  </si>
  <si>
    <t>苫前町</t>
  </si>
  <si>
    <t>014834</t>
  </si>
  <si>
    <t>小平町</t>
  </si>
  <si>
    <t>014826</t>
  </si>
  <si>
    <t>増毛町</t>
  </si>
  <si>
    <t>014818</t>
  </si>
  <si>
    <t>幌加内町</t>
  </si>
  <si>
    <t>014729</t>
  </si>
  <si>
    <t>中川町</t>
  </si>
  <si>
    <t>014711</t>
  </si>
  <si>
    <t>音威子府村</t>
  </si>
  <si>
    <t>014702</t>
  </si>
  <si>
    <t>美深町</t>
  </si>
  <si>
    <t>014699</t>
  </si>
  <si>
    <t>下川町</t>
  </si>
  <si>
    <t>014681</t>
  </si>
  <si>
    <t>剣淵町</t>
  </si>
  <si>
    <t>014656</t>
  </si>
  <si>
    <t>和寒町</t>
  </si>
  <si>
    <t>014648</t>
  </si>
  <si>
    <t>占冠村</t>
  </si>
  <si>
    <t>014630</t>
  </si>
  <si>
    <t>南富良野町</t>
  </si>
  <si>
    <t>014621</t>
  </si>
  <si>
    <t>中富良野町</t>
  </si>
  <si>
    <t>014613</t>
  </si>
  <si>
    <t>上富良野町</t>
  </si>
  <si>
    <t>014605</t>
  </si>
  <si>
    <t>美瑛町</t>
  </si>
  <si>
    <t>014591</t>
  </si>
  <si>
    <t>東川町</t>
  </si>
  <si>
    <t>014583</t>
  </si>
  <si>
    <t>上川町</t>
  </si>
  <si>
    <t>014575</t>
  </si>
  <si>
    <t>愛別町</t>
  </si>
  <si>
    <t>014567</t>
  </si>
  <si>
    <t>比布町</t>
  </si>
  <si>
    <t>014559</t>
  </si>
  <si>
    <t>当麻町</t>
  </si>
  <si>
    <t>014541</t>
  </si>
  <si>
    <t>東神楽町</t>
  </si>
  <si>
    <t>014532</t>
  </si>
  <si>
    <t>鷹栖町</t>
  </si>
  <si>
    <t>014524</t>
  </si>
  <si>
    <t>沼田町</t>
  </si>
  <si>
    <t>014389</t>
  </si>
  <si>
    <t>北竜町</t>
  </si>
  <si>
    <t>014371</t>
  </si>
  <si>
    <t>雨竜町</t>
  </si>
  <si>
    <t>014362</t>
  </si>
  <si>
    <t>秩父別町</t>
  </si>
  <si>
    <t>014346</t>
  </si>
  <si>
    <t>妹背牛町</t>
  </si>
  <si>
    <t>014338</t>
  </si>
  <si>
    <t>新十津川町</t>
  </si>
  <si>
    <t>014320</t>
  </si>
  <si>
    <t>浦臼町</t>
  </si>
  <si>
    <t>014311</t>
  </si>
  <si>
    <t>月形町</t>
  </si>
  <si>
    <t>014303</t>
  </si>
  <si>
    <t>栗山町</t>
  </si>
  <si>
    <t>014290</t>
  </si>
  <si>
    <t>長沼町</t>
  </si>
  <si>
    <t>014281</t>
  </si>
  <si>
    <t>由仁町</t>
  </si>
  <si>
    <t>014273</t>
  </si>
  <si>
    <t>上砂川町</t>
  </si>
  <si>
    <t>014257</t>
  </si>
  <si>
    <t>奈井江町</t>
  </si>
  <si>
    <t>014249</t>
  </si>
  <si>
    <t>南幌町</t>
  </si>
  <si>
    <t>014231</t>
  </si>
  <si>
    <t>赤井川村</t>
  </si>
  <si>
    <t>014095</t>
  </si>
  <si>
    <t>余市町</t>
  </si>
  <si>
    <t>014087</t>
  </si>
  <si>
    <t>仁木町</t>
  </si>
  <si>
    <t>014079</t>
  </si>
  <si>
    <t>古平町</t>
  </si>
  <si>
    <t>014061</t>
  </si>
  <si>
    <t>積丹町</t>
  </si>
  <si>
    <t>014052</t>
  </si>
  <si>
    <t>神恵内村</t>
  </si>
  <si>
    <t>014044</t>
  </si>
  <si>
    <t>泊村</t>
  </si>
  <si>
    <t>014036</t>
  </si>
  <si>
    <t>岩内町</t>
  </si>
  <si>
    <t>014028</t>
  </si>
  <si>
    <t>共和町</t>
  </si>
  <si>
    <t>014010</t>
  </si>
  <si>
    <t>倶知安町</t>
  </si>
  <si>
    <t>014001</t>
  </si>
  <si>
    <t>京極町</t>
  </si>
  <si>
    <t>013994</t>
  </si>
  <si>
    <t>喜茂別町</t>
  </si>
  <si>
    <t>013986</t>
  </si>
  <si>
    <t>留寿都村</t>
  </si>
  <si>
    <t>013978</t>
  </si>
  <si>
    <t>真狩村</t>
  </si>
  <si>
    <t>013960</t>
  </si>
  <si>
    <t>ニセコ町</t>
  </si>
  <si>
    <t>013951</t>
  </si>
  <si>
    <t>蘭越町</t>
  </si>
  <si>
    <t>013943</t>
  </si>
  <si>
    <t>黒松内町</t>
  </si>
  <si>
    <t>013935</t>
  </si>
  <si>
    <t>寿都町</t>
  </si>
  <si>
    <t>013927</t>
  </si>
  <si>
    <t>島牧村</t>
  </si>
  <si>
    <t>013919</t>
  </si>
  <si>
    <t>せたな町</t>
  </si>
  <si>
    <t>013714</t>
  </si>
  <si>
    <t>今金町</t>
  </si>
  <si>
    <t>013706</t>
  </si>
  <si>
    <t>奥尻町</t>
  </si>
  <si>
    <t>013676</t>
  </si>
  <si>
    <t>乙部町</t>
  </si>
  <si>
    <t>013641</t>
  </si>
  <si>
    <t>厚沢部町</t>
  </si>
  <si>
    <t>013633</t>
  </si>
  <si>
    <t>上ノ国町</t>
  </si>
  <si>
    <t>013625</t>
  </si>
  <si>
    <t>江差町</t>
  </si>
  <si>
    <t>013617</t>
  </si>
  <si>
    <t>長万部町</t>
  </si>
  <si>
    <t>013471</t>
  </si>
  <si>
    <t>八雲町</t>
  </si>
  <si>
    <t>013463</t>
  </si>
  <si>
    <t>013455</t>
  </si>
  <si>
    <t>鹿部町</t>
  </si>
  <si>
    <t>013439</t>
  </si>
  <si>
    <t>七飯町</t>
  </si>
  <si>
    <t>013374</t>
  </si>
  <si>
    <t>木古内町</t>
  </si>
  <si>
    <t>013340</t>
  </si>
  <si>
    <t>知内町</t>
  </si>
  <si>
    <t>013331</t>
  </si>
  <si>
    <t>福島町</t>
  </si>
  <si>
    <t>013323</t>
  </si>
  <si>
    <t>013315</t>
  </si>
  <si>
    <t>新篠津村</t>
  </si>
  <si>
    <t>013048</t>
  </si>
  <si>
    <t>当別町</t>
  </si>
  <si>
    <t>013030</t>
  </si>
  <si>
    <t>北斗市</t>
  </si>
  <si>
    <t>012360</t>
  </si>
  <si>
    <t>石狩市</t>
  </si>
  <si>
    <t>012351</t>
  </si>
  <si>
    <t>北広島市</t>
  </si>
  <si>
    <t>012343</t>
  </si>
  <si>
    <t>012335</t>
  </si>
  <si>
    <t>恵庭市</t>
  </si>
  <si>
    <t>012319</t>
  </si>
  <si>
    <t>登別市</t>
  </si>
  <si>
    <t>012301</t>
  </si>
  <si>
    <t>富良野市</t>
  </si>
  <si>
    <t>012297</t>
  </si>
  <si>
    <t>深川市</t>
  </si>
  <si>
    <t>012289</t>
  </si>
  <si>
    <t>歌志内市</t>
  </si>
  <si>
    <t>012271</t>
  </si>
  <si>
    <t>砂川市</t>
  </si>
  <si>
    <t>012262</t>
  </si>
  <si>
    <t>滝川市</t>
  </si>
  <si>
    <t>012254</t>
  </si>
  <si>
    <t>千歳市</t>
  </si>
  <si>
    <t>012246</t>
  </si>
  <si>
    <t>根室市</t>
  </si>
  <si>
    <t>012238</t>
  </si>
  <si>
    <t>三笠市</t>
  </si>
  <si>
    <t>012220</t>
  </si>
  <si>
    <t>名寄市</t>
  </si>
  <si>
    <t>012211</t>
  </si>
  <si>
    <t>士別市</t>
  </si>
  <si>
    <t>012203</t>
  </si>
  <si>
    <t>紋別市</t>
  </si>
  <si>
    <t>012190</t>
  </si>
  <si>
    <t>赤平市</t>
  </si>
  <si>
    <t>012181</t>
  </si>
  <si>
    <t>江別市</t>
  </si>
  <si>
    <t>012173</t>
  </si>
  <si>
    <t>芦別市</t>
  </si>
  <si>
    <t>012165</t>
  </si>
  <si>
    <t>美唄市</t>
  </si>
  <si>
    <t>012157</t>
  </si>
  <si>
    <t>稚内市</t>
  </si>
  <si>
    <t>012149</t>
  </si>
  <si>
    <t>苫小牧市</t>
  </si>
  <si>
    <t>012131</t>
  </si>
  <si>
    <t>留萌市</t>
  </si>
  <si>
    <t>012122</t>
  </si>
  <si>
    <t>網走市</t>
  </si>
  <si>
    <t>012114</t>
  </si>
  <si>
    <t>岩見沢市</t>
  </si>
  <si>
    <t>012106</t>
  </si>
  <si>
    <t>夕張市</t>
  </si>
  <si>
    <t>012092</t>
  </si>
  <si>
    <t>北見市</t>
  </si>
  <si>
    <t>012084</t>
  </si>
  <si>
    <t>帯広市</t>
  </si>
  <si>
    <t>012076</t>
  </si>
  <si>
    <t>釧路市</t>
  </si>
  <si>
    <t>012068</t>
  </si>
  <si>
    <t>室蘭市</t>
  </si>
  <si>
    <t>012050</t>
  </si>
  <si>
    <t>旭川市</t>
  </si>
  <si>
    <t>012041</t>
  </si>
  <si>
    <t>小樽市</t>
  </si>
  <si>
    <t>012033</t>
  </si>
  <si>
    <t>函館市</t>
  </si>
  <si>
    <t>012025</t>
  </si>
  <si>
    <t>札幌市</t>
  </si>
  <si>
    <t>011002</t>
  </si>
  <si>
    <t>列001</t>
  </si>
  <si>
    <t>管轄団体コード</t>
  </si>
  <si>
    <t>特定被災団体</t>
  </si>
  <si>
    <t>団体区分</t>
  </si>
  <si>
    <t>団体名</t>
  </si>
  <si>
    <t>団体コード</t>
  </si>
  <si>
    <t>行番号</t>
  </si>
  <si>
    <t>表番号</t>
  </si>
  <si>
    <t>業務コード</t>
  </si>
  <si>
    <t>決算年度</t>
  </si>
  <si>
    <t>団体コード</t>
    <rPh sb="0" eb="2">
      <t>ダンタイ</t>
    </rPh>
    <phoneticPr fontId="3"/>
  </si>
  <si>
    <t>検索用</t>
    <rPh sb="0" eb="2">
      <t>ケンサク</t>
    </rPh>
    <rPh sb="2" eb="3">
      <t>ヨウ</t>
    </rPh>
    <phoneticPr fontId="3"/>
  </si>
  <si>
    <t>13</t>
  </si>
  <si>
    <t>38</t>
  </si>
  <si>
    <t>　歳出総額：</t>
    <phoneticPr fontId="3"/>
  </si>
  <si>
    <t>※団体名と団体コードを入力すると、決算統計から自動転記</t>
    <rPh sb="1" eb="4">
      <t>ダンタイメイ</t>
    </rPh>
    <rPh sb="5" eb="7">
      <t>ダンタイ</t>
    </rPh>
    <rPh sb="11" eb="13">
      <t>ニュウリョク</t>
    </rPh>
    <rPh sb="17" eb="19">
      <t>ケッサン</t>
    </rPh>
    <rPh sb="19" eb="21">
      <t>トウケイ</t>
    </rPh>
    <rPh sb="23" eb="25">
      <t>ジドウ</t>
    </rPh>
    <rPh sb="25" eb="27">
      <t>テンキ</t>
    </rPh>
    <phoneticPr fontId="3"/>
  </si>
  <si>
    <t>百万円</t>
    <rPh sb="0" eb="2">
      <t>ヒャクマン</t>
    </rPh>
    <rPh sb="2" eb="3">
      <t>エン</t>
    </rPh>
    <phoneticPr fontId="3"/>
  </si>
  <si>
    <t>　内人件費：</t>
    <rPh sb="1" eb="2">
      <t>ウチ</t>
    </rPh>
    <rPh sb="2" eb="5">
      <t>ジンケンヒ</t>
    </rPh>
    <phoneticPr fontId="3"/>
  </si>
  <si>
    <t>４(1)基本給</t>
    <rPh sb="4" eb="7">
      <t>キホンキュウ</t>
    </rPh>
    <phoneticPr fontId="3"/>
  </si>
  <si>
    <t>(10)</t>
    <phoneticPr fontId="3"/>
  </si>
  <si>
    <t>４(2)その他の手当て</t>
    <rPh sb="6" eb="7">
      <t>タ</t>
    </rPh>
    <rPh sb="8" eb="10">
      <t>テア</t>
    </rPh>
    <phoneticPr fontId="3"/>
  </si>
  <si>
    <t>(14)</t>
    <phoneticPr fontId="3"/>
  </si>
  <si>
    <t>(38)</t>
    <phoneticPr fontId="3"/>
  </si>
  <si>
    <t>↓</t>
    <phoneticPr fontId="3"/>
  </si>
  <si>
    <t>※ 社会保険料の個人決算を行っていない場合は、</t>
    <rPh sb="2" eb="4">
      <t>シャカイ</t>
    </rPh>
    <rPh sb="4" eb="7">
      <t>ホケンリョウ</t>
    </rPh>
    <rPh sb="8" eb="10">
      <t>コジン</t>
    </rPh>
    <rPh sb="10" eb="12">
      <t>ケッサン</t>
    </rPh>
    <rPh sb="13" eb="14">
      <t>オコナ</t>
    </rPh>
    <rPh sb="19" eb="21">
      <t>バアイ</t>
    </rPh>
    <phoneticPr fontId="3"/>
  </si>
  <si>
    <t xml:space="preserve"> 　数値でＤ列に貼り付け</t>
    <rPh sb="2" eb="4">
      <t>スウチ</t>
    </rPh>
    <rPh sb="6" eb="7">
      <t>レツ</t>
    </rPh>
    <rPh sb="8" eb="9">
      <t>ハ</t>
    </rPh>
    <rPh sb="10" eb="11">
      <t>ツ</t>
    </rPh>
    <phoneticPr fontId="3"/>
  </si>
  <si>
    <t>(Ａ)</t>
    <phoneticPr fontId="3"/>
  </si>
  <si>
    <t>(Ｂ)</t>
    <phoneticPr fontId="3"/>
  </si>
  <si>
    <t>(Ｃ)</t>
    <phoneticPr fontId="3"/>
  </si>
  <si>
    <t>(Ｄ)=(Ｂ)+(Ｃ)</t>
    <phoneticPr fontId="3"/>
  </si>
  <si>
    <t>(Ｅ)=(Ａ)×(Ｄ)</t>
    <phoneticPr fontId="3"/>
  </si>
  <si>
    <t>(Ｃ)'</t>
    <phoneticPr fontId="3"/>
  </si>
  <si>
    <r>
      <t xml:space="preserve">平均社会保険料
</t>
    </r>
    <r>
      <rPr>
        <sz val="9"/>
        <color theme="1"/>
        <rFont val="游ゴシック"/>
        <family val="3"/>
        <charset val="128"/>
        <scheme val="minor"/>
      </rPr>
      <t>（</t>
    </r>
    <r>
      <rPr>
        <u/>
        <sz val="9"/>
        <color theme="1"/>
        <rFont val="游ゴシック"/>
        <family val="3"/>
        <charset val="128"/>
        <scheme val="minor"/>
      </rPr>
      <t>簡易推計</t>
    </r>
    <r>
      <rPr>
        <sz val="9"/>
        <color theme="1"/>
        <rFont val="游ゴシック"/>
        <family val="3"/>
        <charset val="128"/>
        <scheme val="minor"/>
      </rPr>
      <t>）</t>
    </r>
    <rPh sb="0" eb="2">
      <t>ヘイキン</t>
    </rPh>
    <rPh sb="2" eb="4">
      <t>シャカイ</t>
    </rPh>
    <rPh sb="4" eb="7">
      <t>ホケンリョウ</t>
    </rPh>
    <rPh sb="9" eb="11">
      <t>カンイ</t>
    </rPh>
    <rPh sb="11" eb="13">
      <t>スイケイ</t>
    </rPh>
    <phoneticPr fontId="3"/>
  </si>
  <si>
    <t>人件費合計</t>
    <rPh sb="0" eb="3">
      <t>ジンケンヒ</t>
    </rPh>
    <rPh sb="3" eb="5">
      <t>ゴウケイ</t>
    </rPh>
    <phoneticPr fontId="3"/>
  </si>
  <si>
    <t>基本給</t>
    <rPh sb="0" eb="3">
      <t>キホンキュウ</t>
    </rPh>
    <phoneticPr fontId="3"/>
  </si>
  <si>
    <t>その他の手当</t>
    <rPh sb="2" eb="3">
      <t>タ</t>
    </rPh>
    <rPh sb="4" eb="6">
      <t>テアテ</t>
    </rPh>
    <phoneticPr fontId="3"/>
  </si>
  <si>
    <t>地方公務員共済組合等負担金</t>
    <rPh sb="0" eb="2">
      <t>チホウ</t>
    </rPh>
    <rPh sb="2" eb="5">
      <t>コウムイン</t>
    </rPh>
    <rPh sb="5" eb="7">
      <t>キョウサイ</t>
    </rPh>
    <rPh sb="7" eb="9">
      <t>クミアイ</t>
    </rPh>
    <rPh sb="9" eb="10">
      <t>トウ</t>
    </rPh>
    <rPh sb="10" eb="13">
      <t>フタンキン</t>
    </rPh>
    <phoneticPr fontId="3"/>
  </si>
  <si>
    <t>災害補償費</t>
    <rPh sb="0" eb="2">
      <t>サイガイ</t>
    </rPh>
    <rPh sb="2" eb="5">
      <t>ホショウヒ</t>
    </rPh>
    <phoneticPr fontId="3"/>
  </si>
  <si>
    <t>社会保険料等の職員人件費に対する割合</t>
    <rPh sb="0" eb="2">
      <t>シャカイ</t>
    </rPh>
    <rPh sb="2" eb="5">
      <t>ホケンリョウ</t>
    </rPh>
    <rPh sb="5" eb="6">
      <t>トウ</t>
    </rPh>
    <rPh sb="7" eb="9">
      <t>ショクイン</t>
    </rPh>
    <rPh sb="9" eb="12">
      <t>ジンケンヒ</t>
    </rPh>
    <rPh sb="13" eb="14">
      <t>タイ</t>
    </rPh>
    <rPh sb="16" eb="18">
      <t>ワリアイ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</si>
  <si>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</si>
  <si>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</si>
  <si>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</si>
  <si>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</si>
  <si>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</si>
  <si>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</si>
  <si>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</si>
  <si>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</si>
  <si>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</si>
  <si>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</si>
  <si>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</si>
  <si>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</si>
  <si>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</si>
  <si>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</si>
  <si>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</si>
  <si>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</si>
  <si>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</si>
  <si>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</si>
  <si>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</si>
  <si>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</si>
  <si>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</si>
  <si>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</si>
  <si>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</si>
  <si>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</si>
  <si>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</si>
  <si>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</si>
  <si>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</si>
  <si>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</si>
  <si>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</si>
  <si>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</si>
  <si>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</si>
  <si>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</si>
  <si>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</si>
  <si>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</si>
  <si>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</si>
  <si>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</si>
  <si>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</si>
  <si>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</si>
  <si>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</si>
  <si>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</si>
  <si>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</si>
  <si>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</si>
  <si>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</si>
  <si>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</si>
  <si>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</si>
  <si>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</si>
  <si>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</si>
  <si>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2017</t>
  </si>
  <si>
    <t>62</t>
  </si>
  <si>
    <t>56</t>
  </si>
  <si>
    <t>16</t>
  </si>
  <si>
    <t>西胆振行政事務組合</t>
  </si>
  <si>
    <t>江差町・上ノ国町学校給食組合</t>
  </si>
  <si>
    <t>奥州金ケ崎行政事務組合</t>
  </si>
  <si>
    <t>吉田川流域溜池大和町外３市３ヶ町村組合</t>
  </si>
  <si>
    <t>戸田競艇企業団</t>
  </si>
  <si>
    <t>印西地区環境整備事業組合（普通会計分）</t>
  </si>
  <si>
    <t>188565</t>
  </si>
  <si>
    <t>若狭広域行政事務組合</t>
  </si>
  <si>
    <t>209554</t>
  </si>
  <si>
    <t>諏訪広域公立大学事務組合</t>
  </si>
  <si>
    <t>209953</t>
  </si>
  <si>
    <t>白樺湖下水道組合</t>
  </si>
  <si>
    <t>もとす広域連合（普通会計分）</t>
  </si>
  <si>
    <t>裾野市長泉町衛生施設組合</t>
  </si>
  <si>
    <t>239348</t>
  </si>
  <si>
    <t>尾張北部環境組合</t>
  </si>
  <si>
    <t>高石市泉大津市墓地組合</t>
  </si>
  <si>
    <t>鳥取県町村総合事務組合</t>
  </si>
  <si>
    <t>418641</t>
  </si>
  <si>
    <t>神埼市・吉野ヶ里町葬祭組合</t>
  </si>
  <si>
    <t>418650</t>
  </si>
  <si>
    <t>佐賀県東部環境施設組合</t>
  </si>
  <si>
    <t>438120</t>
  </si>
  <si>
    <t>地方独立行政法人くまもと県北病院機構設立組合</t>
  </si>
  <si>
    <t>＜参考（平成29年度決算）＞</t>
    <phoneticPr fontId="3"/>
  </si>
  <si>
    <t>＜H29 決算統計＞表番号１５　人件費の内訳</t>
    <rPh sb="5" eb="7">
      <t>ケッサン</t>
    </rPh>
    <rPh sb="7" eb="9">
      <t>トウケイ</t>
    </rPh>
    <rPh sb="10" eb="11">
      <t>ヒョウ</t>
    </rPh>
    <rPh sb="11" eb="13">
      <t>バンゴウ</t>
    </rPh>
    <rPh sb="16" eb="19">
      <t>ジンケンヒ</t>
    </rPh>
    <rPh sb="20" eb="22">
      <t>ウチワケ</t>
    </rPh>
    <phoneticPr fontId="3"/>
  </si>
  <si>
    <t>平均値</t>
    <rPh sb="0" eb="2">
      <t>ヘイキン</t>
    </rPh>
    <rPh sb="2" eb="3">
      <t>チ</t>
    </rPh>
    <phoneticPr fontId="3"/>
  </si>
  <si>
    <t>－</t>
    <phoneticPr fontId="3"/>
  </si>
  <si>
    <t>＋</t>
    <phoneticPr fontId="3"/>
  </si>
  <si>
    <t>平均との差</t>
    <rPh sb="0" eb="2">
      <t>ヘイキン</t>
    </rPh>
    <rPh sb="4" eb="5">
      <t>サ</t>
    </rPh>
    <phoneticPr fontId="3"/>
  </si>
  <si>
    <t>差の合計</t>
    <rPh sb="0" eb="1">
      <t>サ</t>
    </rPh>
    <rPh sb="2" eb="4">
      <t>ゴウケイ</t>
    </rPh>
    <phoneticPr fontId="3"/>
  </si>
  <si>
    <t>傾き</t>
    <rPh sb="0" eb="1">
      <t>カタム</t>
    </rPh>
    <phoneticPr fontId="3"/>
  </si>
  <si>
    <t>MAX</t>
    <phoneticPr fontId="3"/>
  </si>
  <si>
    <t>min</t>
    <phoneticPr fontId="3"/>
  </si>
  <si>
    <t>　歳出総額：</t>
    <phoneticPr fontId="3"/>
  </si>
  <si>
    <t>MAX</t>
    <phoneticPr fontId="14"/>
  </si>
  <si>
    <t>min</t>
    <phoneticPr fontId="14"/>
  </si>
  <si>
    <t>　内人件費：</t>
    <phoneticPr fontId="14"/>
  </si>
  <si>
    <t>(</t>
    <phoneticPr fontId="14"/>
  </si>
  <si>
    <t>)</t>
    <phoneticPr fontId="14"/>
  </si>
  <si>
    <t>MAX</t>
    <phoneticPr fontId="3"/>
  </si>
  <si>
    <t>min</t>
    <phoneticPr fontId="3"/>
  </si>
  <si>
    <t>※ 実績データがない場合は前後の年齢から線形補間もしくは(補)より転記</t>
    <rPh sb="10" eb="12">
      <t>バアイ</t>
    </rPh>
    <rPh sb="13" eb="15">
      <t>ゼンゴ</t>
    </rPh>
    <rPh sb="16" eb="18">
      <t>ネンレイ</t>
    </rPh>
    <rPh sb="22" eb="24">
      <t>ホカン</t>
    </rPh>
    <rPh sb="29" eb="30">
      <t>ホ</t>
    </rPh>
    <rPh sb="33" eb="35">
      <t>テンキ</t>
    </rPh>
    <phoneticPr fontId="3"/>
  </si>
  <si>
    <t>　⑤グラフ</t>
    <phoneticPr fontId="3"/>
  </si>
  <si>
    <t>　(補）線形補間</t>
    <rPh sb="4" eb="6">
      <t>センケイ</t>
    </rPh>
    <rPh sb="6" eb="8">
      <t>ホカン</t>
    </rPh>
    <phoneticPr fontId="3"/>
  </si>
  <si>
    <t>①実績入力を記載する際に、職員別・年齢別等のデータが揃わない年齢について、</t>
    <rPh sb="1" eb="3">
      <t>ジッセキ</t>
    </rPh>
    <rPh sb="3" eb="5">
      <t>ニュウリョク</t>
    </rPh>
    <rPh sb="6" eb="8">
      <t>キサイ</t>
    </rPh>
    <rPh sb="10" eb="11">
      <t>サイ</t>
    </rPh>
    <rPh sb="13" eb="15">
      <t>ショクイン</t>
    </rPh>
    <rPh sb="15" eb="16">
      <t>ベツ</t>
    </rPh>
    <rPh sb="17" eb="20">
      <t>ネンレイベツ</t>
    </rPh>
    <rPh sb="20" eb="21">
      <t>トウ</t>
    </rPh>
    <rPh sb="26" eb="27">
      <t>ソロ</t>
    </rPh>
    <phoneticPr fontId="3"/>
  </si>
  <si>
    <t>実績を把握できる直近前後の年齢の数値を入力することにより、近似値を算出</t>
    <rPh sb="0" eb="2">
      <t>ジッセキ</t>
    </rPh>
    <rPh sb="3" eb="5">
      <t>ハアク</t>
    </rPh>
    <rPh sb="8" eb="10">
      <t>チョッキン</t>
    </rPh>
    <rPh sb="10" eb="12">
      <t>ゼンゴ</t>
    </rPh>
    <rPh sb="13" eb="15">
      <t>ネンレイ</t>
    </rPh>
    <rPh sb="16" eb="18">
      <t>スウチ</t>
    </rPh>
    <phoneticPr fontId="3"/>
  </si>
  <si>
    <t>(補）線形補間</t>
    <phoneticPr fontId="3"/>
  </si>
  <si>
    <t>※ 職員別・年齢別等のデータが揃わない年齢について、</t>
    <rPh sb="2" eb="4">
      <t>ショクイン</t>
    </rPh>
    <rPh sb="4" eb="5">
      <t>ベツ</t>
    </rPh>
    <rPh sb="6" eb="8">
      <t>ネンレイ</t>
    </rPh>
    <rPh sb="8" eb="10">
      <t>ベツナド</t>
    </rPh>
    <rPh sb="15" eb="16">
      <t>ソロ</t>
    </rPh>
    <rPh sb="19" eb="21">
      <t>ネンレイ</t>
    </rPh>
    <phoneticPr fontId="3"/>
  </si>
  <si>
    <t>算出されたＣ列の数値を「①実績入力」Ｃ列に数値で貼り付け</t>
    <rPh sb="0" eb="2">
      <t>サンシュツ</t>
    </rPh>
    <rPh sb="6" eb="7">
      <t>レツ</t>
    </rPh>
    <rPh sb="8" eb="10">
      <t>スウチ</t>
    </rPh>
    <rPh sb="13" eb="15">
      <t>ジッセキ</t>
    </rPh>
    <rPh sb="15" eb="17">
      <t>ニュウリョク</t>
    </rPh>
    <rPh sb="19" eb="20">
      <t>レツ</t>
    </rPh>
    <rPh sb="21" eb="23">
      <t>スウチ</t>
    </rPh>
    <rPh sb="24" eb="25">
      <t>ハ</t>
    </rPh>
    <rPh sb="26" eb="27">
      <t>ツ</t>
    </rPh>
    <phoneticPr fontId="3"/>
  </si>
  <si>
    <t xml:space="preserve">    実績を把握できる直近前後の年齢の数値を入力することにより、近似値を算出</t>
    <phoneticPr fontId="3"/>
  </si>
  <si>
    <t>　※軸やラベルの書式設定は要修正</t>
    <rPh sb="2" eb="3">
      <t>ジク</t>
    </rPh>
    <rPh sb="8" eb="10">
      <t>ショシキ</t>
    </rPh>
    <rPh sb="10" eb="12">
      <t>セッテイ</t>
    </rPh>
    <rPh sb="13" eb="14">
      <t>ヨウ</t>
    </rPh>
    <rPh sb="14" eb="16">
      <t>シュウセイ</t>
    </rPh>
    <phoneticPr fontId="3"/>
  </si>
  <si>
    <r>
      <t xml:space="preserve">平均社会保険料
</t>
    </r>
    <r>
      <rPr>
        <sz val="9"/>
        <color theme="1"/>
        <rFont val="游ゴシック"/>
        <family val="3"/>
        <charset val="128"/>
        <scheme val="minor"/>
      </rPr>
      <t>（年額・実績）</t>
    </r>
    <rPh sb="0" eb="2">
      <t>ヘイキン</t>
    </rPh>
    <rPh sb="2" eb="4">
      <t>シャカイ</t>
    </rPh>
    <rPh sb="4" eb="7">
      <t>ホケンリョウ</t>
    </rPh>
    <rPh sb="9" eb="11">
      <t>ネンガク</t>
    </rPh>
    <rPh sb="12" eb="14">
      <t>ジッセキ</t>
    </rPh>
    <phoneticPr fontId="3"/>
  </si>
  <si>
    <r>
      <t xml:space="preserve">平均社会保険料
</t>
    </r>
    <r>
      <rPr>
        <sz val="9"/>
        <color theme="1"/>
        <rFont val="游ゴシック"/>
        <family val="3"/>
        <charset val="128"/>
        <scheme val="minor"/>
      </rPr>
      <t>（年額・理論値）</t>
    </r>
    <rPh sb="9" eb="11">
      <t>ネンガク</t>
    </rPh>
    <rPh sb="12" eb="15">
      <t>リロンチ</t>
    </rPh>
    <phoneticPr fontId="3"/>
  </si>
  <si>
    <t>算出されたG列の数値を「①実績入力」D列に数値で貼り付け</t>
    <rPh sb="0" eb="2">
      <t>サンシュツ</t>
    </rPh>
    <rPh sb="6" eb="7">
      <t>レツ</t>
    </rPh>
    <rPh sb="8" eb="10">
      <t>スウチ</t>
    </rPh>
    <rPh sb="13" eb="15">
      <t>ジッセキ</t>
    </rPh>
    <rPh sb="15" eb="17">
      <t>ニュウリョク</t>
    </rPh>
    <rPh sb="19" eb="20">
      <t>レツ</t>
    </rPh>
    <rPh sb="21" eb="23">
      <t>スウチ</t>
    </rPh>
    <rPh sb="24" eb="25">
      <t>ハ</t>
    </rPh>
    <rPh sb="26" eb="27">
      <t>ツ</t>
    </rPh>
    <phoneticPr fontId="3"/>
  </si>
  <si>
    <t>平成29年度の年齢別配置人数・平均給与支給額（年額）・平均社会保険料</t>
    <rPh sb="0" eb="2">
      <t>ヘイセイ</t>
    </rPh>
    <rPh sb="4" eb="6">
      <t>ネンド</t>
    </rPh>
    <rPh sb="7" eb="10">
      <t>ネンレイベツ</t>
    </rPh>
    <rPh sb="10" eb="12">
      <t>ハイチ</t>
    </rPh>
    <rPh sb="12" eb="14">
      <t>ニンズウ</t>
    </rPh>
    <rPh sb="15" eb="17">
      <t>ヘイキン</t>
    </rPh>
    <rPh sb="17" eb="19">
      <t>キュウヨ</t>
    </rPh>
    <rPh sb="19" eb="22">
      <t>シキュウガク</t>
    </rPh>
    <rPh sb="23" eb="25">
      <t>ネンガク</t>
    </rPh>
    <phoneticPr fontId="3"/>
  </si>
  <si>
    <t>（自治体負担分、年額）を入力</t>
  </si>
  <si>
    <t>&lt;入力用セル&gt;年齢別配置人数:B6～B47、平均給与支給額:C6～C47、
　　　　　　  平均社会保険料:D6～D47</t>
    <rPh sb="1" eb="3">
      <t>ニュウリョク</t>
    </rPh>
    <rPh sb="3" eb="4">
      <t>ヨウ</t>
    </rPh>
    <rPh sb="7" eb="10">
      <t>ネンレイベツ</t>
    </rPh>
    <rPh sb="10" eb="12">
      <t>ハイチ</t>
    </rPh>
    <rPh sb="12" eb="14">
      <t>ニンズウ</t>
    </rPh>
    <rPh sb="22" eb="24">
      <t>ヘイキン</t>
    </rPh>
    <rPh sb="24" eb="26">
      <t>キュウヨ</t>
    </rPh>
    <rPh sb="26" eb="29">
      <t>シキュウガク</t>
    </rPh>
    <rPh sb="46" eb="48">
      <t>ヘイキン</t>
    </rPh>
    <rPh sb="48" eb="50">
      <t>シャカイ</t>
    </rPh>
    <rPh sb="50" eb="53">
      <t>ホケンリョウ</t>
    </rPh>
    <phoneticPr fontId="3"/>
  </si>
  <si>
    <t>&lt;入力用セル&gt;平均給与支給額:B6～B47、平均社会保険料:F6～F47</t>
    <rPh sb="7" eb="14">
      <t>ヘイキンキュウヨシキュウガク</t>
    </rPh>
    <rPh sb="22" eb="29">
      <t>ヘイキンシャカイホケンリョウ</t>
    </rPh>
    <phoneticPr fontId="3"/>
  </si>
  <si>
    <t>&lt;入力用セル&gt;退職者数:B10～F51、新規採用職員数:K10～O51、
　　　　　　  予定職員数:S6～CS6</t>
    <rPh sb="7" eb="10">
      <t>タイショクシャ</t>
    </rPh>
    <rPh sb="10" eb="11">
      <t>スウ</t>
    </rPh>
    <rPh sb="20" eb="22">
      <t>シンキ</t>
    </rPh>
    <rPh sb="22" eb="24">
      <t>サイヨウ</t>
    </rPh>
    <rPh sb="24" eb="27">
      <t>ショクインスウ</t>
    </rPh>
    <phoneticPr fontId="3"/>
  </si>
  <si>
    <t>職員給等に着目した人件費の長期推計シート</t>
    <rPh sb="0" eb="4">
      <t>ショクインキュウトウ</t>
    </rPh>
    <rPh sb="5" eb="7">
      <t>チャクモク</t>
    </rPh>
    <rPh sb="9" eb="12">
      <t>ジンケンヒ</t>
    </rPh>
    <rPh sb="13" eb="15">
      <t>チョウキ</t>
    </rPh>
    <rPh sb="15" eb="17">
      <t>スイケイ</t>
    </rPh>
    <phoneticPr fontId="3"/>
  </si>
  <si>
    <t>過去５か年度分の退職者数・新規採用職員数、今後80年間の予定職員数を入力</t>
    <rPh sb="0" eb="2">
      <t>カコ</t>
    </rPh>
    <rPh sb="4" eb="6">
      <t>ネンド</t>
    </rPh>
    <rPh sb="6" eb="7">
      <t>ブン</t>
    </rPh>
    <rPh sb="8" eb="11">
      <t>タイショクシャ</t>
    </rPh>
    <rPh sb="11" eb="12">
      <t>スウ</t>
    </rPh>
    <rPh sb="13" eb="15">
      <t>シンキ</t>
    </rPh>
    <rPh sb="15" eb="17">
      <t>サイヨウ</t>
    </rPh>
    <rPh sb="17" eb="19">
      <t>ショクイン</t>
    </rPh>
    <rPh sb="19" eb="20">
      <t>スウ</t>
    </rPh>
    <rPh sb="21" eb="23">
      <t>コンゴ</t>
    </rPh>
    <rPh sb="25" eb="27">
      <t>ネンカン</t>
    </rPh>
    <rPh sb="28" eb="30">
      <t>ヨテイ</t>
    </rPh>
    <rPh sb="30" eb="33">
      <t>ショクインスウ</t>
    </rPh>
    <rPh sb="34" eb="36">
      <t>ニュウリョク</t>
    </rPh>
    <phoneticPr fontId="3"/>
  </si>
  <si>
    <r>
      <t>④から８０年分の職員人件費総額の振幅を作成（</t>
    </r>
    <r>
      <rPr>
        <u/>
        <sz val="11"/>
        <color theme="1"/>
        <rFont val="游ゴシック"/>
        <family val="3"/>
        <charset val="128"/>
        <scheme val="minor"/>
      </rPr>
      <t>自動作成</t>
    </r>
    <r>
      <rPr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）</t>
    </r>
    <rPh sb="5" eb="7">
      <t>ネンブン</t>
    </rPh>
    <rPh sb="8" eb="10">
      <t>ショクイン</t>
    </rPh>
    <rPh sb="10" eb="13">
      <t>ジンケンヒ</t>
    </rPh>
    <rPh sb="13" eb="15">
      <t>ソウガク</t>
    </rPh>
    <rPh sb="16" eb="18">
      <t>シンプク</t>
    </rPh>
    <rPh sb="19" eb="21">
      <t>サクセイ</t>
    </rPh>
    <rPh sb="22" eb="24">
      <t>ジドウ</t>
    </rPh>
    <rPh sb="24" eb="26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</si>
</sst>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0.000"/>
    <numFmt numFmtId="178" formatCode="0.0"/>
    <numFmt numFmtId="179" formatCode="0.00000"/>
    <numFmt numFmtId="180" formatCode="0.0%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u/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dotted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8" fontId="0" fillId="2" borderId="5" xfId="1" applyFont="1" applyFill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38" fontId="0" fillId="0" borderId="5" xfId="1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38" fontId="0" fillId="2" borderId="8" xfId="1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38" fontId="0" fillId="2" borderId="2" xfId="1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38" fontId="0" fillId="2" borderId="10" xfId="1" applyFont="1" applyFill="1" applyBorder="1" applyAlignment="1">
      <alignment vertical="center"/>
    </xf>
    <xf numFmtId="38" fontId="0" fillId="0" borderId="2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Fill="1" applyBorder="1" applyAlignment="1">
      <alignment vertical="center"/>
    </xf>
    <xf numFmtId="38" fontId="0" fillId="0" borderId="25" xfId="1" applyFont="1" applyFill="1" applyBorder="1" applyAlignment="1">
      <alignment vertical="center"/>
    </xf>
    <xf numFmtId="38" fontId="0" fillId="2" borderId="26" xfId="1" applyFont="1" applyFill="1" applyBorder="1" applyAlignment="1">
      <alignment vertical="center"/>
    </xf>
    <xf numFmtId="38" fontId="0" fillId="2" borderId="27" xfId="1" applyFont="1" applyFill="1" applyBorder="1" applyAlignment="1">
      <alignment vertical="center"/>
    </xf>
    <xf numFmtId="38" fontId="0" fillId="0" borderId="28" xfId="1" applyFont="1" applyFill="1" applyBorder="1" applyAlignment="1">
      <alignment vertical="center"/>
    </xf>
    <xf numFmtId="38" fontId="0" fillId="0" borderId="29" xfId="1" applyFont="1" applyFill="1" applyBorder="1" applyAlignment="1">
      <alignment vertical="center"/>
    </xf>
    <xf numFmtId="38" fontId="0" fillId="2" borderId="28" xfId="1" applyFont="1" applyFill="1" applyBorder="1" applyAlignment="1">
      <alignment vertical="center"/>
    </xf>
    <xf numFmtId="38" fontId="0" fillId="2" borderId="29" xfId="1" applyFont="1" applyFill="1" applyBorder="1" applyAlignment="1">
      <alignment vertical="center"/>
    </xf>
    <xf numFmtId="38" fontId="0" fillId="2" borderId="22" xfId="1" applyFont="1" applyFill="1" applyBorder="1" applyAlignment="1">
      <alignment vertical="center"/>
    </xf>
    <xf numFmtId="38" fontId="0" fillId="2" borderId="23" xfId="1" applyFont="1" applyFill="1" applyBorder="1" applyAlignment="1">
      <alignment vertical="center"/>
    </xf>
    <xf numFmtId="38" fontId="0" fillId="2" borderId="30" xfId="1" applyFont="1" applyFill="1" applyBorder="1" applyAlignment="1">
      <alignment vertical="center"/>
    </xf>
    <xf numFmtId="38" fontId="0" fillId="2" borderId="31" xfId="1" applyFont="1" applyFill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0" fillId="0" borderId="5" xfId="2" applyNumberFormat="1" applyFont="1" applyFill="1" applyBorder="1" applyAlignment="1">
      <alignment vertical="center"/>
    </xf>
    <xf numFmtId="10" fontId="0" fillId="2" borderId="8" xfId="2" applyNumberFormat="1" applyFont="1" applyFill="1" applyBorder="1" applyAlignment="1">
      <alignment vertical="center"/>
    </xf>
    <xf numFmtId="10" fontId="0" fillId="2" borderId="5" xfId="2" applyNumberFormat="1" applyFont="1" applyFill="1" applyBorder="1" applyAlignment="1">
      <alignment vertical="center"/>
    </xf>
    <xf numFmtId="10" fontId="0" fillId="2" borderId="2" xfId="2" applyNumberFormat="1" applyFont="1" applyFill="1" applyBorder="1" applyAlignment="1">
      <alignment vertical="center"/>
    </xf>
    <xf numFmtId="10" fontId="0" fillId="2" borderId="10" xfId="2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1" applyFont="1" applyFill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6" fontId="0" fillId="2" borderId="26" xfId="1" applyNumberFormat="1" applyFont="1" applyFill="1" applyBorder="1" applyAlignment="1">
      <alignment vertical="center"/>
    </xf>
    <xf numFmtId="176" fontId="0" fillId="0" borderId="28" xfId="1" applyNumberFormat="1" applyFont="1" applyFill="1" applyBorder="1" applyAlignment="1">
      <alignment vertical="center"/>
    </xf>
    <xf numFmtId="176" fontId="0" fillId="2" borderId="28" xfId="1" applyNumberFormat="1" applyFont="1" applyFill="1" applyBorder="1" applyAlignment="1">
      <alignment vertical="center"/>
    </xf>
    <xf numFmtId="176" fontId="0" fillId="2" borderId="22" xfId="1" applyNumberFormat="1" applyFont="1" applyFill="1" applyBorder="1" applyAlignment="1">
      <alignment vertical="center"/>
    </xf>
    <xf numFmtId="176" fontId="0" fillId="2" borderId="30" xfId="1" applyNumberFormat="1" applyFont="1" applyFill="1" applyBorder="1" applyAlignment="1">
      <alignment vertical="center"/>
    </xf>
    <xf numFmtId="38" fontId="4" fillId="0" borderId="0" xfId="1" applyFont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" xfId="0" applyBorder="1"/>
    <xf numFmtId="38" fontId="0" fillId="0" borderId="1" xfId="0" applyNumberFormat="1" applyBorder="1"/>
    <xf numFmtId="0" fontId="0" fillId="0" borderId="11" xfId="0" applyBorder="1" applyAlignment="1">
      <alignment horizontal="center" vertical="center"/>
    </xf>
    <xf numFmtId="38" fontId="0" fillId="0" borderId="11" xfId="0" applyNumberFormat="1" applyBorder="1"/>
    <xf numFmtId="176" fontId="0" fillId="0" borderId="1" xfId="0" applyNumberFormat="1" applyBorder="1"/>
    <xf numFmtId="10" fontId="0" fillId="0" borderId="37" xfId="2" applyNumberFormat="1" applyFont="1" applyFill="1" applyBorder="1" applyAlignment="1">
      <alignment vertical="center" shrinkToFit="1"/>
    </xf>
    <xf numFmtId="177" fontId="0" fillId="0" borderId="0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10" fontId="0" fillId="0" borderId="0" xfId="1" applyNumberFormat="1" applyFont="1" applyAlignment="1">
      <alignment vertical="center"/>
    </xf>
    <xf numFmtId="38" fontId="0" fillId="0" borderId="0" xfId="1" quotePrefix="1" applyFont="1" applyAlignment="1">
      <alignment vertical="center"/>
    </xf>
    <xf numFmtId="176" fontId="0" fillId="0" borderId="0" xfId="0" applyNumberFormat="1"/>
    <xf numFmtId="38" fontId="0" fillId="0" borderId="1" xfId="0" applyNumberFormat="1" applyBorder="1" applyAlignment="1">
      <alignment vertical="center"/>
    </xf>
    <xf numFmtId="38" fontId="0" fillId="0" borderId="0" xfId="1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14" xfId="0" applyBorder="1"/>
    <xf numFmtId="0" fontId="11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10" fillId="0" borderId="0" xfId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22" xfId="1" applyFont="1" applyBorder="1" applyAlignment="1">
      <alignment horizontal="center" vertical="center" wrapText="1"/>
    </xf>
    <xf numFmtId="10" fontId="0" fillId="0" borderId="45" xfId="2" applyNumberFormat="1" applyFont="1" applyFill="1" applyBorder="1" applyAlignment="1">
      <alignment vertical="center" shrinkToFit="1"/>
    </xf>
    <xf numFmtId="178" fontId="0" fillId="0" borderId="45" xfId="2" applyNumberFormat="1" applyFont="1" applyFill="1" applyBorder="1" applyAlignment="1">
      <alignment vertical="center" shrinkToFit="1"/>
    </xf>
    <xf numFmtId="178" fontId="0" fillId="0" borderId="4" xfId="2" applyNumberFormat="1" applyFont="1" applyFill="1" applyBorder="1" applyAlignment="1">
      <alignment vertical="center" shrinkToFit="1"/>
    </xf>
    <xf numFmtId="178" fontId="0" fillId="2" borderId="7" xfId="2" applyNumberFormat="1" applyFont="1" applyFill="1" applyBorder="1" applyAlignment="1">
      <alignment vertical="center" shrinkToFit="1"/>
    </xf>
    <xf numFmtId="178" fontId="0" fillId="2" borderId="4" xfId="2" applyNumberFormat="1" applyFont="1" applyFill="1" applyBorder="1" applyAlignment="1">
      <alignment vertical="center" shrinkToFit="1"/>
    </xf>
    <xf numFmtId="178" fontId="0" fillId="2" borderId="3" xfId="2" applyNumberFormat="1" applyFont="1" applyFill="1" applyBorder="1" applyAlignment="1">
      <alignment vertical="center" shrinkToFit="1"/>
    </xf>
    <xf numFmtId="178" fontId="0" fillId="2" borderId="9" xfId="2" applyNumberFormat="1" applyFont="1" applyFill="1" applyBorder="1" applyAlignment="1">
      <alignment vertical="center" shrinkToFit="1"/>
    </xf>
    <xf numFmtId="178" fontId="0" fillId="0" borderId="5" xfId="2" applyNumberFormat="1" applyFont="1" applyFill="1" applyBorder="1" applyAlignment="1">
      <alignment vertical="center" shrinkToFit="1"/>
    </xf>
    <xf numFmtId="178" fontId="0" fillId="2" borderId="8" xfId="2" applyNumberFormat="1" applyFont="1" applyFill="1" applyBorder="1" applyAlignment="1">
      <alignment vertical="center" shrinkToFit="1"/>
    </xf>
    <xf numFmtId="178" fontId="0" fillId="2" borderId="5" xfId="2" applyNumberFormat="1" applyFont="1" applyFill="1" applyBorder="1" applyAlignment="1">
      <alignment vertical="center" shrinkToFit="1"/>
    </xf>
    <xf numFmtId="178" fontId="0" fillId="2" borderId="2" xfId="2" applyNumberFormat="1" applyFont="1" applyFill="1" applyBorder="1" applyAlignment="1">
      <alignment vertical="center" shrinkToFit="1"/>
    </xf>
    <xf numFmtId="178" fontId="0" fillId="2" borderId="10" xfId="2" applyNumberFormat="1" applyFont="1" applyFill="1" applyBorder="1" applyAlignment="1">
      <alignment vertical="center" shrinkToFit="1"/>
    </xf>
    <xf numFmtId="176" fontId="0" fillId="0" borderId="6" xfId="1" applyNumberFormat="1" applyFont="1" applyFill="1" applyBorder="1" applyAlignment="1">
      <alignment vertical="center"/>
    </xf>
    <xf numFmtId="176" fontId="0" fillId="0" borderId="0" xfId="1" applyNumberFormat="1" applyFont="1" applyAlignment="1">
      <alignment vertical="center"/>
    </xf>
    <xf numFmtId="176" fontId="0" fillId="0" borderId="2" xfId="1" applyNumberFormat="1" applyFont="1" applyBorder="1" applyAlignment="1">
      <alignment horizontal="center" vertical="center" wrapText="1"/>
    </xf>
    <xf numFmtId="176" fontId="0" fillId="2" borderId="8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176" fontId="0" fillId="2" borderId="5" xfId="1" applyNumberFormat="1" applyFont="1" applyFill="1" applyBorder="1" applyAlignment="1">
      <alignment vertical="center"/>
    </xf>
    <xf numFmtId="176" fontId="0" fillId="2" borderId="2" xfId="1" applyNumberFormat="1" applyFont="1" applyFill="1" applyBorder="1" applyAlignment="1">
      <alignment vertical="center"/>
    </xf>
    <xf numFmtId="176" fontId="0" fillId="2" borderId="10" xfId="1" applyNumberFormat="1" applyFont="1" applyFill="1" applyBorder="1" applyAlignment="1">
      <alignment vertical="center"/>
    </xf>
    <xf numFmtId="176" fontId="0" fillId="0" borderId="33" xfId="1" applyNumberFormat="1" applyFont="1" applyBorder="1" applyAlignment="1">
      <alignment vertical="center"/>
    </xf>
    <xf numFmtId="1" fontId="0" fillId="3" borderId="3" xfId="0" applyNumberFormat="1" applyFill="1" applyBorder="1" applyAlignment="1">
      <alignment vertical="center" shrinkToFit="1"/>
    </xf>
    <xf numFmtId="0" fontId="0" fillId="3" borderId="46" xfId="0" applyFill="1" applyBorder="1" applyAlignment="1">
      <alignment horizontal="center" vertical="center" shrinkToFit="1"/>
    </xf>
    <xf numFmtId="1" fontId="0" fillId="4" borderId="3" xfId="0" applyNumberFormat="1" applyFill="1" applyBorder="1" applyAlignment="1">
      <alignment vertical="center" shrinkToFit="1"/>
    </xf>
    <xf numFmtId="0" fontId="0" fillId="4" borderId="46" xfId="0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47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47" xfId="1" applyFont="1" applyFill="1" applyBorder="1" applyAlignment="1">
      <alignment vertical="center"/>
    </xf>
    <xf numFmtId="38" fontId="0" fillId="2" borderId="3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3">
      <alignment vertical="center"/>
    </xf>
    <xf numFmtId="49" fontId="12" fillId="0" borderId="0" xfId="3" applyNumberFormat="1">
      <alignment vertical="center"/>
    </xf>
    <xf numFmtId="49" fontId="12" fillId="3" borderId="0" xfId="3" applyNumberFormat="1" applyFill="1">
      <alignment vertical="center"/>
    </xf>
    <xf numFmtId="0" fontId="12" fillId="3" borderId="0" xfId="3" applyNumberFormat="1" applyFill="1">
      <alignment vertical="center"/>
    </xf>
    <xf numFmtId="0" fontId="0" fillId="0" borderId="0" xfId="0" applyBorder="1" applyAlignment="1">
      <alignment horizontal="center"/>
    </xf>
    <xf numFmtId="38" fontId="12" fillId="0" borderId="0" xfId="1" applyFont="1">
      <alignment vertical="center"/>
    </xf>
    <xf numFmtId="38" fontId="0" fillId="0" borderId="0" xfId="1" applyFont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1" xfId="1" applyFont="1" applyFill="1" applyBorder="1" applyAlignment="1">
      <alignment vertical="center"/>
    </xf>
    <xf numFmtId="10" fontId="0" fillId="5" borderId="1" xfId="2" applyNumberFormat="1" applyFont="1" applyFill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8" fontId="0" fillId="2" borderId="9" xfId="1" applyFont="1" applyFill="1" applyBorder="1" applyAlignment="1">
      <alignment vertical="center"/>
    </xf>
    <xf numFmtId="38" fontId="0" fillId="0" borderId="51" xfId="1" applyFont="1" applyBorder="1" applyAlignment="1">
      <alignment horizontal="center" vertical="center"/>
    </xf>
    <xf numFmtId="38" fontId="0" fillId="2" borderId="52" xfId="1" applyFont="1" applyFill="1" applyBorder="1" applyAlignment="1">
      <alignment vertical="center"/>
    </xf>
    <xf numFmtId="38" fontId="0" fillId="0" borderId="53" xfId="1" applyFont="1" applyFill="1" applyBorder="1" applyAlignment="1">
      <alignment vertical="center"/>
    </xf>
    <xf numFmtId="38" fontId="0" fillId="2" borderId="53" xfId="1" applyFont="1" applyFill="1" applyBorder="1" applyAlignment="1">
      <alignment vertical="center"/>
    </xf>
    <xf numFmtId="38" fontId="0" fillId="2" borderId="51" xfId="1" applyFont="1" applyFill="1" applyBorder="1" applyAlignment="1">
      <alignment vertical="center"/>
    </xf>
    <xf numFmtId="38" fontId="0" fillId="2" borderId="54" xfId="1" applyFont="1" applyFill="1" applyBorder="1" applyAlignment="1">
      <alignment vertical="center"/>
    </xf>
    <xf numFmtId="38" fontId="0" fillId="0" borderId="55" xfId="1" applyFont="1" applyBorder="1" applyAlignment="1">
      <alignment vertical="center"/>
    </xf>
    <xf numFmtId="38" fontId="0" fillId="0" borderId="56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 wrapText="1"/>
    </xf>
    <xf numFmtId="38" fontId="0" fillId="0" borderId="57" xfId="1" applyFont="1" applyBorder="1" applyAlignment="1">
      <alignment horizontal="center" vertical="center"/>
    </xf>
    <xf numFmtId="49" fontId="0" fillId="0" borderId="3" xfId="1" quotePrefix="1" applyNumberFormat="1" applyFont="1" applyBorder="1" applyAlignment="1">
      <alignment horizontal="center" vertical="center"/>
    </xf>
    <xf numFmtId="0" fontId="0" fillId="0" borderId="22" xfId="1" applyNumberFormat="1" applyFont="1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49" fontId="12" fillId="0" borderId="0" xfId="3" applyNumberFormat="1" applyBorder="1">
      <alignment vertical="center"/>
    </xf>
    <xf numFmtId="49" fontId="12" fillId="3" borderId="0" xfId="3" applyNumberFormat="1" applyFill="1" applyBorder="1">
      <alignment vertical="center"/>
    </xf>
    <xf numFmtId="38" fontId="12" fillId="0" borderId="0" xfId="1" applyFont="1" applyBorder="1">
      <alignment vertical="center"/>
    </xf>
    <xf numFmtId="0" fontId="12" fillId="0" borderId="0" xfId="3" applyBorder="1">
      <alignment vertical="center"/>
    </xf>
    <xf numFmtId="0" fontId="0" fillId="0" borderId="13" xfId="0" applyBorder="1" applyAlignment="1">
      <alignment horizontal="center" vertical="center"/>
    </xf>
    <xf numFmtId="38" fontId="0" fillId="0" borderId="13" xfId="0" applyNumberFormat="1" applyBorder="1" applyAlignment="1">
      <alignment vertical="center"/>
    </xf>
    <xf numFmtId="38" fontId="0" fillId="0" borderId="64" xfId="0" applyNumberFormat="1" applyBorder="1" applyAlignment="1">
      <alignment vertical="center"/>
    </xf>
    <xf numFmtId="38" fontId="0" fillId="0" borderId="2" xfId="0" applyNumberFormat="1" applyBorder="1"/>
    <xf numFmtId="0" fontId="0" fillId="0" borderId="63" xfId="0" applyBorder="1" applyAlignment="1">
      <alignment horizontal="center" vertical="center"/>
    </xf>
    <xf numFmtId="38" fontId="0" fillId="0" borderId="63" xfId="0" applyNumberFormat="1" applyBorder="1" applyAlignment="1">
      <alignment vertical="center"/>
    </xf>
    <xf numFmtId="38" fontId="0" fillId="0" borderId="65" xfId="0" applyNumberFormat="1" applyBorder="1" applyAlignment="1">
      <alignment vertical="center"/>
    </xf>
    <xf numFmtId="38" fontId="0" fillId="0" borderId="66" xfId="0" applyNumberFormat="1" applyBorder="1"/>
    <xf numFmtId="38" fontId="0" fillId="0" borderId="63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4"/>
    <xf numFmtId="0" fontId="2" fillId="0" borderId="0" xfId="4" applyBorder="1" applyAlignment="1">
      <alignment horizontal="center"/>
    </xf>
    <xf numFmtId="0" fontId="8" fillId="0" borderId="43" xfId="4" applyFont="1" applyBorder="1" applyAlignment="1">
      <alignment vertical="center"/>
    </xf>
    <xf numFmtId="38" fontId="8" fillId="0" borderId="0" xfId="6" applyFont="1" applyBorder="1" applyAlignment="1">
      <alignment vertical="center"/>
    </xf>
    <xf numFmtId="0" fontId="8" fillId="0" borderId="0" xfId="5" applyFont="1" applyBorder="1" applyAlignment="1">
      <alignment vertical="center"/>
    </xf>
    <xf numFmtId="0" fontId="8" fillId="0" borderId="44" xfId="4" applyFont="1" applyBorder="1" applyAlignment="1">
      <alignment vertical="center"/>
    </xf>
    <xf numFmtId="0" fontId="8" fillId="0" borderId="68" xfId="4" applyFont="1" applyBorder="1" applyAlignment="1">
      <alignment vertical="center"/>
    </xf>
    <xf numFmtId="38" fontId="8" fillId="0" borderId="69" xfId="6" applyFont="1" applyBorder="1" applyAlignment="1">
      <alignment vertical="center"/>
    </xf>
    <xf numFmtId="0" fontId="8" fillId="0" borderId="69" xfId="4" applyFont="1" applyBorder="1" applyAlignment="1">
      <alignment vertical="center"/>
    </xf>
    <xf numFmtId="0" fontId="15" fillId="0" borderId="69" xfId="4" applyFont="1" applyBorder="1" applyAlignment="1">
      <alignment vertical="center"/>
    </xf>
    <xf numFmtId="180" fontId="15" fillId="0" borderId="69" xfId="7" applyNumberFormat="1" applyFont="1" applyBorder="1" applyAlignment="1">
      <alignment horizontal="center" vertical="center"/>
    </xf>
    <xf numFmtId="180" fontId="15" fillId="0" borderId="70" xfId="7" applyNumberFormat="1" applyFont="1" applyBorder="1" applyAlignment="1">
      <alignment horizontal="center" vertical="center"/>
    </xf>
    <xf numFmtId="0" fontId="8" fillId="0" borderId="0" xfId="4" applyFont="1" applyBorder="1" applyAlignment="1"/>
    <xf numFmtId="0" fontId="9" fillId="0" borderId="0" xfId="4" applyFont="1"/>
    <xf numFmtId="0" fontId="8" fillId="0" borderId="0" xfId="4" applyFont="1"/>
    <xf numFmtId="38" fontId="8" fillId="0" borderId="0" xfId="4" applyNumberFormat="1" applyFont="1"/>
    <xf numFmtId="38" fontId="0" fillId="0" borderId="0" xfId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60" xfId="0" applyBorder="1" applyAlignment="1">
      <alignment horizontal="center" vertical="top"/>
    </xf>
    <xf numFmtId="0" fontId="0" fillId="0" borderId="61" xfId="0" applyBorder="1" applyAlignment="1">
      <alignment horizontal="center" vertical="top"/>
    </xf>
    <xf numFmtId="0" fontId="0" fillId="0" borderId="62" xfId="0" applyBorder="1" applyAlignment="1">
      <alignment horizontal="center" vertical="top"/>
    </xf>
    <xf numFmtId="49" fontId="5" fillId="0" borderId="59" xfId="3" applyNumberFormat="1" applyFont="1" applyBorder="1" applyAlignment="1">
      <alignment horizontal="center" vertical="top"/>
    </xf>
    <xf numFmtId="0" fontId="8" fillId="0" borderId="43" xfId="0" applyFont="1" applyBorder="1" applyAlignment="1">
      <alignment horizontal="distributed" vertical="top"/>
    </xf>
    <xf numFmtId="38" fontId="8" fillId="0" borderId="0" xfId="1" applyNumberFormat="1" applyFont="1" applyBorder="1" applyAlignment="1">
      <alignment vertical="top"/>
    </xf>
    <xf numFmtId="0" fontId="8" fillId="0" borderId="44" xfId="0" applyFont="1" applyBorder="1" applyAlignment="1">
      <alignment horizontal="left" vertical="top"/>
    </xf>
    <xf numFmtId="0" fontId="8" fillId="0" borderId="48" xfId="0" applyFont="1" applyBorder="1" applyAlignment="1">
      <alignment horizontal="distributed" vertical="top"/>
    </xf>
    <xf numFmtId="38" fontId="8" fillId="0" borderId="49" xfId="0" applyNumberFormat="1" applyFont="1" applyBorder="1" applyAlignment="1">
      <alignment vertical="top"/>
    </xf>
    <xf numFmtId="0" fontId="8" fillId="0" borderId="5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9" fillId="0" borderId="40" xfId="0" applyFont="1" applyBorder="1" applyAlignment="1">
      <alignment vertical="top"/>
    </xf>
    <xf numFmtId="0" fontId="8" fillId="0" borderId="41" xfId="0" applyFont="1" applyBorder="1" applyAlignment="1">
      <alignment vertical="top"/>
    </xf>
    <xf numFmtId="0" fontId="8" fillId="0" borderId="42" xfId="0" applyFont="1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38" fontId="0" fillId="0" borderId="3" xfId="1" applyFon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5" borderId="11" xfId="1" applyFont="1" applyFill="1" applyBorder="1" applyAlignment="1">
      <alignment horizontal="center" vertical="center"/>
    </xf>
    <xf numFmtId="38" fontId="0" fillId="5" borderId="13" xfId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1" xfId="1" applyFont="1" applyFill="1" applyBorder="1" applyAlignment="1">
      <alignment vertical="center"/>
    </xf>
    <xf numFmtId="38" fontId="0" fillId="0" borderId="71" xfId="1" applyFont="1" applyBorder="1" applyAlignment="1">
      <alignment vertical="center"/>
    </xf>
    <xf numFmtId="0" fontId="0" fillId="0" borderId="0" xfId="0" applyAlignment="1">
      <alignment horizontal="left" vertical="center" textRotation="255"/>
    </xf>
    <xf numFmtId="0" fontId="0" fillId="2" borderId="39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176" fontId="0" fillId="0" borderId="36" xfId="1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38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38" fontId="0" fillId="0" borderId="67" xfId="0" applyNumberFormat="1" applyBorder="1" applyAlignment="1">
      <alignment horizontal="center" vertical="center"/>
    </xf>
    <xf numFmtId="38" fontId="0" fillId="0" borderId="64" xfId="0" applyNumberFormat="1" applyBorder="1" applyAlignment="1">
      <alignment horizontal="center" vertical="center"/>
    </xf>
    <xf numFmtId="0" fontId="9" fillId="0" borderId="40" xfId="4" applyFont="1" applyBorder="1" applyAlignment="1">
      <alignment vertical="center"/>
    </xf>
    <xf numFmtId="0" fontId="9" fillId="0" borderId="41" xfId="4" applyFont="1" applyBorder="1" applyAlignment="1">
      <alignment vertical="center"/>
    </xf>
    <xf numFmtId="0" fontId="9" fillId="0" borderId="42" xfId="4" applyFont="1" applyBorder="1" applyAlignment="1">
      <alignment vertical="center"/>
    </xf>
  </cellXfs>
  <cellStyles count="8">
    <cellStyle name="パーセント" xfId="2" builtinId="5"/>
    <cellStyle name="パーセント 2" xfId="7"/>
    <cellStyle name="桁区切り" xfId="1" builtinId="6"/>
    <cellStyle name="桁区切り 2" xfId="6"/>
    <cellStyle name="標準" xfId="0" builtinId="0"/>
    <cellStyle name="標準 2" xfId="3"/>
    <cellStyle name="標準 2 2" xfId="4"/>
    <cellStyle name="標準 3" xfId="5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>
                <a:solidFill>
                  <a:sysClr val="windowText" lastClr="000000"/>
                </a:solidFill>
              </a:rPr>
              <a:t>職員給等の長期推計</a:t>
            </a:r>
          </a:p>
        </c:rich>
      </c:tx>
      <c:layout>
        <c:manualLayout>
          <c:xMode val="edge"/>
          <c:yMode val="edge"/>
          <c:x val="0.38519824735316477"/>
          <c:y val="2.512493931988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307123350279985E-2"/>
          <c:y val="0.13277102893464057"/>
          <c:w val="0.8518230678406572"/>
          <c:h val="0.84420388327912188"/>
        </c:manualLayout>
      </c:layout>
      <c:lineChart>
        <c:grouping val="standard"/>
        <c:varyColors val="0"/>
        <c:ser>
          <c:idx val="0"/>
          <c:order val="0"/>
          <c:tx>
            <c:strRef>
              <c:f>④グラフ作成用!$E$3</c:f>
              <c:strCache>
                <c:ptCount val="1"/>
                <c:pt idx="0">
                  <c:v>職員人件費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7499108666344394E-2"/>
                  <c:y val="3.03699281255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9D-48A5-8BF7-53C4305AEAAA}"/>
                </c:ext>
              </c:extLst>
            </c:dLbl>
            <c:dLbl>
              <c:idx val="1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68-419C-8172-C0E46F7657AB}"/>
                </c:ext>
              </c:extLst>
            </c:dLbl>
            <c:dLbl>
              <c:idx val="31"/>
              <c:layout>
                <c:manualLayout>
                  <c:x val="-2.6983506428626406E-2"/>
                  <c:y val="-3.243200742678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8-419C-8172-C0E46F7657AB}"/>
                </c:ext>
              </c:extLst>
            </c:dLbl>
            <c:dLbl>
              <c:idx val="42"/>
              <c:layout>
                <c:manualLayout>
                  <c:x val="-2.4384845338150211E-2"/>
                  <c:y val="2.6183132422084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D9D-48A5-8BF7-53C4305AEAAA}"/>
                </c:ext>
              </c:extLst>
            </c:dLbl>
            <c:dLbl>
              <c:idx val="64"/>
              <c:layout>
                <c:manualLayout>
                  <c:x val="-3.0698767942963251E-2"/>
                  <c:y val="-1.9871620316310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8-419C-8172-C0E46F7657AB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④グラフ作成用!$A$4:$A$83</c:f>
              <c:strCache>
                <c:ptCount val="80"/>
                <c:pt idx="0">
                  <c:v>H29</c:v>
                </c:pt>
                <c:pt idx="1">
                  <c:v>H30</c:v>
                </c:pt>
                <c:pt idx="2">
                  <c:v>H31</c:v>
                </c:pt>
                <c:pt idx="3">
                  <c:v>H32</c:v>
                </c:pt>
                <c:pt idx="4">
                  <c:v>H33</c:v>
                </c:pt>
                <c:pt idx="5">
                  <c:v>H34</c:v>
                </c:pt>
                <c:pt idx="6">
                  <c:v>H35</c:v>
                </c:pt>
                <c:pt idx="7">
                  <c:v>H36</c:v>
                </c:pt>
                <c:pt idx="8">
                  <c:v>H37</c:v>
                </c:pt>
                <c:pt idx="9">
                  <c:v>H38</c:v>
                </c:pt>
                <c:pt idx="10">
                  <c:v>H39</c:v>
                </c:pt>
                <c:pt idx="11">
                  <c:v>H40</c:v>
                </c:pt>
                <c:pt idx="12">
                  <c:v>H41</c:v>
                </c:pt>
                <c:pt idx="13">
                  <c:v>H42</c:v>
                </c:pt>
                <c:pt idx="14">
                  <c:v>H43</c:v>
                </c:pt>
                <c:pt idx="15">
                  <c:v>H44</c:v>
                </c:pt>
                <c:pt idx="16">
                  <c:v>H45</c:v>
                </c:pt>
                <c:pt idx="17">
                  <c:v>H46</c:v>
                </c:pt>
                <c:pt idx="18">
                  <c:v>H47</c:v>
                </c:pt>
                <c:pt idx="19">
                  <c:v>H48</c:v>
                </c:pt>
                <c:pt idx="20">
                  <c:v>H49</c:v>
                </c:pt>
                <c:pt idx="21">
                  <c:v>H50</c:v>
                </c:pt>
                <c:pt idx="22">
                  <c:v>H51</c:v>
                </c:pt>
                <c:pt idx="23">
                  <c:v>H52</c:v>
                </c:pt>
                <c:pt idx="24">
                  <c:v>H53</c:v>
                </c:pt>
                <c:pt idx="25">
                  <c:v>H54</c:v>
                </c:pt>
                <c:pt idx="26">
                  <c:v>H55</c:v>
                </c:pt>
                <c:pt idx="27">
                  <c:v>H56</c:v>
                </c:pt>
                <c:pt idx="28">
                  <c:v>H57</c:v>
                </c:pt>
                <c:pt idx="29">
                  <c:v>H58</c:v>
                </c:pt>
                <c:pt idx="30">
                  <c:v>H59</c:v>
                </c:pt>
                <c:pt idx="31">
                  <c:v>H60</c:v>
                </c:pt>
                <c:pt idx="32">
                  <c:v>H61</c:v>
                </c:pt>
                <c:pt idx="33">
                  <c:v>H62</c:v>
                </c:pt>
                <c:pt idx="34">
                  <c:v>H63</c:v>
                </c:pt>
                <c:pt idx="35">
                  <c:v>H64</c:v>
                </c:pt>
                <c:pt idx="36">
                  <c:v>H65</c:v>
                </c:pt>
                <c:pt idx="37">
                  <c:v>H66</c:v>
                </c:pt>
                <c:pt idx="38">
                  <c:v>H67</c:v>
                </c:pt>
                <c:pt idx="39">
                  <c:v>H68</c:v>
                </c:pt>
                <c:pt idx="40">
                  <c:v>H69</c:v>
                </c:pt>
                <c:pt idx="41">
                  <c:v>H70</c:v>
                </c:pt>
                <c:pt idx="42">
                  <c:v>H71</c:v>
                </c:pt>
                <c:pt idx="43">
                  <c:v>H72</c:v>
                </c:pt>
                <c:pt idx="44">
                  <c:v>H73</c:v>
                </c:pt>
                <c:pt idx="45">
                  <c:v>H74</c:v>
                </c:pt>
                <c:pt idx="46">
                  <c:v>H75</c:v>
                </c:pt>
                <c:pt idx="47">
                  <c:v>H76</c:v>
                </c:pt>
                <c:pt idx="48">
                  <c:v>H77</c:v>
                </c:pt>
                <c:pt idx="49">
                  <c:v>H78</c:v>
                </c:pt>
                <c:pt idx="50">
                  <c:v>H79</c:v>
                </c:pt>
                <c:pt idx="51">
                  <c:v>H80</c:v>
                </c:pt>
                <c:pt idx="52">
                  <c:v>H81</c:v>
                </c:pt>
                <c:pt idx="53">
                  <c:v>H82</c:v>
                </c:pt>
                <c:pt idx="54">
                  <c:v>H83</c:v>
                </c:pt>
                <c:pt idx="55">
                  <c:v>H84</c:v>
                </c:pt>
                <c:pt idx="56">
                  <c:v>H85</c:v>
                </c:pt>
                <c:pt idx="57">
                  <c:v>H86</c:v>
                </c:pt>
                <c:pt idx="58">
                  <c:v>H87</c:v>
                </c:pt>
                <c:pt idx="59">
                  <c:v>H88</c:v>
                </c:pt>
                <c:pt idx="60">
                  <c:v>H89</c:v>
                </c:pt>
                <c:pt idx="61">
                  <c:v>H90</c:v>
                </c:pt>
                <c:pt idx="62">
                  <c:v>H91</c:v>
                </c:pt>
                <c:pt idx="63">
                  <c:v>H92</c:v>
                </c:pt>
                <c:pt idx="64">
                  <c:v>H93</c:v>
                </c:pt>
                <c:pt idx="65">
                  <c:v>H94</c:v>
                </c:pt>
                <c:pt idx="66">
                  <c:v>H95</c:v>
                </c:pt>
                <c:pt idx="67">
                  <c:v>H96</c:v>
                </c:pt>
                <c:pt idx="68">
                  <c:v>H97</c:v>
                </c:pt>
                <c:pt idx="69">
                  <c:v>H98</c:v>
                </c:pt>
                <c:pt idx="70">
                  <c:v>H99</c:v>
                </c:pt>
                <c:pt idx="71">
                  <c:v>H100</c:v>
                </c:pt>
                <c:pt idx="72">
                  <c:v>H101</c:v>
                </c:pt>
                <c:pt idx="73">
                  <c:v>H102</c:v>
                </c:pt>
                <c:pt idx="74">
                  <c:v>H103</c:v>
                </c:pt>
                <c:pt idx="75">
                  <c:v>H104</c:v>
                </c:pt>
                <c:pt idx="76">
                  <c:v>H105</c:v>
                </c:pt>
                <c:pt idx="77">
                  <c:v>H106</c:v>
                </c:pt>
                <c:pt idx="78">
                  <c:v>H107</c:v>
                </c:pt>
                <c:pt idx="79">
                  <c:v>H108</c:v>
                </c:pt>
              </c:strCache>
            </c:strRef>
          </c:cat>
          <c:val>
            <c:numRef>
              <c:f>④グラフ作成用!$E$4:$E$83</c:f>
              <c:numCache>
                <c:formatCode>#,##0_);[Red]\(#,##0\)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9D-48A5-8BF7-53C4305AEAAA}"/>
            </c:ext>
          </c:extLst>
        </c:ser>
        <c:ser>
          <c:idx val="2"/>
          <c:order val="1"/>
          <c:tx>
            <c:strRef>
              <c:f>④グラフ作成用!$F$3</c:f>
              <c:strCache>
                <c:ptCount val="1"/>
                <c:pt idx="0">
                  <c:v>平均値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96-434C-86DB-128E563E7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④グラフ作成用!$A$4:$A$83</c:f>
              <c:strCache>
                <c:ptCount val="80"/>
                <c:pt idx="0">
                  <c:v>H29</c:v>
                </c:pt>
                <c:pt idx="1">
                  <c:v>H30</c:v>
                </c:pt>
                <c:pt idx="2">
                  <c:v>H31</c:v>
                </c:pt>
                <c:pt idx="3">
                  <c:v>H32</c:v>
                </c:pt>
                <c:pt idx="4">
                  <c:v>H33</c:v>
                </c:pt>
                <c:pt idx="5">
                  <c:v>H34</c:v>
                </c:pt>
                <c:pt idx="6">
                  <c:v>H35</c:v>
                </c:pt>
                <c:pt idx="7">
                  <c:v>H36</c:v>
                </c:pt>
                <c:pt idx="8">
                  <c:v>H37</c:v>
                </c:pt>
                <c:pt idx="9">
                  <c:v>H38</c:v>
                </c:pt>
                <c:pt idx="10">
                  <c:v>H39</c:v>
                </c:pt>
                <c:pt idx="11">
                  <c:v>H40</c:v>
                </c:pt>
                <c:pt idx="12">
                  <c:v>H41</c:v>
                </c:pt>
                <c:pt idx="13">
                  <c:v>H42</c:v>
                </c:pt>
                <c:pt idx="14">
                  <c:v>H43</c:v>
                </c:pt>
                <c:pt idx="15">
                  <c:v>H44</c:v>
                </c:pt>
                <c:pt idx="16">
                  <c:v>H45</c:v>
                </c:pt>
                <c:pt idx="17">
                  <c:v>H46</c:v>
                </c:pt>
                <c:pt idx="18">
                  <c:v>H47</c:v>
                </c:pt>
                <c:pt idx="19">
                  <c:v>H48</c:v>
                </c:pt>
                <c:pt idx="20">
                  <c:v>H49</c:v>
                </c:pt>
                <c:pt idx="21">
                  <c:v>H50</c:v>
                </c:pt>
                <c:pt idx="22">
                  <c:v>H51</c:v>
                </c:pt>
                <c:pt idx="23">
                  <c:v>H52</c:v>
                </c:pt>
                <c:pt idx="24">
                  <c:v>H53</c:v>
                </c:pt>
                <c:pt idx="25">
                  <c:v>H54</c:v>
                </c:pt>
                <c:pt idx="26">
                  <c:v>H55</c:v>
                </c:pt>
                <c:pt idx="27">
                  <c:v>H56</c:v>
                </c:pt>
                <c:pt idx="28">
                  <c:v>H57</c:v>
                </c:pt>
                <c:pt idx="29">
                  <c:v>H58</c:v>
                </c:pt>
                <c:pt idx="30">
                  <c:v>H59</c:v>
                </c:pt>
                <c:pt idx="31">
                  <c:v>H60</c:v>
                </c:pt>
                <c:pt idx="32">
                  <c:v>H61</c:v>
                </c:pt>
                <c:pt idx="33">
                  <c:v>H62</c:v>
                </c:pt>
                <c:pt idx="34">
                  <c:v>H63</c:v>
                </c:pt>
                <c:pt idx="35">
                  <c:v>H64</c:v>
                </c:pt>
                <c:pt idx="36">
                  <c:v>H65</c:v>
                </c:pt>
                <c:pt idx="37">
                  <c:v>H66</c:v>
                </c:pt>
                <c:pt idx="38">
                  <c:v>H67</c:v>
                </c:pt>
                <c:pt idx="39">
                  <c:v>H68</c:v>
                </c:pt>
                <c:pt idx="40">
                  <c:v>H69</c:v>
                </c:pt>
                <c:pt idx="41">
                  <c:v>H70</c:v>
                </c:pt>
                <c:pt idx="42">
                  <c:v>H71</c:v>
                </c:pt>
                <c:pt idx="43">
                  <c:v>H72</c:v>
                </c:pt>
                <c:pt idx="44">
                  <c:v>H73</c:v>
                </c:pt>
                <c:pt idx="45">
                  <c:v>H74</c:v>
                </c:pt>
                <c:pt idx="46">
                  <c:v>H75</c:v>
                </c:pt>
                <c:pt idx="47">
                  <c:v>H76</c:v>
                </c:pt>
                <c:pt idx="48">
                  <c:v>H77</c:v>
                </c:pt>
                <c:pt idx="49">
                  <c:v>H78</c:v>
                </c:pt>
                <c:pt idx="50">
                  <c:v>H79</c:v>
                </c:pt>
                <c:pt idx="51">
                  <c:v>H80</c:v>
                </c:pt>
                <c:pt idx="52">
                  <c:v>H81</c:v>
                </c:pt>
                <c:pt idx="53">
                  <c:v>H82</c:v>
                </c:pt>
                <c:pt idx="54">
                  <c:v>H83</c:v>
                </c:pt>
                <c:pt idx="55">
                  <c:v>H84</c:v>
                </c:pt>
                <c:pt idx="56">
                  <c:v>H85</c:v>
                </c:pt>
                <c:pt idx="57">
                  <c:v>H86</c:v>
                </c:pt>
                <c:pt idx="58">
                  <c:v>H87</c:v>
                </c:pt>
                <c:pt idx="59">
                  <c:v>H88</c:v>
                </c:pt>
                <c:pt idx="60">
                  <c:v>H89</c:v>
                </c:pt>
                <c:pt idx="61">
                  <c:v>H90</c:v>
                </c:pt>
                <c:pt idx="62">
                  <c:v>H91</c:v>
                </c:pt>
                <c:pt idx="63">
                  <c:v>H92</c:v>
                </c:pt>
                <c:pt idx="64">
                  <c:v>H93</c:v>
                </c:pt>
                <c:pt idx="65">
                  <c:v>H94</c:v>
                </c:pt>
                <c:pt idx="66">
                  <c:v>H95</c:v>
                </c:pt>
                <c:pt idx="67">
                  <c:v>H96</c:v>
                </c:pt>
                <c:pt idx="68">
                  <c:v>H97</c:v>
                </c:pt>
                <c:pt idx="69">
                  <c:v>H98</c:v>
                </c:pt>
                <c:pt idx="70">
                  <c:v>H99</c:v>
                </c:pt>
                <c:pt idx="71">
                  <c:v>H100</c:v>
                </c:pt>
                <c:pt idx="72">
                  <c:v>H101</c:v>
                </c:pt>
                <c:pt idx="73">
                  <c:v>H102</c:v>
                </c:pt>
                <c:pt idx="74">
                  <c:v>H103</c:v>
                </c:pt>
                <c:pt idx="75">
                  <c:v>H104</c:v>
                </c:pt>
                <c:pt idx="76">
                  <c:v>H105</c:v>
                </c:pt>
                <c:pt idx="77">
                  <c:v>H106</c:v>
                </c:pt>
                <c:pt idx="78">
                  <c:v>H107</c:v>
                </c:pt>
                <c:pt idx="79">
                  <c:v>H108</c:v>
                </c:pt>
              </c:strCache>
            </c:strRef>
          </c:cat>
          <c:val>
            <c:numRef>
              <c:f>④グラフ作成用!$F$4:$F$83</c:f>
              <c:numCache>
                <c:formatCode>#,##0_);[Red]\(#,##0\)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6-434C-86DB-128E563E7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26976"/>
        <c:axId val="327728512"/>
      </c:lineChart>
      <c:catAx>
        <c:axId val="3277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728512"/>
        <c:crossesAt val="0"/>
        <c:auto val="1"/>
        <c:lblAlgn val="ctr"/>
        <c:lblOffset val="100"/>
        <c:noMultiLvlLbl val="0"/>
      </c:catAx>
      <c:valAx>
        <c:axId val="327728512"/>
        <c:scaling>
          <c:orientation val="minMax"/>
        </c:scaling>
        <c:delete val="0"/>
        <c:axPos val="l"/>
        <c:minorGridlines>
          <c:spPr>
            <a:ln>
              <a:solidFill>
                <a:schemeClr val="dk1">
                  <a:lumMod val="5000"/>
                  <a:lumOff val="95000"/>
                </a:schemeClr>
              </a:solidFill>
            </a:ln>
            <a:effectLst/>
          </c:spPr>
        </c:min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72697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58047077239011"/>
          <c:y val="0.93746570753523606"/>
          <c:w val="0.29477993858751278"/>
          <c:h val="3.5266704514600254E-2"/>
        </c:manualLayout>
      </c:layout>
      <c:overlay val="0"/>
      <c:spPr>
        <a:noFill/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>
    <tabColor rgb="FFFFFF00"/>
  </sheetPr>
  <sheetViews>
    <sheetView zoomScale="70"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36</xdr:row>
      <xdr:rowOff>95250</xdr:rowOff>
    </xdr:from>
    <xdr:to>
      <xdr:col>8</xdr:col>
      <xdr:colOff>466725</xdr:colOff>
      <xdr:row>39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361950" y="8429625"/>
          <a:ext cx="5800725" cy="7429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なお、本様式は便宜上、推計年度を平成</a:t>
          </a:r>
          <a:r>
            <a:rPr kumimoji="1" lang="en-US" altLang="ja-JP" sz="1200"/>
            <a:t>29</a:t>
          </a:r>
          <a:r>
            <a:rPr kumimoji="1" lang="ja-JP" altLang="en-US" sz="1200"/>
            <a:t>年度としているが、以後の年度に推計する場合は適宜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最新の</a:t>
          </a:r>
          <a:r>
            <a:rPr kumimoji="1" lang="ja-JP" altLang="en-US" sz="1200"/>
            <a:t>データを用いて推計されたい。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163286</xdr:colOff>
      <xdr:row>5</xdr:row>
      <xdr:rowOff>54427</xdr:rowOff>
    </xdr:from>
    <xdr:to>
      <xdr:col>3</xdr:col>
      <xdr:colOff>476250</xdr:colOff>
      <xdr:row>46</xdr:row>
      <xdr:rowOff>164355</xdr:rowOff>
    </xdr:to>
    <xdr:sp macro="" textlink="">
      <xdr:nvSpPr>
        <xdr:cNvPr id="2" name="右中かっこ 1"/>
        <xdr:cNvSpPr/>
      </xdr:nvSpPr>
      <xdr:spPr>
        <a:xfrm>
          <a:off x="3796393" y="1510391"/>
          <a:ext cx="312964" cy="1015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163286</xdr:colOff>
      <xdr:row>5</xdr:row>
      <xdr:rowOff>54427</xdr:rowOff>
    </xdr:from>
    <xdr:to>
      <xdr:col>7</xdr:col>
      <xdr:colOff>476250</xdr:colOff>
      <xdr:row>46</xdr:row>
      <xdr:rowOff>164355</xdr:rowOff>
    </xdr:to>
    <xdr:sp macro="" textlink="">
      <xdr:nvSpPr>
        <xdr:cNvPr id="4" name="右中かっこ 3"/>
        <xdr:cNvSpPr/>
      </xdr:nvSpPr>
      <xdr:spPr>
        <a:xfrm>
          <a:off x="3796393" y="1510391"/>
          <a:ext cx="312964" cy="1015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0.02405</cdr:x>
      <cdr:y>0.07099</cdr:y>
    </cdr:from>
    <cdr:to>
      <cdr:x>0.09888</cdr:x>
      <cdr:y>0.11604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3630" y="430674"/>
          <a:ext cx="695739" cy="273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（百万円）</a:t>
          </a:r>
        </a:p>
      </cdr:txBody>
    </cdr:sp>
  </cdr:relSizeAnchor>
  <cdr:relSizeAnchor xmlns:cdr="http://schemas.openxmlformats.org/drawingml/2006/chartDrawing">
    <cdr:from>
      <cdr:x>0.58235</cdr:x>
      <cdr:y>0.69928</cdr:y>
    </cdr:from>
    <cdr:to>
      <cdr:x>0.82585</cdr:x>
      <cdr:y>0.86111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414596" y="4242288"/>
          <a:ext cx="2264019" cy="981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0.01024</cdr:x>
      <cdr:y>0.01256</cdr:y>
    </cdr:from>
    <cdr:to>
      <cdr:x>0.1762</cdr:x>
      <cdr:y>0.05181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7" name="図 6"/>
            <cdr:cNvPicPr>
              <a:picLocks xmlns:a="http://schemas.openxmlformats.org/drawingml/2006/main" noChangeAspect="1"/>
              <a:extLst xmlns:a="http://schemas.openxmlformats.org/drawingml/2006/main">
                <a:ext uri="{84589F7E-364E-4C9E-8A38-B11213B215E9}">
                  <a14:cameraTool cellRange="'団体概要入力＆各シート説明'!$B$5:$C$5" spid="_x0000_s236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tretch xmlns:a="http://schemas.openxmlformats.org/drawingml/2006/main">
              <a:fillRect/>
            </a:stretch>
          </cdr:blipFill>
          <cdr:spPr>
            <a:xfrm xmlns:a="http://schemas.openxmlformats.org/drawingml/2006/main">
              <a:off x="95250" y="76200"/>
              <a:ext cx="1543050" cy="238125"/>
            </a:xfrm>
            <a:prstGeom xmlns:a="http://schemas.openxmlformats.org/drawingml/2006/main" prst="rect">
              <a:avLst/>
            </a:prstGeom>
          </cdr:spPr>
        </cdr:pic>
      </mc:Choice>
      <mc:Fallback xmlns=""/>
    </mc:AlternateContent>
  </cdr:relSizeAnchor>
  <cdr:relSizeAnchor xmlns:cdr="http://schemas.openxmlformats.org/drawingml/2006/chartDrawing">
    <cdr:from>
      <cdr:x>0.6809</cdr:x>
      <cdr:y>0</cdr:y>
    </cdr:from>
    <cdr:to>
      <cdr:x>1</cdr:x>
      <cdr:y>0.05532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6336393" y="0"/>
          <a:ext cx="2969532" cy="336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>
              <a:solidFill>
                <a:sysClr val="windowText" lastClr="000000"/>
              </a:solidFill>
            </a:rPr>
            <a:t>※</a:t>
          </a:r>
          <a:r>
            <a:rPr lang="ja-JP" altLang="en-US" sz="900">
              <a:solidFill>
                <a:sysClr val="windowText" lastClr="000000"/>
              </a:solidFill>
            </a:rPr>
            <a:t>職員給等</a:t>
          </a:r>
          <a:r>
            <a:rPr lang="en-US" altLang="ja-JP" sz="900">
              <a:solidFill>
                <a:sysClr val="windowText" lastClr="000000"/>
              </a:solidFill>
            </a:rPr>
            <a:t>…</a:t>
          </a:r>
          <a:r>
            <a:rPr lang="ja-JP" altLang="en-US" sz="900">
              <a:solidFill>
                <a:sysClr val="windowText" lastClr="000000"/>
              </a:solidFill>
            </a:rPr>
            <a:t>職員給＋地方公務員共済組合等負担金</a:t>
          </a:r>
        </a:p>
      </cdr:txBody>
    </cdr:sp>
  </cdr:relSizeAnchor>
  <cdr:relSizeAnchor xmlns:cdr="http://schemas.openxmlformats.org/drawingml/2006/chartDrawing">
    <cdr:from>
      <cdr:x>0.66564</cdr:x>
      <cdr:y>0.81243</cdr:y>
    </cdr:from>
    <cdr:to>
      <cdr:x>0.92665</cdr:x>
      <cdr:y>0.93156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12" name="図 11"/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図リンク用!$B$3:$G$5" spid="_x0000_s236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6194425" y="4937125"/>
              <a:ext cx="2428875" cy="72390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extLst xmlns:a="http://schemas.openxmlformats.org/drawingml/2006/main"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cdr:spPr>
        </cdr:pic>
      </mc:Choice>
      <mc:Fallback xmlns=""/>
    </mc:AlternateContent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35"/>
  <sheetViews>
    <sheetView showGridLines="0" tabSelected="1" view="pageBreakPreview" zoomScaleNormal="100" zoomScaleSheetLayoutView="100" workbookViewId="0"/>
  </sheetViews>
  <sheetFormatPr defaultRowHeight="18.75" x14ac:dyDescent="0.4"/>
  <cols>
    <col min="1" max="1" width="4.25" style="177" customWidth="1"/>
    <col min="2" max="3" width="13.125" style="177" customWidth="1"/>
    <col min="4" max="4" width="9" style="177"/>
    <col min="5" max="5" width="9.625" style="177" customWidth="1"/>
    <col min="6" max="6" width="8.375" style="177" bestFit="1" customWidth="1"/>
    <col min="7" max="7" width="6" style="177" bestFit="1" customWidth="1"/>
    <col min="8" max="9" width="11.25" style="177" customWidth="1"/>
    <col min="10" max="16384" width="9" style="177"/>
  </cols>
  <sheetData>
    <row r="1" spans="1:9" x14ac:dyDescent="0.4">
      <c r="A1" s="191" t="s">
        <v>6698</v>
      </c>
    </row>
    <row r="3" spans="1:9" x14ac:dyDescent="0.4">
      <c r="A3" s="177" t="s">
        <v>204</v>
      </c>
      <c r="I3" s="178"/>
    </row>
    <row r="5" spans="1:9" x14ac:dyDescent="0.4">
      <c r="B5" s="179" t="s">
        <v>201</v>
      </c>
      <c r="C5" s="180"/>
      <c r="E5" s="192" t="s">
        <v>6662</v>
      </c>
      <c r="F5" s="193"/>
      <c r="G5" s="194"/>
    </row>
    <row r="6" spans="1:9" x14ac:dyDescent="0.4">
      <c r="B6" s="181" t="s">
        <v>6558</v>
      </c>
      <c r="C6" s="182"/>
      <c r="E6" s="183" t="s">
        <v>6562</v>
      </c>
      <c r="F6" s="184">
        <f>ROUND((VLOOKUP($C6&amp;$C5,'H29決算（歳出総額）'!$G:$BZ,5,0)/1000),0)</f>
        <v>0</v>
      </c>
      <c r="G6" s="185" t="s">
        <v>6564</v>
      </c>
    </row>
    <row r="7" spans="1:9" ht="18.75" customHeight="1" x14ac:dyDescent="0.4">
      <c r="B7" s="178"/>
      <c r="C7" s="178"/>
      <c r="E7" s="186" t="s">
        <v>6565</v>
      </c>
      <c r="F7" s="187">
        <f>ROUND((VLOOKUP($C6&amp;$C5,'H29決算（人件費）'!$G:$K,5,0)/1000),1)</f>
        <v>0</v>
      </c>
      <c r="G7" s="188" t="s">
        <v>6564</v>
      </c>
    </row>
    <row r="8" spans="1:9" x14ac:dyDescent="0.4">
      <c r="B8" s="177" t="s">
        <v>202</v>
      </c>
      <c r="E8" s="177" t="s">
        <v>202</v>
      </c>
      <c r="F8" s="189"/>
      <c r="G8" s="189"/>
    </row>
    <row r="9" spans="1:9" x14ac:dyDescent="0.4">
      <c r="E9" s="189" t="s">
        <v>6563</v>
      </c>
      <c r="F9" s="189"/>
      <c r="G9" s="189"/>
    </row>
    <row r="10" spans="1:9" x14ac:dyDescent="0.4">
      <c r="A10" s="177" t="s">
        <v>203</v>
      </c>
    </row>
    <row r="11" spans="1:9" x14ac:dyDescent="0.4">
      <c r="A11" s="177" t="s">
        <v>172</v>
      </c>
    </row>
    <row r="12" spans="1:9" x14ac:dyDescent="0.4">
      <c r="B12" s="177" t="s">
        <v>6693</v>
      </c>
    </row>
    <row r="13" spans="1:9" x14ac:dyDescent="0.4">
      <c r="B13" s="177" t="s">
        <v>6694</v>
      </c>
    </row>
    <row r="14" spans="1:9" x14ac:dyDescent="0.4">
      <c r="B14" s="177" t="s">
        <v>188</v>
      </c>
    </row>
    <row r="15" spans="1:9" ht="37.5" customHeight="1" x14ac:dyDescent="0.4">
      <c r="B15" s="195" t="s">
        <v>6695</v>
      </c>
      <c r="C15" s="196"/>
      <c r="D15" s="196"/>
      <c r="E15" s="196"/>
      <c r="F15" s="196"/>
      <c r="G15" s="196"/>
      <c r="H15" s="197"/>
    </row>
    <row r="17" spans="1:8" x14ac:dyDescent="0.4">
      <c r="A17" s="177" t="s">
        <v>6682</v>
      </c>
    </row>
    <row r="18" spans="1:8" x14ac:dyDescent="0.4">
      <c r="B18" s="177" t="s">
        <v>6683</v>
      </c>
    </row>
    <row r="19" spans="1:8" x14ac:dyDescent="0.4">
      <c r="B19" s="177" t="s">
        <v>6684</v>
      </c>
    </row>
    <row r="20" spans="1:8" x14ac:dyDescent="0.4">
      <c r="B20" s="198" t="s">
        <v>6696</v>
      </c>
      <c r="C20" s="199"/>
      <c r="D20" s="199"/>
      <c r="E20" s="199"/>
      <c r="F20" s="199"/>
      <c r="G20" s="199"/>
      <c r="H20" s="200"/>
    </row>
    <row r="22" spans="1:8" x14ac:dyDescent="0.4">
      <c r="A22" s="177" t="s">
        <v>173</v>
      </c>
    </row>
    <row r="23" spans="1:8" x14ac:dyDescent="0.4">
      <c r="B23" s="177" t="s">
        <v>6699</v>
      </c>
    </row>
    <row r="24" spans="1:8" x14ac:dyDescent="0.4">
      <c r="B24" s="177" t="s">
        <v>216</v>
      </c>
    </row>
    <row r="25" spans="1:8" ht="37.5" customHeight="1" x14ac:dyDescent="0.4">
      <c r="B25" s="195" t="s">
        <v>6697</v>
      </c>
      <c r="C25" s="199"/>
      <c r="D25" s="199"/>
      <c r="E25" s="199"/>
      <c r="F25" s="199"/>
      <c r="G25" s="199"/>
      <c r="H25" s="200"/>
    </row>
    <row r="27" spans="1:8" x14ac:dyDescent="0.4">
      <c r="A27" s="177" t="s">
        <v>215</v>
      </c>
    </row>
    <row r="28" spans="1:8" x14ac:dyDescent="0.4">
      <c r="B28" s="177" t="s">
        <v>187</v>
      </c>
    </row>
    <row r="30" spans="1:8" x14ac:dyDescent="0.4">
      <c r="A30" s="177" t="s">
        <v>175</v>
      </c>
    </row>
    <row r="31" spans="1:8" x14ac:dyDescent="0.4">
      <c r="B31" s="177" t="s">
        <v>174</v>
      </c>
    </row>
    <row r="33" spans="1:2" x14ac:dyDescent="0.4">
      <c r="A33" s="177" t="s">
        <v>6681</v>
      </c>
    </row>
    <row r="34" spans="1:2" x14ac:dyDescent="0.4">
      <c r="B34" s="177" t="s">
        <v>6700</v>
      </c>
    </row>
    <row r="35" spans="1:2" x14ac:dyDescent="0.4">
      <c r="B35" s="190" t="s">
        <v>6689</v>
      </c>
    </row>
  </sheetData>
  <mergeCells count="4">
    <mergeCell ref="E5:G5"/>
    <mergeCell ref="B15:H15"/>
    <mergeCell ref="B20:H20"/>
    <mergeCell ref="B25:H25"/>
  </mergeCells>
  <phoneticPr fontId="3"/>
  <pageMargins left="0.7" right="0.7" top="0.75" bottom="0.75" header="0.3" footer="0.3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rgb="FF00B0F0"/>
    <pageSetUpPr fitToPage="1"/>
  </sheetPr>
  <dimension ref="A1:M59"/>
  <sheetViews>
    <sheetView view="pageBreakPreview" zoomScale="70" zoomScaleNormal="100" zoomScaleSheetLayoutView="70" workbookViewId="0">
      <selection activeCell="B6" sqref="B6:D47"/>
    </sheetView>
  </sheetViews>
  <sheetFormatPr defaultRowHeight="18.75" x14ac:dyDescent="0.4"/>
  <cols>
    <col min="1" max="1" width="12.625" style="3" customWidth="1"/>
    <col min="2" max="6" width="17.625" style="2" customWidth="1"/>
    <col min="7" max="7" width="10.625" style="1" bestFit="1" customWidth="1"/>
    <col min="8" max="8" width="18.875" style="1" bestFit="1" customWidth="1"/>
    <col min="9" max="16384" width="9" style="1"/>
  </cols>
  <sheetData>
    <row r="1" spans="1:8" x14ac:dyDescent="0.4">
      <c r="A1" s="1" t="s">
        <v>178</v>
      </c>
      <c r="B1" s="77"/>
      <c r="C1" s="77" t="s">
        <v>6680</v>
      </c>
      <c r="D1" s="58"/>
      <c r="E1" s="58"/>
      <c r="F1" s="58"/>
      <c r="H1" s="129" t="s">
        <v>6572</v>
      </c>
    </row>
    <row r="2" spans="1:8" ht="19.5" thickBot="1" x14ac:dyDescent="0.45">
      <c r="C2" s="78" t="s">
        <v>206</v>
      </c>
      <c r="D2" s="79" t="s">
        <v>206</v>
      </c>
      <c r="H2" s="129" t="s">
        <v>6573</v>
      </c>
    </row>
    <row r="3" spans="1:8" x14ac:dyDescent="0.4">
      <c r="B3" s="208" t="s">
        <v>85</v>
      </c>
      <c r="C3" s="209"/>
      <c r="D3" s="209"/>
      <c r="E3" s="209"/>
      <c r="F3" s="210"/>
      <c r="H3" s="130" t="s">
        <v>6571</v>
      </c>
    </row>
    <row r="4" spans="1:8" ht="37.5" customHeight="1" x14ac:dyDescent="0.4">
      <c r="A4" s="206" t="s">
        <v>0</v>
      </c>
      <c r="B4" s="139" t="s">
        <v>1</v>
      </c>
      <c r="C4" s="140" t="s">
        <v>190</v>
      </c>
      <c r="D4" s="140" t="s">
        <v>189</v>
      </c>
      <c r="E4" s="140" t="s">
        <v>191</v>
      </c>
      <c r="F4" s="141" t="s">
        <v>186</v>
      </c>
      <c r="H4" s="140" t="s">
        <v>6580</v>
      </c>
    </row>
    <row r="5" spans="1:8" x14ac:dyDescent="0.4">
      <c r="A5" s="207"/>
      <c r="B5" s="143" t="s">
        <v>6574</v>
      </c>
      <c r="C5" s="144" t="s">
        <v>6575</v>
      </c>
      <c r="D5" s="142" t="s">
        <v>6576</v>
      </c>
      <c r="E5" s="125" t="s">
        <v>6577</v>
      </c>
      <c r="F5" s="132" t="s">
        <v>6578</v>
      </c>
      <c r="H5" s="142" t="s">
        <v>6579</v>
      </c>
    </row>
    <row r="6" spans="1:8" x14ac:dyDescent="0.4">
      <c r="A6" s="21">
        <v>19</v>
      </c>
      <c r="B6" s="31"/>
      <c r="C6" s="112"/>
      <c r="D6" s="112"/>
      <c r="E6" s="112">
        <f>SUM(C6:D6)</f>
        <v>0</v>
      </c>
      <c r="F6" s="134">
        <f t="shared" ref="F6:F47" si="0">B6*E6</f>
        <v>0</v>
      </c>
      <c r="H6" s="112" t="e">
        <f>C6*$D$59</f>
        <v>#N/A</v>
      </c>
    </row>
    <row r="7" spans="1:8" x14ac:dyDescent="0.4">
      <c r="A7" s="20">
        <v>20</v>
      </c>
      <c r="B7" s="29"/>
      <c r="C7" s="111"/>
      <c r="D7" s="111"/>
      <c r="E7" s="111">
        <f t="shared" ref="E7:E47" si="1">SUM(C7:D7)</f>
        <v>0</v>
      </c>
      <c r="F7" s="133">
        <f t="shared" si="0"/>
        <v>0</v>
      </c>
      <c r="G7" s="76"/>
      <c r="H7" s="111" t="e">
        <f t="shared" ref="H7:H47" si="2">C7*$D$59</f>
        <v>#N/A</v>
      </c>
    </row>
    <row r="8" spans="1:8" x14ac:dyDescent="0.4">
      <c r="A8" s="21">
        <v>21</v>
      </c>
      <c r="B8" s="31"/>
      <c r="C8" s="112"/>
      <c r="D8" s="112"/>
      <c r="E8" s="112">
        <f t="shared" si="1"/>
        <v>0</v>
      </c>
      <c r="F8" s="134">
        <f t="shared" si="0"/>
        <v>0</v>
      </c>
      <c r="H8" s="112" t="e">
        <f t="shared" si="2"/>
        <v>#N/A</v>
      </c>
    </row>
    <row r="9" spans="1:8" x14ac:dyDescent="0.4">
      <c r="A9" s="22">
        <v>22</v>
      </c>
      <c r="B9" s="33"/>
      <c r="C9" s="113"/>
      <c r="D9" s="113"/>
      <c r="E9" s="113">
        <f t="shared" si="1"/>
        <v>0</v>
      </c>
      <c r="F9" s="135">
        <f t="shared" si="0"/>
        <v>0</v>
      </c>
      <c r="H9" s="113" t="e">
        <f t="shared" si="2"/>
        <v>#N/A</v>
      </c>
    </row>
    <row r="10" spans="1:8" x14ac:dyDescent="0.4">
      <c r="A10" s="21">
        <v>23</v>
      </c>
      <c r="B10" s="31"/>
      <c r="C10" s="112"/>
      <c r="D10" s="112"/>
      <c r="E10" s="112">
        <f t="shared" si="1"/>
        <v>0</v>
      </c>
      <c r="F10" s="134">
        <f t="shared" si="0"/>
        <v>0</v>
      </c>
      <c r="H10" s="112" t="e">
        <f t="shared" si="2"/>
        <v>#N/A</v>
      </c>
    </row>
    <row r="11" spans="1:8" x14ac:dyDescent="0.4">
      <c r="A11" s="22">
        <v>24</v>
      </c>
      <c r="B11" s="33"/>
      <c r="C11" s="113"/>
      <c r="D11" s="113"/>
      <c r="E11" s="113">
        <f t="shared" si="1"/>
        <v>0</v>
      </c>
      <c r="F11" s="135">
        <f t="shared" si="0"/>
        <v>0</v>
      </c>
      <c r="H11" s="113" t="e">
        <f t="shared" si="2"/>
        <v>#N/A</v>
      </c>
    </row>
    <row r="12" spans="1:8" x14ac:dyDescent="0.4">
      <c r="A12" s="21">
        <v>25</v>
      </c>
      <c r="B12" s="31"/>
      <c r="C12" s="112"/>
      <c r="D12" s="112"/>
      <c r="E12" s="112">
        <f t="shared" si="1"/>
        <v>0</v>
      </c>
      <c r="F12" s="134">
        <f t="shared" si="0"/>
        <v>0</v>
      </c>
      <c r="H12" s="112" t="e">
        <f t="shared" si="2"/>
        <v>#N/A</v>
      </c>
    </row>
    <row r="13" spans="1:8" x14ac:dyDescent="0.4">
      <c r="A13" s="22">
        <v>26</v>
      </c>
      <c r="B13" s="33"/>
      <c r="C13" s="113"/>
      <c r="D13" s="113"/>
      <c r="E13" s="113">
        <f t="shared" si="1"/>
        <v>0</v>
      </c>
      <c r="F13" s="135">
        <f t="shared" si="0"/>
        <v>0</v>
      </c>
      <c r="H13" s="113" t="e">
        <f t="shared" si="2"/>
        <v>#N/A</v>
      </c>
    </row>
    <row r="14" spans="1:8" x14ac:dyDescent="0.4">
      <c r="A14" s="21">
        <v>27</v>
      </c>
      <c r="B14" s="31"/>
      <c r="C14" s="112"/>
      <c r="D14" s="112"/>
      <c r="E14" s="112">
        <f t="shared" si="1"/>
        <v>0</v>
      </c>
      <c r="F14" s="134">
        <f t="shared" si="0"/>
        <v>0</v>
      </c>
      <c r="H14" s="112" t="e">
        <f t="shared" si="2"/>
        <v>#N/A</v>
      </c>
    </row>
    <row r="15" spans="1:8" x14ac:dyDescent="0.4">
      <c r="A15" s="22">
        <v>28</v>
      </c>
      <c r="B15" s="33"/>
      <c r="C15" s="113"/>
      <c r="D15" s="113"/>
      <c r="E15" s="113">
        <f t="shared" si="1"/>
        <v>0</v>
      </c>
      <c r="F15" s="135">
        <f t="shared" si="0"/>
        <v>0</v>
      </c>
      <c r="H15" s="113" t="e">
        <f t="shared" si="2"/>
        <v>#N/A</v>
      </c>
    </row>
    <row r="16" spans="1:8" x14ac:dyDescent="0.4">
      <c r="A16" s="21">
        <v>29</v>
      </c>
      <c r="B16" s="31"/>
      <c r="C16" s="112"/>
      <c r="D16" s="112"/>
      <c r="E16" s="112">
        <f t="shared" si="1"/>
        <v>0</v>
      </c>
      <c r="F16" s="134">
        <f t="shared" si="0"/>
        <v>0</v>
      </c>
      <c r="H16" s="112" t="e">
        <f t="shared" si="2"/>
        <v>#N/A</v>
      </c>
    </row>
    <row r="17" spans="1:8" x14ac:dyDescent="0.4">
      <c r="A17" s="23">
        <v>30</v>
      </c>
      <c r="B17" s="35"/>
      <c r="C17" s="111"/>
      <c r="D17" s="111"/>
      <c r="E17" s="111">
        <f t="shared" si="1"/>
        <v>0</v>
      </c>
      <c r="F17" s="136">
        <f t="shared" si="0"/>
        <v>0</v>
      </c>
      <c r="H17" s="111" t="e">
        <f t="shared" si="2"/>
        <v>#N/A</v>
      </c>
    </row>
    <row r="18" spans="1:8" x14ac:dyDescent="0.4">
      <c r="A18" s="21">
        <v>31</v>
      </c>
      <c r="B18" s="31"/>
      <c r="C18" s="112"/>
      <c r="D18" s="112"/>
      <c r="E18" s="112">
        <f t="shared" si="1"/>
        <v>0</v>
      </c>
      <c r="F18" s="134">
        <f t="shared" si="0"/>
        <v>0</v>
      </c>
      <c r="H18" s="112" t="e">
        <f t="shared" si="2"/>
        <v>#N/A</v>
      </c>
    </row>
    <row r="19" spans="1:8" x14ac:dyDescent="0.4">
      <c r="A19" s="22">
        <v>32</v>
      </c>
      <c r="B19" s="33"/>
      <c r="C19" s="113"/>
      <c r="D19" s="113"/>
      <c r="E19" s="113">
        <f t="shared" si="1"/>
        <v>0</v>
      </c>
      <c r="F19" s="135">
        <f t="shared" si="0"/>
        <v>0</v>
      </c>
      <c r="H19" s="113" t="e">
        <f t="shared" si="2"/>
        <v>#N/A</v>
      </c>
    </row>
    <row r="20" spans="1:8" x14ac:dyDescent="0.4">
      <c r="A20" s="21">
        <v>33</v>
      </c>
      <c r="B20" s="31"/>
      <c r="C20" s="112"/>
      <c r="D20" s="112"/>
      <c r="E20" s="112">
        <f t="shared" si="1"/>
        <v>0</v>
      </c>
      <c r="F20" s="134">
        <f t="shared" si="0"/>
        <v>0</v>
      </c>
      <c r="H20" s="112" t="e">
        <f t="shared" si="2"/>
        <v>#N/A</v>
      </c>
    </row>
    <row r="21" spans="1:8" x14ac:dyDescent="0.4">
      <c r="A21" s="22">
        <v>34</v>
      </c>
      <c r="B21" s="33"/>
      <c r="C21" s="113"/>
      <c r="D21" s="113"/>
      <c r="E21" s="113">
        <f t="shared" si="1"/>
        <v>0</v>
      </c>
      <c r="F21" s="135">
        <f t="shared" si="0"/>
        <v>0</v>
      </c>
      <c r="H21" s="113" t="e">
        <f t="shared" si="2"/>
        <v>#N/A</v>
      </c>
    </row>
    <row r="22" spans="1:8" x14ac:dyDescent="0.4">
      <c r="A22" s="21">
        <v>35</v>
      </c>
      <c r="B22" s="31"/>
      <c r="C22" s="112"/>
      <c r="D22" s="112"/>
      <c r="E22" s="112">
        <f t="shared" si="1"/>
        <v>0</v>
      </c>
      <c r="F22" s="134">
        <f t="shared" si="0"/>
        <v>0</v>
      </c>
      <c r="H22" s="112" t="e">
        <f t="shared" si="2"/>
        <v>#N/A</v>
      </c>
    </row>
    <row r="23" spans="1:8" x14ac:dyDescent="0.4">
      <c r="A23" s="22">
        <v>36</v>
      </c>
      <c r="B23" s="33"/>
      <c r="C23" s="113"/>
      <c r="D23" s="113"/>
      <c r="E23" s="113">
        <f t="shared" si="1"/>
        <v>0</v>
      </c>
      <c r="F23" s="135">
        <f t="shared" si="0"/>
        <v>0</v>
      </c>
      <c r="H23" s="113" t="e">
        <f t="shared" si="2"/>
        <v>#N/A</v>
      </c>
    </row>
    <row r="24" spans="1:8" x14ac:dyDescent="0.4">
      <c r="A24" s="21">
        <v>37</v>
      </c>
      <c r="B24" s="31"/>
      <c r="C24" s="112"/>
      <c r="D24" s="112"/>
      <c r="E24" s="112">
        <f t="shared" si="1"/>
        <v>0</v>
      </c>
      <c r="F24" s="134">
        <f t="shared" si="0"/>
        <v>0</v>
      </c>
      <c r="H24" s="112" t="e">
        <f t="shared" si="2"/>
        <v>#N/A</v>
      </c>
    </row>
    <row r="25" spans="1:8" x14ac:dyDescent="0.4">
      <c r="A25" s="22">
        <v>38</v>
      </c>
      <c r="B25" s="33"/>
      <c r="C25" s="113"/>
      <c r="D25" s="113"/>
      <c r="E25" s="113">
        <f t="shared" si="1"/>
        <v>0</v>
      </c>
      <c r="F25" s="135">
        <f t="shared" si="0"/>
        <v>0</v>
      </c>
      <c r="H25" s="113" t="e">
        <f t="shared" si="2"/>
        <v>#N/A</v>
      </c>
    </row>
    <row r="26" spans="1:8" x14ac:dyDescent="0.4">
      <c r="A26" s="21">
        <v>39</v>
      </c>
      <c r="B26" s="31"/>
      <c r="C26" s="112"/>
      <c r="D26" s="112"/>
      <c r="E26" s="112">
        <f t="shared" si="1"/>
        <v>0</v>
      </c>
      <c r="F26" s="134">
        <f t="shared" si="0"/>
        <v>0</v>
      </c>
      <c r="H26" s="112" t="e">
        <f t="shared" si="2"/>
        <v>#N/A</v>
      </c>
    </row>
    <row r="27" spans="1:8" x14ac:dyDescent="0.4">
      <c r="A27" s="23">
        <v>40</v>
      </c>
      <c r="B27" s="35"/>
      <c r="C27" s="111"/>
      <c r="D27" s="111"/>
      <c r="E27" s="111">
        <f t="shared" si="1"/>
        <v>0</v>
      </c>
      <c r="F27" s="136">
        <f t="shared" si="0"/>
        <v>0</v>
      </c>
      <c r="H27" s="111" t="e">
        <f t="shared" si="2"/>
        <v>#N/A</v>
      </c>
    </row>
    <row r="28" spans="1:8" x14ac:dyDescent="0.4">
      <c r="A28" s="21">
        <v>41</v>
      </c>
      <c r="B28" s="31"/>
      <c r="C28" s="112"/>
      <c r="D28" s="112"/>
      <c r="E28" s="112">
        <f t="shared" si="1"/>
        <v>0</v>
      </c>
      <c r="F28" s="134">
        <f t="shared" si="0"/>
        <v>0</v>
      </c>
      <c r="H28" s="112" t="e">
        <f t="shared" si="2"/>
        <v>#N/A</v>
      </c>
    </row>
    <row r="29" spans="1:8" x14ac:dyDescent="0.4">
      <c r="A29" s="22">
        <v>42</v>
      </c>
      <c r="B29" s="33"/>
      <c r="C29" s="113"/>
      <c r="D29" s="113"/>
      <c r="E29" s="113">
        <f t="shared" si="1"/>
        <v>0</v>
      </c>
      <c r="F29" s="135">
        <f t="shared" si="0"/>
        <v>0</v>
      </c>
      <c r="H29" s="113" t="e">
        <f t="shared" si="2"/>
        <v>#N/A</v>
      </c>
    </row>
    <row r="30" spans="1:8" x14ac:dyDescent="0.4">
      <c r="A30" s="21">
        <v>43</v>
      </c>
      <c r="B30" s="31"/>
      <c r="C30" s="112"/>
      <c r="D30" s="112"/>
      <c r="E30" s="112">
        <f t="shared" si="1"/>
        <v>0</v>
      </c>
      <c r="F30" s="134">
        <f t="shared" si="0"/>
        <v>0</v>
      </c>
      <c r="H30" s="112" t="e">
        <f t="shared" si="2"/>
        <v>#N/A</v>
      </c>
    </row>
    <row r="31" spans="1:8" x14ac:dyDescent="0.4">
      <c r="A31" s="22">
        <v>44</v>
      </c>
      <c r="B31" s="33"/>
      <c r="C31" s="113"/>
      <c r="D31" s="113"/>
      <c r="E31" s="113">
        <f t="shared" si="1"/>
        <v>0</v>
      </c>
      <c r="F31" s="135">
        <f t="shared" si="0"/>
        <v>0</v>
      </c>
      <c r="H31" s="113" t="e">
        <f t="shared" si="2"/>
        <v>#N/A</v>
      </c>
    </row>
    <row r="32" spans="1:8" x14ac:dyDescent="0.4">
      <c r="A32" s="21">
        <v>45</v>
      </c>
      <c r="B32" s="31"/>
      <c r="C32" s="112"/>
      <c r="D32" s="112"/>
      <c r="E32" s="112">
        <f t="shared" si="1"/>
        <v>0</v>
      </c>
      <c r="F32" s="134">
        <f t="shared" si="0"/>
        <v>0</v>
      </c>
      <c r="H32" s="112" t="e">
        <f t="shared" si="2"/>
        <v>#N/A</v>
      </c>
    </row>
    <row r="33" spans="1:8" x14ac:dyDescent="0.4">
      <c r="A33" s="22">
        <v>46</v>
      </c>
      <c r="B33" s="33"/>
      <c r="C33" s="113"/>
      <c r="D33" s="113"/>
      <c r="E33" s="113">
        <f t="shared" si="1"/>
        <v>0</v>
      </c>
      <c r="F33" s="135">
        <f t="shared" si="0"/>
        <v>0</v>
      </c>
      <c r="H33" s="113" t="e">
        <f t="shared" si="2"/>
        <v>#N/A</v>
      </c>
    </row>
    <row r="34" spans="1:8" x14ac:dyDescent="0.4">
      <c r="A34" s="21">
        <v>47</v>
      </c>
      <c r="B34" s="31"/>
      <c r="C34" s="112"/>
      <c r="D34" s="112"/>
      <c r="E34" s="112">
        <f t="shared" si="1"/>
        <v>0</v>
      </c>
      <c r="F34" s="134">
        <f t="shared" si="0"/>
        <v>0</v>
      </c>
      <c r="H34" s="112" t="e">
        <f t="shared" si="2"/>
        <v>#N/A</v>
      </c>
    </row>
    <row r="35" spans="1:8" x14ac:dyDescent="0.4">
      <c r="A35" s="22">
        <v>48</v>
      </c>
      <c r="B35" s="33"/>
      <c r="C35" s="113"/>
      <c r="D35" s="113"/>
      <c r="E35" s="113">
        <f t="shared" si="1"/>
        <v>0</v>
      </c>
      <c r="F35" s="135">
        <f t="shared" si="0"/>
        <v>0</v>
      </c>
      <c r="H35" s="113" t="e">
        <f t="shared" si="2"/>
        <v>#N/A</v>
      </c>
    </row>
    <row r="36" spans="1:8" x14ac:dyDescent="0.4">
      <c r="A36" s="21">
        <v>49</v>
      </c>
      <c r="B36" s="31"/>
      <c r="C36" s="112"/>
      <c r="D36" s="112"/>
      <c r="E36" s="112">
        <f t="shared" si="1"/>
        <v>0</v>
      </c>
      <c r="F36" s="134">
        <f t="shared" si="0"/>
        <v>0</v>
      </c>
      <c r="H36" s="112" t="e">
        <f t="shared" si="2"/>
        <v>#N/A</v>
      </c>
    </row>
    <row r="37" spans="1:8" x14ac:dyDescent="0.4">
      <c r="A37" s="23">
        <v>50</v>
      </c>
      <c r="B37" s="35"/>
      <c r="C37" s="111"/>
      <c r="D37" s="111"/>
      <c r="E37" s="111">
        <f t="shared" si="1"/>
        <v>0</v>
      </c>
      <c r="F37" s="136">
        <f t="shared" si="0"/>
        <v>0</v>
      </c>
      <c r="H37" s="111" t="e">
        <f t="shared" si="2"/>
        <v>#N/A</v>
      </c>
    </row>
    <row r="38" spans="1:8" x14ac:dyDescent="0.4">
      <c r="A38" s="21">
        <v>51</v>
      </c>
      <c r="B38" s="31"/>
      <c r="C38" s="112"/>
      <c r="D38" s="112"/>
      <c r="E38" s="112">
        <f t="shared" si="1"/>
        <v>0</v>
      </c>
      <c r="F38" s="134">
        <f t="shared" si="0"/>
        <v>0</v>
      </c>
      <c r="H38" s="112" t="e">
        <f t="shared" si="2"/>
        <v>#N/A</v>
      </c>
    </row>
    <row r="39" spans="1:8" x14ac:dyDescent="0.4">
      <c r="A39" s="22">
        <v>52</v>
      </c>
      <c r="B39" s="33"/>
      <c r="C39" s="113"/>
      <c r="D39" s="113"/>
      <c r="E39" s="113">
        <f t="shared" si="1"/>
        <v>0</v>
      </c>
      <c r="F39" s="135">
        <f t="shared" si="0"/>
        <v>0</v>
      </c>
      <c r="H39" s="113" t="e">
        <f t="shared" si="2"/>
        <v>#N/A</v>
      </c>
    </row>
    <row r="40" spans="1:8" x14ac:dyDescent="0.4">
      <c r="A40" s="21">
        <v>53</v>
      </c>
      <c r="B40" s="31"/>
      <c r="C40" s="112"/>
      <c r="D40" s="112"/>
      <c r="E40" s="112">
        <f t="shared" si="1"/>
        <v>0</v>
      </c>
      <c r="F40" s="134">
        <f t="shared" si="0"/>
        <v>0</v>
      </c>
      <c r="H40" s="112" t="e">
        <f t="shared" si="2"/>
        <v>#N/A</v>
      </c>
    </row>
    <row r="41" spans="1:8" x14ac:dyDescent="0.4">
      <c r="A41" s="22">
        <v>54</v>
      </c>
      <c r="B41" s="33"/>
      <c r="C41" s="113"/>
      <c r="D41" s="113"/>
      <c r="E41" s="113">
        <f t="shared" si="1"/>
        <v>0</v>
      </c>
      <c r="F41" s="135">
        <f t="shared" si="0"/>
        <v>0</v>
      </c>
      <c r="H41" s="113" t="e">
        <f t="shared" si="2"/>
        <v>#N/A</v>
      </c>
    </row>
    <row r="42" spans="1:8" x14ac:dyDescent="0.4">
      <c r="A42" s="21">
        <v>55</v>
      </c>
      <c r="B42" s="31"/>
      <c r="C42" s="112"/>
      <c r="D42" s="112"/>
      <c r="E42" s="112">
        <f t="shared" si="1"/>
        <v>0</v>
      </c>
      <c r="F42" s="134">
        <f t="shared" si="0"/>
        <v>0</v>
      </c>
      <c r="H42" s="112" t="e">
        <f t="shared" si="2"/>
        <v>#N/A</v>
      </c>
    </row>
    <row r="43" spans="1:8" x14ac:dyDescent="0.4">
      <c r="A43" s="22">
        <v>56</v>
      </c>
      <c r="B43" s="33"/>
      <c r="C43" s="113"/>
      <c r="D43" s="113"/>
      <c r="E43" s="113">
        <f t="shared" si="1"/>
        <v>0</v>
      </c>
      <c r="F43" s="135">
        <f t="shared" si="0"/>
        <v>0</v>
      </c>
      <c r="H43" s="113" t="e">
        <f t="shared" si="2"/>
        <v>#N/A</v>
      </c>
    </row>
    <row r="44" spans="1:8" x14ac:dyDescent="0.4">
      <c r="A44" s="21">
        <v>57</v>
      </c>
      <c r="B44" s="31"/>
      <c r="C44" s="112"/>
      <c r="D44" s="112"/>
      <c r="E44" s="112">
        <f t="shared" si="1"/>
        <v>0</v>
      </c>
      <c r="F44" s="134">
        <f t="shared" si="0"/>
        <v>0</v>
      </c>
      <c r="H44" s="112" t="e">
        <f t="shared" si="2"/>
        <v>#N/A</v>
      </c>
    </row>
    <row r="45" spans="1:8" x14ac:dyDescent="0.4">
      <c r="A45" s="22">
        <v>58</v>
      </c>
      <c r="B45" s="33"/>
      <c r="C45" s="113"/>
      <c r="D45" s="113"/>
      <c r="E45" s="113">
        <f t="shared" si="1"/>
        <v>0</v>
      </c>
      <c r="F45" s="135">
        <f t="shared" si="0"/>
        <v>0</v>
      </c>
      <c r="H45" s="113" t="e">
        <f t="shared" si="2"/>
        <v>#N/A</v>
      </c>
    </row>
    <row r="46" spans="1:8" x14ac:dyDescent="0.4">
      <c r="A46" s="21">
        <v>59</v>
      </c>
      <c r="B46" s="31"/>
      <c r="C46" s="112"/>
      <c r="D46" s="112"/>
      <c r="E46" s="112">
        <f t="shared" si="1"/>
        <v>0</v>
      </c>
      <c r="F46" s="134">
        <f t="shared" si="0"/>
        <v>0</v>
      </c>
      <c r="H46" s="112" t="e">
        <f t="shared" si="2"/>
        <v>#N/A</v>
      </c>
    </row>
    <row r="47" spans="1:8" ht="19.5" thickBot="1" x14ac:dyDescent="0.45">
      <c r="A47" s="24">
        <v>60</v>
      </c>
      <c r="B47" s="37"/>
      <c r="C47" s="131"/>
      <c r="D47" s="131"/>
      <c r="E47" s="131">
        <f t="shared" si="1"/>
        <v>0</v>
      </c>
      <c r="F47" s="137">
        <f t="shared" si="0"/>
        <v>0</v>
      </c>
      <c r="H47" s="114" t="e">
        <f t="shared" si="2"/>
        <v>#N/A</v>
      </c>
    </row>
    <row r="48" spans="1:8" ht="20.25" thickTop="1" thickBot="1" x14ac:dyDescent="0.45">
      <c r="A48" s="18" t="s">
        <v>2</v>
      </c>
      <c r="B48" s="39">
        <f>SUM(B6:B47)</f>
        <v>0</v>
      </c>
      <c r="C48" s="40">
        <f>SUMIF(B6:B47,"&lt;&gt;0",C6:C47)/COUNTIF(B6:B47,"&lt;&gt;0")</f>
        <v>0</v>
      </c>
      <c r="D48" s="40">
        <f>SUMIF(B6:B47,"&lt;&gt;0",D6:D47)/COUNTIF(B6:B47,"&lt;&gt;0")</f>
        <v>0</v>
      </c>
      <c r="E48" s="40">
        <f>SUMIF(B6:B47,"&lt;&gt;0",E6:E47)/COUNTIF(B6:B47,"&lt;&gt;0")</f>
        <v>0</v>
      </c>
      <c r="F48" s="138">
        <f>SUM(F6:F47)</f>
        <v>0</v>
      </c>
    </row>
    <row r="49" spans="2:13" x14ac:dyDescent="0.4">
      <c r="C49" s="68" t="e">
        <f>C48/E48</f>
        <v>#DIV/0!</v>
      </c>
      <c r="D49" s="68" t="e">
        <f>D48/E48</f>
        <v>#DIV/0!</v>
      </c>
      <c r="E49" s="68" t="e">
        <f>C49+D49</f>
        <v>#DIV/0!</v>
      </c>
    </row>
    <row r="50" spans="2:13" x14ac:dyDescent="0.4">
      <c r="B50" s="212" t="s">
        <v>6663</v>
      </c>
      <c r="C50" s="212"/>
      <c r="D50" s="212"/>
      <c r="E50" s="122"/>
      <c r="F50" s="122"/>
      <c r="M50" s="120">
        <f>'団体概要入力＆各シート説明'!C5</f>
        <v>0</v>
      </c>
    </row>
    <row r="51" spans="2:13" x14ac:dyDescent="0.4">
      <c r="B51" s="211" t="s">
        <v>6566</v>
      </c>
      <c r="C51" s="211"/>
      <c r="D51" s="126" t="e">
        <f>ROUND((VLOOKUP($M51&amp;$M50,'H29決算（人件費）'!$G:$O,6,0)/1000),1)</f>
        <v>#N/A</v>
      </c>
      <c r="E51" s="69" t="s">
        <v>6567</v>
      </c>
      <c r="F51" s="122"/>
      <c r="M51" s="120">
        <f>'団体概要入力＆各シート説明'!C6</f>
        <v>0</v>
      </c>
    </row>
    <row r="52" spans="2:13" x14ac:dyDescent="0.4">
      <c r="B52" s="211" t="s">
        <v>6568</v>
      </c>
      <c r="C52" s="211"/>
      <c r="D52" s="126" t="e">
        <f>ROUND((VLOOKUP($M51&amp;$M50,'H29決算（人件費）'!$G:$O,7,0)/1000),1)</f>
        <v>#N/A</v>
      </c>
      <c r="E52" s="69" t="s">
        <v>6569</v>
      </c>
      <c r="F52" s="122"/>
    </row>
    <row r="53" spans="2:13" x14ac:dyDescent="0.4">
      <c r="B53" s="201" t="s">
        <v>2</v>
      </c>
      <c r="C53" s="201"/>
      <c r="D53" s="7" t="e">
        <f>SUM(D51:D52)</f>
        <v>#N/A</v>
      </c>
      <c r="E53" s="122"/>
      <c r="F53" s="122"/>
    </row>
    <row r="54" spans="2:13" ht="6.75" customHeight="1" x14ac:dyDescent="0.4">
      <c r="B54" s="122"/>
      <c r="C54" s="122"/>
      <c r="D54" s="122"/>
      <c r="E54" s="122"/>
      <c r="F54" s="122"/>
    </row>
    <row r="55" spans="2:13" x14ac:dyDescent="0.4">
      <c r="B55" s="202" t="s">
        <v>183</v>
      </c>
      <c r="C55" s="202"/>
      <c r="D55" s="123" t="e">
        <f>ROUND((VLOOKUP($M51&amp;$M50,'H29決算（人件費）'!$G:$O,8,0)/1000),1)</f>
        <v>#N/A</v>
      </c>
      <c r="E55" s="69" t="s">
        <v>185</v>
      </c>
      <c r="F55" s="122"/>
      <c r="G55" s="122"/>
      <c r="H55" s="115"/>
      <c r="I55" s="115"/>
    </row>
    <row r="56" spans="2:13" ht="19.5" thickBot="1" x14ac:dyDescent="0.45">
      <c r="B56" s="203" t="s">
        <v>184</v>
      </c>
      <c r="C56" s="203"/>
      <c r="D56" s="124" t="e">
        <f>ROUND((VLOOKUP($M51&amp;$M50,'H29決算（人件費）'!$G:$O,9,0)/1000),1)</f>
        <v>#N/A</v>
      </c>
      <c r="E56" s="69" t="s">
        <v>6570</v>
      </c>
      <c r="F56" s="122"/>
      <c r="G56" s="122"/>
      <c r="H56" s="115"/>
      <c r="I56" s="115"/>
    </row>
    <row r="57" spans="2:13" ht="19.5" thickTop="1" x14ac:dyDescent="0.4">
      <c r="B57" s="201" t="s">
        <v>2</v>
      </c>
      <c r="C57" s="201"/>
      <c r="D57" s="7" t="e">
        <f>SUM(D55:D56)</f>
        <v>#N/A</v>
      </c>
      <c r="E57" s="122"/>
      <c r="F57" s="122"/>
    </row>
    <row r="58" spans="2:13" ht="6.75" customHeight="1" x14ac:dyDescent="0.4">
      <c r="B58" s="122"/>
      <c r="C58" s="122"/>
      <c r="D58" s="122"/>
      <c r="E58" s="122"/>
      <c r="F58" s="122"/>
    </row>
    <row r="59" spans="2:13" x14ac:dyDescent="0.4">
      <c r="B59" s="204" t="s">
        <v>6586</v>
      </c>
      <c r="C59" s="205"/>
      <c r="D59" s="127" t="e">
        <f>D57/SUM(D53,D57)</f>
        <v>#N/A</v>
      </c>
      <c r="E59" s="122"/>
      <c r="F59" s="122"/>
      <c r="G59" s="128"/>
      <c r="H59" s="115"/>
      <c r="I59" s="115"/>
    </row>
  </sheetData>
  <mergeCells count="10">
    <mergeCell ref="A4:A5"/>
    <mergeCell ref="B3:F3"/>
    <mergeCell ref="B51:C51"/>
    <mergeCell ref="B52:C52"/>
    <mergeCell ref="B50:D50"/>
    <mergeCell ref="B53:C53"/>
    <mergeCell ref="B55:C55"/>
    <mergeCell ref="B56:C56"/>
    <mergeCell ref="B57:C57"/>
    <mergeCell ref="B59:C59"/>
  </mergeCells>
  <phoneticPr fontId="3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48"/>
  <sheetViews>
    <sheetView view="pageBreakPreview" zoomScale="70" zoomScaleNormal="100" zoomScaleSheetLayoutView="70" workbookViewId="0">
      <selection activeCell="B6" sqref="B6:B47"/>
    </sheetView>
  </sheetViews>
  <sheetFormatPr defaultRowHeight="18.75" x14ac:dyDescent="0.4"/>
  <cols>
    <col min="1" max="1" width="12.625" style="3" customWidth="1"/>
    <col min="2" max="2" width="17.625" style="107" customWidth="1"/>
    <col min="3" max="3" width="17.375" style="1" customWidth="1"/>
    <col min="4" max="5" width="9" style="1"/>
    <col min="6" max="6" width="17.625" style="176" customWidth="1"/>
    <col min="7" max="7" width="17.375" style="1" customWidth="1"/>
    <col min="8" max="16384" width="9" style="1"/>
  </cols>
  <sheetData>
    <row r="1" spans="1:9" x14ac:dyDescent="0.4">
      <c r="A1" s="1" t="s">
        <v>6685</v>
      </c>
      <c r="B1" s="1"/>
      <c r="F1" s="1"/>
    </row>
    <row r="2" spans="1:9" x14ac:dyDescent="0.4">
      <c r="A2" s="1"/>
      <c r="B2" s="77" t="s">
        <v>6686</v>
      </c>
      <c r="F2" s="77"/>
    </row>
    <row r="3" spans="1:9" x14ac:dyDescent="0.4">
      <c r="A3" s="1"/>
      <c r="B3" s="77" t="s">
        <v>6688</v>
      </c>
      <c r="F3" s="77"/>
    </row>
    <row r="4" spans="1:9" x14ac:dyDescent="0.4">
      <c r="B4" s="78" t="s">
        <v>206</v>
      </c>
      <c r="F4" s="78" t="s">
        <v>206</v>
      </c>
    </row>
    <row r="5" spans="1:9" ht="37.5" customHeight="1" x14ac:dyDescent="0.4">
      <c r="A5" s="50" t="s">
        <v>0</v>
      </c>
      <c r="B5" s="109" t="s">
        <v>217</v>
      </c>
      <c r="C5" s="109" t="s">
        <v>218</v>
      </c>
      <c r="F5" s="109" t="s">
        <v>6690</v>
      </c>
      <c r="G5" s="109" t="s">
        <v>6691</v>
      </c>
    </row>
    <row r="6" spans="1:9" x14ac:dyDescent="0.4">
      <c r="A6" s="108">
        <v>19</v>
      </c>
      <c r="B6" s="110"/>
      <c r="C6" s="112" t="e">
        <f>FORECAST(A6,$B$6:$B$47,$A$6:$A$47)</f>
        <v>#DIV/0!</v>
      </c>
      <c r="E6" s="213" t="s">
        <v>6687</v>
      </c>
      <c r="F6" s="110"/>
      <c r="G6" s="112" t="e">
        <f>FORECAST(A6,$F$6:$F$47,$A$6:$A$47)</f>
        <v>#DIV/0!</v>
      </c>
      <c r="I6" s="213" t="s">
        <v>6692</v>
      </c>
    </row>
    <row r="7" spans="1:9" x14ac:dyDescent="0.4">
      <c r="A7" s="11">
        <v>20</v>
      </c>
      <c r="B7" s="111"/>
      <c r="C7" s="111" t="e">
        <f t="shared" ref="C7:C47" si="0">FORECAST(A7,$B$6:$B$47,$A$6:$A$47)</f>
        <v>#DIV/0!</v>
      </c>
      <c r="E7" s="213"/>
      <c r="F7" s="111"/>
      <c r="G7" s="111" t="e">
        <f>FORECAST(A7,$F$6:$F$47,$A$6:$A$47)</f>
        <v>#DIV/0!</v>
      </c>
      <c r="I7" s="213"/>
    </row>
    <row r="8" spans="1:9" x14ac:dyDescent="0.4">
      <c r="A8" s="9">
        <v>21</v>
      </c>
      <c r="B8" s="112"/>
      <c r="C8" s="112" t="e">
        <f t="shared" si="0"/>
        <v>#DIV/0!</v>
      </c>
      <c r="E8" s="213"/>
      <c r="F8" s="112"/>
      <c r="G8" s="112" t="e">
        <f t="shared" ref="G8:G47" si="1">FORECAST(A8,$F$6:$F$47,$A$6:$A$47)</f>
        <v>#DIV/0!</v>
      </c>
      <c r="I8" s="213"/>
    </row>
    <row r="9" spans="1:9" x14ac:dyDescent="0.4">
      <c r="A9" s="5">
        <v>22</v>
      </c>
      <c r="B9" s="113"/>
      <c r="C9" s="113" t="e">
        <f t="shared" si="0"/>
        <v>#DIV/0!</v>
      </c>
      <c r="E9" s="213"/>
      <c r="F9" s="113"/>
      <c r="G9" s="113" t="e">
        <f t="shared" si="1"/>
        <v>#DIV/0!</v>
      </c>
      <c r="I9" s="213"/>
    </row>
    <row r="10" spans="1:9" x14ac:dyDescent="0.4">
      <c r="A10" s="9">
        <v>23</v>
      </c>
      <c r="B10" s="112"/>
      <c r="C10" s="112" t="e">
        <f t="shared" si="0"/>
        <v>#DIV/0!</v>
      </c>
      <c r="E10" s="213"/>
      <c r="F10" s="112"/>
      <c r="G10" s="112" t="e">
        <f t="shared" si="1"/>
        <v>#DIV/0!</v>
      </c>
      <c r="I10" s="213"/>
    </row>
    <row r="11" spans="1:9" x14ac:dyDescent="0.4">
      <c r="A11" s="5">
        <v>24</v>
      </c>
      <c r="B11" s="113"/>
      <c r="C11" s="113" t="e">
        <f t="shared" si="0"/>
        <v>#DIV/0!</v>
      </c>
      <c r="E11" s="213"/>
      <c r="F11" s="113"/>
      <c r="G11" s="113" t="e">
        <f t="shared" si="1"/>
        <v>#DIV/0!</v>
      </c>
      <c r="I11" s="213"/>
    </row>
    <row r="12" spans="1:9" x14ac:dyDescent="0.4">
      <c r="A12" s="9">
        <v>25</v>
      </c>
      <c r="B12" s="112"/>
      <c r="C12" s="112" t="e">
        <f t="shared" si="0"/>
        <v>#DIV/0!</v>
      </c>
      <c r="E12" s="213"/>
      <c r="F12" s="112"/>
      <c r="G12" s="112" t="e">
        <f t="shared" si="1"/>
        <v>#DIV/0!</v>
      </c>
      <c r="I12" s="213"/>
    </row>
    <row r="13" spans="1:9" x14ac:dyDescent="0.4">
      <c r="A13" s="5">
        <v>26</v>
      </c>
      <c r="B13" s="113"/>
      <c r="C13" s="113" t="e">
        <f t="shared" si="0"/>
        <v>#DIV/0!</v>
      </c>
      <c r="E13" s="213"/>
      <c r="F13" s="113"/>
      <c r="G13" s="113" t="e">
        <f t="shared" si="1"/>
        <v>#DIV/0!</v>
      </c>
      <c r="I13" s="213"/>
    </row>
    <row r="14" spans="1:9" x14ac:dyDescent="0.4">
      <c r="A14" s="9">
        <v>27</v>
      </c>
      <c r="B14" s="112"/>
      <c r="C14" s="112" t="e">
        <f t="shared" si="0"/>
        <v>#DIV/0!</v>
      </c>
      <c r="E14" s="213"/>
      <c r="F14" s="112"/>
      <c r="G14" s="112" t="e">
        <f t="shared" si="1"/>
        <v>#DIV/0!</v>
      </c>
      <c r="I14" s="213"/>
    </row>
    <row r="15" spans="1:9" x14ac:dyDescent="0.4">
      <c r="A15" s="5">
        <v>28</v>
      </c>
      <c r="B15" s="113"/>
      <c r="C15" s="113" t="e">
        <f t="shared" si="0"/>
        <v>#DIV/0!</v>
      </c>
      <c r="E15" s="213"/>
      <c r="F15" s="113"/>
      <c r="G15" s="113" t="e">
        <f t="shared" si="1"/>
        <v>#DIV/0!</v>
      </c>
      <c r="I15" s="213"/>
    </row>
    <row r="16" spans="1:9" x14ac:dyDescent="0.4">
      <c r="A16" s="9">
        <v>29</v>
      </c>
      <c r="B16" s="112"/>
      <c r="C16" s="112" t="e">
        <f t="shared" si="0"/>
        <v>#DIV/0!</v>
      </c>
      <c r="E16" s="213"/>
      <c r="F16" s="112"/>
      <c r="G16" s="112" t="e">
        <f t="shared" si="1"/>
        <v>#DIV/0!</v>
      </c>
      <c r="I16" s="213"/>
    </row>
    <row r="17" spans="1:9" x14ac:dyDescent="0.4">
      <c r="A17" s="13">
        <v>30</v>
      </c>
      <c r="B17" s="111"/>
      <c r="C17" s="111" t="e">
        <f t="shared" si="0"/>
        <v>#DIV/0!</v>
      </c>
      <c r="E17" s="213"/>
      <c r="F17" s="111"/>
      <c r="G17" s="111" t="e">
        <f t="shared" si="1"/>
        <v>#DIV/0!</v>
      </c>
      <c r="I17" s="213"/>
    </row>
    <row r="18" spans="1:9" x14ac:dyDescent="0.4">
      <c r="A18" s="9">
        <v>31</v>
      </c>
      <c r="B18" s="112"/>
      <c r="C18" s="112" t="e">
        <f t="shared" si="0"/>
        <v>#DIV/0!</v>
      </c>
      <c r="E18" s="213"/>
      <c r="F18" s="112"/>
      <c r="G18" s="112" t="e">
        <f t="shared" si="1"/>
        <v>#DIV/0!</v>
      </c>
      <c r="I18" s="213"/>
    </row>
    <row r="19" spans="1:9" x14ac:dyDescent="0.4">
      <c r="A19" s="5">
        <v>32</v>
      </c>
      <c r="B19" s="113"/>
      <c r="C19" s="113" t="e">
        <f t="shared" si="0"/>
        <v>#DIV/0!</v>
      </c>
      <c r="E19" s="213"/>
      <c r="F19" s="113"/>
      <c r="G19" s="113" t="e">
        <f t="shared" si="1"/>
        <v>#DIV/0!</v>
      </c>
      <c r="I19" s="213"/>
    </row>
    <row r="20" spans="1:9" x14ac:dyDescent="0.4">
      <c r="A20" s="9">
        <v>33</v>
      </c>
      <c r="B20" s="112"/>
      <c r="C20" s="112" t="e">
        <f t="shared" si="0"/>
        <v>#DIV/0!</v>
      </c>
      <c r="E20" s="213"/>
      <c r="F20" s="112"/>
      <c r="G20" s="112" t="e">
        <f t="shared" si="1"/>
        <v>#DIV/0!</v>
      </c>
      <c r="I20" s="213"/>
    </row>
    <row r="21" spans="1:9" x14ac:dyDescent="0.4">
      <c r="A21" s="5">
        <v>34</v>
      </c>
      <c r="B21" s="113"/>
      <c r="C21" s="113" t="e">
        <f t="shared" si="0"/>
        <v>#DIV/0!</v>
      </c>
      <c r="E21" s="213"/>
      <c r="F21" s="113"/>
      <c r="G21" s="113" t="e">
        <f t="shared" si="1"/>
        <v>#DIV/0!</v>
      </c>
      <c r="I21" s="213"/>
    </row>
    <row r="22" spans="1:9" x14ac:dyDescent="0.4">
      <c r="A22" s="9">
        <v>35</v>
      </c>
      <c r="B22" s="112"/>
      <c r="C22" s="112" t="e">
        <f t="shared" si="0"/>
        <v>#DIV/0!</v>
      </c>
      <c r="E22" s="213"/>
      <c r="F22" s="112"/>
      <c r="G22" s="112" t="e">
        <f t="shared" si="1"/>
        <v>#DIV/0!</v>
      </c>
      <c r="I22" s="213"/>
    </row>
    <row r="23" spans="1:9" x14ac:dyDescent="0.4">
      <c r="A23" s="5">
        <v>36</v>
      </c>
      <c r="B23" s="113"/>
      <c r="C23" s="113" t="e">
        <f t="shared" si="0"/>
        <v>#DIV/0!</v>
      </c>
      <c r="E23" s="213"/>
      <c r="F23" s="113"/>
      <c r="G23" s="113" t="e">
        <f t="shared" si="1"/>
        <v>#DIV/0!</v>
      </c>
      <c r="I23" s="213"/>
    </row>
    <row r="24" spans="1:9" x14ac:dyDescent="0.4">
      <c r="A24" s="9">
        <v>37</v>
      </c>
      <c r="B24" s="112"/>
      <c r="C24" s="112" t="e">
        <f t="shared" si="0"/>
        <v>#DIV/0!</v>
      </c>
      <c r="E24" s="213"/>
      <c r="F24" s="112"/>
      <c r="G24" s="112" t="e">
        <f t="shared" si="1"/>
        <v>#DIV/0!</v>
      </c>
      <c r="I24" s="213"/>
    </row>
    <row r="25" spans="1:9" x14ac:dyDescent="0.4">
      <c r="A25" s="5">
        <v>38</v>
      </c>
      <c r="B25" s="113"/>
      <c r="C25" s="113" t="e">
        <f t="shared" si="0"/>
        <v>#DIV/0!</v>
      </c>
      <c r="E25" s="213"/>
      <c r="F25" s="113"/>
      <c r="G25" s="113" t="e">
        <f t="shared" si="1"/>
        <v>#DIV/0!</v>
      </c>
      <c r="I25" s="213"/>
    </row>
    <row r="26" spans="1:9" x14ac:dyDescent="0.4">
      <c r="A26" s="9">
        <v>39</v>
      </c>
      <c r="B26" s="112"/>
      <c r="C26" s="112" t="e">
        <f t="shared" si="0"/>
        <v>#DIV/0!</v>
      </c>
      <c r="E26" s="213"/>
      <c r="F26" s="112"/>
      <c r="G26" s="112" t="e">
        <f t="shared" si="1"/>
        <v>#DIV/0!</v>
      </c>
      <c r="I26" s="213"/>
    </row>
    <row r="27" spans="1:9" x14ac:dyDescent="0.4">
      <c r="A27" s="13">
        <v>40</v>
      </c>
      <c r="B27" s="111"/>
      <c r="C27" s="111" t="e">
        <f t="shared" si="0"/>
        <v>#DIV/0!</v>
      </c>
      <c r="E27" s="213"/>
      <c r="F27" s="111"/>
      <c r="G27" s="111" t="e">
        <f t="shared" si="1"/>
        <v>#DIV/0!</v>
      </c>
      <c r="I27" s="213"/>
    </row>
    <row r="28" spans="1:9" x14ac:dyDescent="0.4">
      <c r="A28" s="9">
        <v>41</v>
      </c>
      <c r="B28" s="112"/>
      <c r="C28" s="112" t="e">
        <f t="shared" si="0"/>
        <v>#DIV/0!</v>
      </c>
      <c r="E28" s="213"/>
      <c r="F28" s="112"/>
      <c r="G28" s="112" t="e">
        <f t="shared" si="1"/>
        <v>#DIV/0!</v>
      </c>
      <c r="I28" s="213"/>
    </row>
    <row r="29" spans="1:9" x14ac:dyDescent="0.4">
      <c r="A29" s="5">
        <v>42</v>
      </c>
      <c r="B29" s="113"/>
      <c r="C29" s="113" t="e">
        <f t="shared" si="0"/>
        <v>#DIV/0!</v>
      </c>
      <c r="E29" s="213"/>
      <c r="F29" s="113"/>
      <c r="G29" s="113" t="e">
        <f t="shared" si="1"/>
        <v>#DIV/0!</v>
      </c>
      <c r="I29" s="213"/>
    </row>
    <row r="30" spans="1:9" x14ac:dyDescent="0.4">
      <c r="A30" s="9">
        <v>43</v>
      </c>
      <c r="B30" s="112"/>
      <c r="C30" s="112" t="e">
        <f t="shared" si="0"/>
        <v>#DIV/0!</v>
      </c>
      <c r="E30" s="213"/>
      <c r="F30" s="112"/>
      <c r="G30" s="112" t="e">
        <f t="shared" si="1"/>
        <v>#DIV/0!</v>
      </c>
      <c r="I30" s="213"/>
    </row>
    <row r="31" spans="1:9" x14ac:dyDescent="0.4">
      <c r="A31" s="5">
        <v>44</v>
      </c>
      <c r="B31" s="113"/>
      <c r="C31" s="113" t="e">
        <f t="shared" si="0"/>
        <v>#DIV/0!</v>
      </c>
      <c r="E31" s="213"/>
      <c r="F31" s="113"/>
      <c r="G31" s="113" t="e">
        <f t="shared" si="1"/>
        <v>#DIV/0!</v>
      </c>
      <c r="I31" s="213"/>
    </row>
    <row r="32" spans="1:9" x14ac:dyDescent="0.4">
      <c r="A32" s="9">
        <v>45</v>
      </c>
      <c r="B32" s="112"/>
      <c r="C32" s="112" t="e">
        <f t="shared" si="0"/>
        <v>#DIV/0!</v>
      </c>
      <c r="E32" s="213"/>
      <c r="F32" s="112"/>
      <c r="G32" s="112" t="e">
        <f t="shared" si="1"/>
        <v>#DIV/0!</v>
      </c>
      <c r="I32" s="213"/>
    </row>
    <row r="33" spans="1:9" x14ac:dyDescent="0.4">
      <c r="A33" s="5">
        <v>46</v>
      </c>
      <c r="B33" s="113"/>
      <c r="C33" s="113" t="e">
        <f t="shared" si="0"/>
        <v>#DIV/0!</v>
      </c>
      <c r="E33" s="213"/>
      <c r="F33" s="113"/>
      <c r="G33" s="113" t="e">
        <f t="shared" si="1"/>
        <v>#DIV/0!</v>
      </c>
      <c r="I33" s="213"/>
    </row>
    <row r="34" spans="1:9" x14ac:dyDescent="0.4">
      <c r="A34" s="9">
        <v>47</v>
      </c>
      <c r="B34" s="112"/>
      <c r="C34" s="112" t="e">
        <f t="shared" si="0"/>
        <v>#DIV/0!</v>
      </c>
      <c r="E34" s="213"/>
      <c r="F34" s="112"/>
      <c r="G34" s="112" t="e">
        <f t="shared" si="1"/>
        <v>#DIV/0!</v>
      </c>
      <c r="I34" s="213"/>
    </row>
    <row r="35" spans="1:9" x14ac:dyDescent="0.4">
      <c r="A35" s="5">
        <v>48</v>
      </c>
      <c r="B35" s="113"/>
      <c r="C35" s="113" t="e">
        <f t="shared" si="0"/>
        <v>#DIV/0!</v>
      </c>
      <c r="E35" s="213"/>
      <c r="F35" s="113"/>
      <c r="G35" s="113" t="e">
        <f t="shared" si="1"/>
        <v>#DIV/0!</v>
      </c>
      <c r="I35" s="213"/>
    </row>
    <row r="36" spans="1:9" x14ac:dyDescent="0.4">
      <c r="A36" s="9">
        <v>49</v>
      </c>
      <c r="B36" s="112"/>
      <c r="C36" s="112" t="e">
        <f t="shared" si="0"/>
        <v>#DIV/0!</v>
      </c>
      <c r="E36" s="213"/>
      <c r="F36" s="112"/>
      <c r="G36" s="112" t="e">
        <f t="shared" si="1"/>
        <v>#DIV/0!</v>
      </c>
      <c r="I36" s="213"/>
    </row>
    <row r="37" spans="1:9" x14ac:dyDescent="0.4">
      <c r="A37" s="13">
        <v>50</v>
      </c>
      <c r="B37" s="111"/>
      <c r="C37" s="111" t="e">
        <f t="shared" si="0"/>
        <v>#DIV/0!</v>
      </c>
      <c r="E37" s="213"/>
      <c r="F37" s="111"/>
      <c r="G37" s="111" t="e">
        <f t="shared" si="1"/>
        <v>#DIV/0!</v>
      </c>
      <c r="I37" s="213"/>
    </row>
    <row r="38" spans="1:9" x14ac:dyDescent="0.4">
      <c r="A38" s="9">
        <v>51</v>
      </c>
      <c r="B38" s="112"/>
      <c r="C38" s="112" t="e">
        <f t="shared" si="0"/>
        <v>#DIV/0!</v>
      </c>
      <c r="E38" s="213"/>
      <c r="F38" s="112"/>
      <c r="G38" s="112" t="e">
        <f t="shared" si="1"/>
        <v>#DIV/0!</v>
      </c>
      <c r="I38" s="213"/>
    </row>
    <row r="39" spans="1:9" x14ac:dyDescent="0.4">
      <c r="A39" s="5">
        <v>52</v>
      </c>
      <c r="B39" s="113"/>
      <c r="C39" s="113" t="e">
        <f t="shared" si="0"/>
        <v>#DIV/0!</v>
      </c>
      <c r="E39" s="213"/>
      <c r="F39" s="113"/>
      <c r="G39" s="113" t="e">
        <f t="shared" si="1"/>
        <v>#DIV/0!</v>
      </c>
      <c r="I39" s="213"/>
    </row>
    <row r="40" spans="1:9" x14ac:dyDescent="0.4">
      <c r="A40" s="9">
        <v>53</v>
      </c>
      <c r="B40" s="112"/>
      <c r="C40" s="112" t="e">
        <f t="shared" si="0"/>
        <v>#DIV/0!</v>
      </c>
      <c r="E40" s="213"/>
      <c r="F40" s="112"/>
      <c r="G40" s="112" t="e">
        <f t="shared" si="1"/>
        <v>#DIV/0!</v>
      </c>
      <c r="I40" s="213"/>
    </row>
    <row r="41" spans="1:9" x14ac:dyDescent="0.4">
      <c r="A41" s="5">
        <v>54</v>
      </c>
      <c r="B41" s="113"/>
      <c r="C41" s="113" t="e">
        <f t="shared" si="0"/>
        <v>#DIV/0!</v>
      </c>
      <c r="E41" s="213"/>
      <c r="F41" s="113"/>
      <c r="G41" s="113" t="e">
        <f t="shared" si="1"/>
        <v>#DIV/0!</v>
      </c>
      <c r="I41" s="213"/>
    </row>
    <row r="42" spans="1:9" x14ac:dyDescent="0.4">
      <c r="A42" s="9">
        <v>55</v>
      </c>
      <c r="B42" s="112"/>
      <c r="C42" s="112" t="e">
        <f t="shared" si="0"/>
        <v>#DIV/0!</v>
      </c>
      <c r="E42" s="213"/>
      <c r="F42" s="112"/>
      <c r="G42" s="112" t="e">
        <f t="shared" si="1"/>
        <v>#DIV/0!</v>
      </c>
      <c r="I42" s="213"/>
    </row>
    <row r="43" spans="1:9" x14ac:dyDescent="0.4">
      <c r="A43" s="5">
        <v>56</v>
      </c>
      <c r="B43" s="113"/>
      <c r="C43" s="113" t="e">
        <f t="shared" si="0"/>
        <v>#DIV/0!</v>
      </c>
      <c r="E43" s="213"/>
      <c r="F43" s="113"/>
      <c r="G43" s="113" t="e">
        <f t="shared" si="1"/>
        <v>#DIV/0!</v>
      </c>
      <c r="I43" s="213"/>
    </row>
    <row r="44" spans="1:9" x14ac:dyDescent="0.4">
      <c r="A44" s="9">
        <v>57</v>
      </c>
      <c r="B44" s="112"/>
      <c r="C44" s="112" t="e">
        <f t="shared" si="0"/>
        <v>#DIV/0!</v>
      </c>
      <c r="E44" s="213"/>
      <c r="F44" s="112"/>
      <c r="G44" s="112" t="e">
        <f t="shared" si="1"/>
        <v>#DIV/0!</v>
      </c>
      <c r="I44" s="213"/>
    </row>
    <row r="45" spans="1:9" x14ac:dyDescent="0.4">
      <c r="A45" s="5">
        <v>58</v>
      </c>
      <c r="B45" s="113"/>
      <c r="C45" s="113" t="e">
        <f t="shared" si="0"/>
        <v>#DIV/0!</v>
      </c>
      <c r="E45" s="213"/>
      <c r="F45" s="113"/>
      <c r="G45" s="113" t="e">
        <f t="shared" si="1"/>
        <v>#DIV/0!</v>
      </c>
      <c r="I45" s="213"/>
    </row>
    <row r="46" spans="1:9" x14ac:dyDescent="0.4">
      <c r="A46" s="9">
        <v>59</v>
      </c>
      <c r="B46" s="112"/>
      <c r="C46" s="112" t="e">
        <f t="shared" si="0"/>
        <v>#DIV/0!</v>
      </c>
      <c r="E46" s="213"/>
      <c r="F46" s="112"/>
      <c r="G46" s="112" t="e">
        <f t="shared" si="1"/>
        <v>#DIV/0!</v>
      </c>
      <c r="I46" s="213"/>
    </row>
    <row r="47" spans="1:9" x14ac:dyDescent="0.4">
      <c r="A47" s="11">
        <v>60</v>
      </c>
      <c r="B47" s="114"/>
      <c r="C47" s="114" t="e">
        <f t="shared" si="0"/>
        <v>#DIV/0!</v>
      </c>
      <c r="E47" s="213"/>
      <c r="F47" s="114"/>
      <c r="G47" s="114" t="e">
        <f t="shared" si="1"/>
        <v>#DIV/0!</v>
      </c>
      <c r="I47" s="213"/>
    </row>
    <row r="48" spans="1:9" x14ac:dyDescent="0.4">
      <c r="B48" s="68"/>
      <c r="F48" s="68"/>
    </row>
  </sheetData>
  <mergeCells count="2">
    <mergeCell ref="E6:E47"/>
    <mergeCell ref="I6:I47"/>
  </mergeCells>
  <phoneticPr fontId="3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S53"/>
  <sheetViews>
    <sheetView view="pageBreakPreview" zoomScale="70" zoomScaleNormal="100" zoomScaleSheetLayoutView="70" workbookViewId="0">
      <selection activeCell="A5" sqref="A5"/>
    </sheetView>
  </sheetViews>
  <sheetFormatPr defaultRowHeight="18.75" x14ac:dyDescent="0.4"/>
  <cols>
    <col min="1" max="8" width="11.875" style="1" customWidth="1"/>
    <col min="9" max="9" width="4.125" style="59" customWidth="1"/>
    <col min="10" max="17" width="11.875" style="1" customWidth="1"/>
    <col min="18" max="18" width="4.125" style="59" customWidth="1"/>
    <col min="19" max="97" width="11.75" style="59" customWidth="1"/>
    <col min="98" max="16384" width="9" style="59"/>
  </cols>
  <sheetData>
    <row r="1" spans="1:97" x14ac:dyDescent="0.4">
      <c r="A1" s="1" t="s">
        <v>177</v>
      </c>
    </row>
    <row r="2" spans="1:97" x14ac:dyDescent="0.4">
      <c r="S2" s="67" t="s">
        <v>181</v>
      </c>
      <c r="T2" s="67" t="s">
        <v>87</v>
      </c>
      <c r="U2" s="67" t="s">
        <v>88</v>
      </c>
      <c r="V2" s="67" t="s">
        <v>89</v>
      </c>
      <c r="W2" s="67" t="s">
        <v>90</v>
      </c>
      <c r="X2" s="67" t="s">
        <v>91</v>
      </c>
      <c r="Y2" s="67" t="s">
        <v>92</v>
      </c>
      <c r="Z2" s="67" t="s">
        <v>93</v>
      </c>
      <c r="AA2" s="67" t="s">
        <v>94</v>
      </c>
      <c r="AB2" s="67" t="s">
        <v>95</v>
      </c>
      <c r="AC2" s="67" t="s">
        <v>96</v>
      </c>
      <c r="AD2" s="67" t="s">
        <v>97</v>
      </c>
      <c r="AE2" s="67" t="s">
        <v>98</v>
      </c>
      <c r="AF2" s="67" t="s">
        <v>99</v>
      </c>
      <c r="AG2" s="67" t="s">
        <v>100</v>
      </c>
      <c r="AH2" s="67" t="s">
        <v>101</v>
      </c>
      <c r="AI2" s="67" t="s">
        <v>102</v>
      </c>
      <c r="AJ2" s="67" t="s">
        <v>103</v>
      </c>
      <c r="AK2" s="67" t="s">
        <v>104</v>
      </c>
      <c r="AL2" s="67" t="s">
        <v>105</v>
      </c>
      <c r="AM2" s="67" t="s">
        <v>106</v>
      </c>
      <c r="AN2" s="67" t="s">
        <v>107</v>
      </c>
      <c r="AO2" s="67" t="s">
        <v>108</v>
      </c>
      <c r="AP2" s="67" t="s">
        <v>109</v>
      </c>
      <c r="AQ2" s="67" t="s">
        <v>110</v>
      </c>
      <c r="AR2" s="67" t="s">
        <v>111</v>
      </c>
      <c r="AS2" s="67" t="s">
        <v>112</v>
      </c>
      <c r="AT2" s="67" t="s">
        <v>113</v>
      </c>
      <c r="AU2" s="67" t="s">
        <v>114</v>
      </c>
      <c r="AV2" s="67" t="s">
        <v>115</v>
      </c>
      <c r="AW2" s="67" t="s">
        <v>116</v>
      </c>
      <c r="AX2" s="67" t="s">
        <v>117</v>
      </c>
      <c r="AY2" s="67" t="s">
        <v>118</v>
      </c>
      <c r="AZ2" s="67" t="s">
        <v>119</v>
      </c>
      <c r="BA2" s="67" t="s">
        <v>120</v>
      </c>
      <c r="BB2" s="67" t="s">
        <v>121</v>
      </c>
      <c r="BC2" s="67" t="s">
        <v>122</v>
      </c>
      <c r="BD2" s="67" t="s">
        <v>123</v>
      </c>
      <c r="BE2" s="67" t="s">
        <v>124</v>
      </c>
      <c r="BF2" s="67" t="s">
        <v>125</v>
      </c>
      <c r="BG2" s="67" t="s">
        <v>126</v>
      </c>
      <c r="BH2" s="67" t="s">
        <v>127</v>
      </c>
      <c r="BI2" s="67" t="s">
        <v>128</v>
      </c>
      <c r="BJ2" s="67" t="s">
        <v>129</v>
      </c>
      <c r="BK2" s="67" t="s">
        <v>130</v>
      </c>
      <c r="BL2" s="67" t="s">
        <v>131</v>
      </c>
      <c r="BM2" s="67" t="s">
        <v>132</v>
      </c>
      <c r="BN2" s="67" t="s">
        <v>133</v>
      </c>
      <c r="BO2" s="67" t="s">
        <v>134</v>
      </c>
      <c r="BP2" s="67" t="s">
        <v>135</v>
      </c>
      <c r="BQ2" s="67" t="s">
        <v>136</v>
      </c>
      <c r="BR2" s="67" t="s">
        <v>137</v>
      </c>
      <c r="BS2" s="67" t="s">
        <v>138</v>
      </c>
      <c r="BT2" s="67" t="s">
        <v>139</v>
      </c>
      <c r="BU2" s="67" t="s">
        <v>140</v>
      </c>
      <c r="BV2" s="67" t="s">
        <v>141</v>
      </c>
      <c r="BW2" s="67" t="s">
        <v>142</v>
      </c>
      <c r="BX2" s="67" t="s">
        <v>143</v>
      </c>
      <c r="BY2" s="67" t="s">
        <v>144</v>
      </c>
      <c r="BZ2" s="67" t="s">
        <v>145</v>
      </c>
      <c r="CA2" s="67" t="s">
        <v>146</v>
      </c>
      <c r="CB2" s="67" t="s">
        <v>147</v>
      </c>
      <c r="CC2" s="67" t="s">
        <v>148</v>
      </c>
      <c r="CD2" s="67" t="s">
        <v>149</v>
      </c>
      <c r="CE2" s="67" t="s">
        <v>150</v>
      </c>
      <c r="CF2" s="67" t="s">
        <v>151</v>
      </c>
      <c r="CG2" s="67" t="s">
        <v>152</v>
      </c>
      <c r="CH2" s="67" t="s">
        <v>153</v>
      </c>
      <c r="CI2" s="67" t="s">
        <v>154</v>
      </c>
      <c r="CJ2" s="67" t="s">
        <v>155</v>
      </c>
      <c r="CK2" s="67" t="s">
        <v>156</v>
      </c>
      <c r="CL2" s="67" t="s">
        <v>157</v>
      </c>
      <c r="CM2" s="67" t="s">
        <v>158</v>
      </c>
      <c r="CN2" s="67" t="s">
        <v>159</v>
      </c>
      <c r="CO2" s="67" t="s">
        <v>160</v>
      </c>
      <c r="CP2" s="67" t="s">
        <v>161</v>
      </c>
      <c r="CQ2" s="67" t="s">
        <v>162</v>
      </c>
      <c r="CR2" s="67" t="s">
        <v>163</v>
      </c>
      <c r="CS2" s="67" t="s">
        <v>164</v>
      </c>
    </row>
    <row r="3" spans="1:97" x14ac:dyDescent="0.4">
      <c r="A3" s="1" t="s">
        <v>194</v>
      </c>
      <c r="J3" s="1" t="s">
        <v>193</v>
      </c>
      <c r="S3" s="106" t="s">
        <v>207</v>
      </c>
      <c r="T3" s="106" t="s">
        <v>207</v>
      </c>
      <c r="U3" s="106" t="s">
        <v>207</v>
      </c>
      <c r="V3" s="106" t="s">
        <v>207</v>
      </c>
      <c r="W3" s="106" t="s">
        <v>207</v>
      </c>
      <c r="X3" s="106" t="s">
        <v>207</v>
      </c>
      <c r="Y3" s="106" t="s">
        <v>207</v>
      </c>
      <c r="Z3" s="106" t="s">
        <v>207</v>
      </c>
      <c r="AA3" s="106" t="s">
        <v>207</v>
      </c>
      <c r="AB3" s="106" t="s">
        <v>207</v>
      </c>
      <c r="AC3" s="106" t="s">
        <v>207</v>
      </c>
      <c r="AD3" s="106" t="s">
        <v>207</v>
      </c>
      <c r="AE3" s="106" t="s">
        <v>207</v>
      </c>
      <c r="AF3" s="106" t="s">
        <v>207</v>
      </c>
      <c r="AG3" s="106" t="s">
        <v>207</v>
      </c>
      <c r="AH3" s="106" t="s">
        <v>207</v>
      </c>
      <c r="AI3" s="106" t="s">
        <v>207</v>
      </c>
      <c r="AJ3" s="106" t="s">
        <v>207</v>
      </c>
      <c r="AK3" s="106" t="s">
        <v>207</v>
      </c>
      <c r="AL3" s="106" t="s">
        <v>207</v>
      </c>
      <c r="AM3" s="106" t="s">
        <v>207</v>
      </c>
      <c r="AN3" s="106" t="s">
        <v>207</v>
      </c>
      <c r="AO3" s="106" t="s">
        <v>207</v>
      </c>
      <c r="AP3" s="106" t="s">
        <v>207</v>
      </c>
      <c r="AQ3" s="106" t="s">
        <v>207</v>
      </c>
      <c r="AR3" s="106" t="s">
        <v>207</v>
      </c>
      <c r="AS3" s="106" t="s">
        <v>207</v>
      </c>
      <c r="AT3" s="106" t="s">
        <v>207</v>
      </c>
      <c r="AU3" s="106" t="s">
        <v>207</v>
      </c>
      <c r="AV3" s="106" t="s">
        <v>207</v>
      </c>
      <c r="AW3" s="106" t="s">
        <v>207</v>
      </c>
      <c r="AX3" s="106" t="s">
        <v>207</v>
      </c>
      <c r="AY3" s="106" t="s">
        <v>207</v>
      </c>
      <c r="AZ3" s="106" t="s">
        <v>207</v>
      </c>
      <c r="BA3" s="106" t="s">
        <v>207</v>
      </c>
      <c r="BB3" s="106" t="s">
        <v>207</v>
      </c>
      <c r="BC3" s="106" t="s">
        <v>207</v>
      </c>
      <c r="BD3" s="106" t="s">
        <v>207</v>
      </c>
      <c r="BE3" s="106" t="s">
        <v>207</v>
      </c>
      <c r="BF3" s="106" t="s">
        <v>207</v>
      </c>
      <c r="BG3" s="106" t="s">
        <v>207</v>
      </c>
      <c r="BH3" s="106" t="s">
        <v>207</v>
      </c>
      <c r="BI3" s="106" t="s">
        <v>207</v>
      </c>
      <c r="BJ3" s="106" t="s">
        <v>207</v>
      </c>
      <c r="BK3" s="106" t="s">
        <v>207</v>
      </c>
      <c r="BL3" s="106" t="s">
        <v>207</v>
      </c>
      <c r="BM3" s="106" t="s">
        <v>207</v>
      </c>
      <c r="BN3" s="106" t="s">
        <v>207</v>
      </c>
      <c r="BO3" s="106" t="s">
        <v>207</v>
      </c>
      <c r="BP3" s="106" t="s">
        <v>207</v>
      </c>
      <c r="BQ3" s="106" t="s">
        <v>207</v>
      </c>
      <c r="BR3" s="106" t="s">
        <v>207</v>
      </c>
      <c r="BS3" s="106" t="s">
        <v>207</v>
      </c>
      <c r="BT3" s="106" t="s">
        <v>207</v>
      </c>
      <c r="BU3" s="106" t="s">
        <v>207</v>
      </c>
      <c r="BV3" s="106" t="s">
        <v>207</v>
      </c>
      <c r="BW3" s="106" t="s">
        <v>207</v>
      </c>
      <c r="BX3" s="106" t="s">
        <v>207</v>
      </c>
      <c r="BY3" s="106" t="s">
        <v>207</v>
      </c>
      <c r="BZ3" s="106" t="s">
        <v>207</v>
      </c>
      <c r="CA3" s="106" t="s">
        <v>207</v>
      </c>
      <c r="CB3" s="106" t="s">
        <v>207</v>
      </c>
      <c r="CC3" s="106" t="s">
        <v>207</v>
      </c>
      <c r="CD3" s="106" t="s">
        <v>207</v>
      </c>
      <c r="CE3" s="106" t="s">
        <v>207</v>
      </c>
      <c r="CF3" s="106" t="s">
        <v>207</v>
      </c>
      <c r="CG3" s="106" t="s">
        <v>207</v>
      </c>
      <c r="CH3" s="106" t="s">
        <v>207</v>
      </c>
      <c r="CI3" s="106" t="s">
        <v>207</v>
      </c>
      <c r="CJ3" s="106" t="s">
        <v>207</v>
      </c>
      <c r="CK3" s="106" t="s">
        <v>207</v>
      </c>
      <c r="CL3" s="106" t="s">
        <v>207</v>
      </c>
      <c r="CM3" s="106" t="s">
        <v>207</v>
      </c>
      <c r="CN3" s="106" t="s">
        <v>207</v>
      </c>
      <c r="CO3" s="106" t="s">
        <v>207</v>
      </c>
      <c r="CP3" s="106" t="s">
        <v>207</v>
      </c>
      <c r="CQ3" s="106" t="s">
        <v>207</v>
      </c>
      <c r="CR3" s="106" t="s">
        <v>207</v>
      </c>
      <c r="CS3" s="106" t="s">
        <v>207</v>
      </c>
    </row>
    <row r="4" spans="1:97" x14ac:dyDescent="0.4">
      <c r="A4" s="44"/>
      <c r="B4" s="73" t="s">
        <v>168</v>
      </c>
      <c r="C4" s="73" t="s">
        <v>169</v>
      </c>
      <c r="D4" s="73" t="s">
        <v>170</v>
      </c>
      <c r="E4" s="73" t="s">
        <v>171</v>
      </c>
      <c r="F4" s="73" t="s">
        <v>167</v>
      </c>
      <c r="G4" s="73" t="s">
        <v>2</v>
      </c>
      <c r="J4" s="44"/>
      <c r="K4" s="73" t="s">
        <v>168</v>
      </c>
      <c r="L4" s="73" t="s">
        <v>169</v>
      </c>
      <c r="M4" s="73" t="s">
        <v>170</v>
      </c>
      <c r="N4" s="73" t="s">
        <v>171</v>
      </c>
      <c r="O4" s="73" t="s">
        <v>167</v>
      </c>
      <c r="P4" s="73" t="s">
        <v>2</v>
      </c>
      <c r="S4" s="105">
        <f t="array" ref="S4:CS4">TRANSPOSE(④グラフ作成用!B4:B83)</f>
        <v>0</v>
      </c>
      <c r="T4" s="105" t="e">
        <v>#DIV/0!</v>
      </c>
      <c r="U4" s="105" t="e">
        <v>#DIV/0!</v>
      </c>
      <c r="V4" s="105" t="e">
        <v>#DIV/0!</v>
      </c>
      <c r="W4" s="105" t="e">
        <v>#DIV/0!</v>
      </c>
      <c r="X4" s="105" t="e">
        <v>#DIV/0!</v>
      </c>
      <c r="Y4" s="105" t="e">
        <v>#DIV/0!</v>
      </c>
      <c r="Z4" s="105" t="e">
        <v>#DIV/0!</v>
      </c>
      <c r="AA4" s="105" t="e">
        <v>#DIV/0!</v>
      </c>
      <c r="AB4" s="105" t="e">
        <v>#DIV/0!</v>
      </c>
      <c r="AC4" s="105" t="e">
        <v>#DIV/0!</v>
      </c>
      <c r="AD4" s="105" t="e">
        <v>#DIV/0!</v>
      </c>
      <c r="AE4" s="105" t="e">
        <v>#DIV/0!</v>
      </c>
      <c r="AF4" s="105" t="e">
        <v>#DIV/0!</v>
      </c>
      <c r="AG4" s="105" t="e">
        <v>#DIV/0!</v>
      </c>
      <c r="AH4" s="105" t="e">
        <v>#DIV/0!</v>
      </c>
      <c r="AI4" s="105" t="e">
        <v>#DIV/0!</v>
      </c>
      <c r="AJ4" s="105" t="e">
        <v>#DIV/0!</v>
      </c>
      <c r="AK4" s="105" t="e">
        <v>#DIV/0!</v>
      </c>
      <c r="AL4" s="105" t="e">
        <v>#DIV/0!</v>
      </c>
      <c r="AM4" s="105" t="e">
        <v>#DIV/0!</v>
      </c>
      <c r="AN4" s="105" t="e">
        <v>#DIV/0!</v>
      </c>
      <c r="AO4" s="105" t="e">
        <v>#DIV/0!</v>
      </c>
      <c r="AP4" s="105" t="e">
        <v>#DIV/0!</v>
      </c>
      <c r="AQ4" s="105" t="e">
        <v>#DIV/0!</v>
      </c>
      <c r="AR4" s="105" t="e">
        <v>#DIV/0!</v>
      </c>
      <c r="AS4" s="105" t="e">
        <v>#DIV/0!</v>
      </c>
      <c r="AT4" s="105" t="e">
        <v>#DIV/0!</v>
      </c>
      <c r="AU4" s="105" t="e">
        <v>#DIV/0!</v>
      </c>
      <c r="AV4" s="105" t="e">
        <v>#DIV/0!</v>
      </c>
      <c r="AW4" s="105" t="e">
        <v>#DIV/0!</v>
      </c>
      <c r="AX4" s="105" t="e">
        <v>#DIV/0!</v>
      </c>
      <c r="AY4" s="105" t="e">
        <v>#DIV/0!</v>
      </c>
      <c r="AZ4" s="105" t="e">
        <v>#DIV/0!</v>
      </c>
      <c r="BA4" s="105" t="e">
        <v>#DIV/0!</v>
      </c>
      <c r="BB4" s="105" t="e">
        <v>#DIV/0!</v>
      </c>
      <c r="BC4" s="105" t="e">
        <v>#DIV/0!</v>
      </c>
      <c r="BD4" s="105" t="e">
        <v>#DIV/0!</v>
      </c>
      <c r="BE4" s="105" t="e">
        <v>#DIV/0!</v>
      </c>
      <c r="BF4" s="105" t="e">
        <v>#DIV/0!</v>
      </c>
      <c r="BG4" s="105" t="e">
        <v>#DIV/0!</v>
      </c>
      <c r="BH4" s="105" t="e">
        <v>#DIV/0!</v>
      </c>
      <c r="BI4" s="105" t="e">
        <v>#DIV/0!</v>
      </c>
      <c r="BJ4" s="105" t="e">
        <v>#DIV/0!</v>
      </c>
      <c r="BK4" s="105" t="e">
        <v>#DIV/0!</v>
      </c>
      <c r="BL4" s="105" t="e">
        <v>#DIV/0!</v>
      </c>
      <c r="BM4" s="105" t="e">
        <v>#DIV/0!</v>
      </c>
      <c r="BN4" s="105" t="e">
        <v>#DIV/0!</v>
      </c>
      <c r="BO4" s="105" t="e">
        <v>#DIV/0!</v>
      </c>
      <c r="BP4" s="105" t="e">
        <v>#DIV/0!</v>
      </c>
      <c r="BQ4" s="105" t="e">
        <v>#DIV/0!</v>
      </c>
      <c r="BR4" s="105" t="e">
        <v>#DIV/0!</v>
      </c>
      <c r="BS4" s="105" t="e">
        <v>#DIV/0!</v>
      </c>
      <c r="BT4" s="105" t="e">
        <v>#DIV/0!</v>
      </c>
      <c r="BU4" s="105" t="e">
        <v>#DIV/0!</v>
      </c>
      <c r="BV4" s="105" t="e">
        <v>#DIV/0!</v>
      </c>
      <c r="BW4" s="105" t="e">
        <v>#DIV/0!</v>
      </c>
      <c r="BX4" s="105" t="e">
        <v>#DIV/0!</v>
      </c>
      <c r="BY4" s="105" t="e">
        <v>#DIV/0!</v>
      </c>
      <c r="BZ4" s="105" t="e">
        <v>#DIV/0!</v>
      </c>
      <c r="CA4" s="105" t="e">
        <v>#DIV/0!</v>
      </c>
      <c r="CB4" s="105" t="e">
        <v>#DIV/0!</v>
      </c>
      <c r="CC4" s="105" t="e">
        <v>#DIV/0!</v>
      </c>
      <c r="CD4" s="105" t="e">
        <v>#DIV/0!</v>
      </c>
      <c r="CE4" s="105" t="e">
        <v>#DIV/0!</v>
      </c>
      <c r="CF4" s="105" t="e">
        <v>#DIV/0!</v>
      </c>
      <c r="CG4" s="105" t="e">
        <v>#DIV/0!</v>
      </c>
      <c r="CH4" s="105" t="e">
        <v>#DIV/0!</v>
      </c>
      <c r="CI4" s="105" t="e">
        <v>#DIV/0!</v>
      </c>
      <c r="CJ4" s="105" t="e">
        <v>#DIV/0!</v>
      </c>
      <c r="CK4" s="105" t="e">
        <v>#DIV/0!</v>
      </c>
      <c r="CL4" s="105" t="e">
        <v>#DIV/0!</v>
      </c>
      <c r="CM4" s="105" t="e">
        <v>#DIV/0!</v>
      </c>
      <c r="CN4" s="105" t="e">
        <v>#DIV/0!</v>
      </c>
      <c r="CO4" s="105" t="e">
        <v>#DIV/0!</v>
      </c>
      <c r="CP4" s="105" t="e">
        <v>#DIV/0!</v>
      </c>
      <c r="CQ4" s="105" t="e">
        <v>#DIV/0!</v>
      </c>
      <c r="CR4" s="105" t="e">
        <v>#DIV/0!</v>
      </c>
      <c r="CS4" s="105" t="e">
        <v>#DIV/0!</v>
      </c>
    </row>
    <row r="5" spans="1:97" x14ac:dyDescent="0.4">
      <c r="A5" s="50" t="s">
        <v>166</v>
      </c>
      <c r="B5" s="71">
        <f>B52</f>
        <v>0</v>
      </c>
      <c r="C5" s="71">
        <f>C52</f>
        <v>0</v>
      </c>
      <c r="D5" s="71">
        <f>D52</f>
        <v>0</v>
      </c>
      <c r="E5" s="71">
        <f>E52</f>
        <v>0</v>
      </c>
      <c r="F5" s="71">
        <f>F52</f>
        <v>0</v>
      </c>
      <c r="G5" s="42">
        <f>SUM(B5:F5)</f>
        <v>0</v>
      </c>
      <c r="J5" s="50" t="s">
        <v>165</v>
      </c>
      <c r="K5" s="71">
        <f>K52</f>
        <v>0</v>
      </c>
      <c r="L5" s="71">
        <f>L52</f>
        <v>0</v>
      </c>
      <c r="M5" s="71">
        <f>M52</f>
        <v>0</v>
      </c>
      <c r="N5" s="71">
        <f>N52</f>
        <v>0</v>
      </c>
      <c r="O5" s="71">
        <f>O52</f>
        <v>0</v>
      </c>
      <c r="P5" s="42">
        <f>SUM(K5:O5)</f>
        <v>0</v>
      </c>
      <c r="S5" s="104" t="s">
        <v>211</v>
      </c>
      <c r="T5" s="104" t="s">
        <v>211</v>
      </c>
      <c r="U5" s="104" t="s">
        <v>211</v>
      </c>
      <c r="V5" s="104" t="s">
        <v>211</v>
      </c>
      <c r="W5" s="104" t="s">
        <v>211</v>
      </c>
      <c r="X5" s="104" t="s">
        <v>211</v>
      </c>
      <c r="Y5" s="104" t="s">
        <v>211</v>
      </c>
      <c r="Z5" s="104" t="s">
        <v>211</v>
      </c>
      <c r="AA5" s="104" t="s">
        <v>211</v>
      </c>
      <c r="AB5" s="104" t="s">
        <v>211</v>
      </c>
      <c r="AC5" s="104" t="s">
        <v>211</v>
      </c>
      <c r="AD5" s="104" t="s">
        <v>211</v>
      </c>
      <c r="AE5" s="104" t="s">
        <v>211</v>
      </c>
      <c r="AF5" s="104" t="s">
        <v>211</v>
      </c>
      <c r="AG5" s="104" t="s">
        <v>211</v>
      </c>
      <c r="AH5" s="104" t="s">
        <v>211</v>
      </c>
      <c r="AI5" s="104" t="s">
        <v>211</v>
      </c>
      <c r="AJ5" s="104" t="s">
        <v>211</v>
      </c>
      <c r="AK5" s="104" t="s">
        <v>211</v>
      </c>
      <c r="AL5" s="104" t="s">
        <v>211</v>
      </c>
      <c r="AM5" s="104" t="s">
        <v>211</v>
      </c>
      <c r="AN5" s="104" t="s">
        <v>211</v>
      </c>
      <c r="AO5" s="104" t="s">
        <v>211</v>
      </c>
      <c r="AP5" s="104" t="s">
        <v>211</v>
      </c>
      <c r="AQ5" s="104" t="s">
        <v>211</v>
      </c>
      <c r="AR5" s="104" t="s">
        <v>211</v>
      </c>
      <c r="AS5" s="104" t="s">
        <v>211</v>
      </c>
      <c r="AT5" s="104" t="s">
        <v>211</v>
      </c>
      <c r="AU5" s="104" t="s">
        <v>211</v>
      </c>
      <c r="AV5" s="104" t="s">
        <v>211</v>
      </c>
      <c r="AW5" s="104" t="s">
        <v>211</v>
      </c>
      <c r="AX5" s="104" t="s">
        <v>211</v>
      </c>
      <c r="AY5" s="104" t="s">
        <v>211</v>
      </c>
      <c r="AZ5" s="104" t="s">
        <v>211</v>
      </c>
      <c r="BA5" s="104" t="s">
        <v>211</v>
      </c>
      <c r="BB5" s="104" t="s">
        <v>211</v>
      </c>
      <c r="BC5" s="104" t="s">
        <v>211</v>
      </c>
      <c r="BD5" s="104" t="s">
        <v>211</v>
      </c>
      <c r="BE5" s="104" t="s">
        <v>211</v>
      </c>
      <c r="BF5" s="104" t="s">
        <v>211</v>
      </c>
      <c r="BG5" s="104" t="s">
        <v>211</v>
      </c>
      <c r="BH5" s="104" t="s">
        <v>211</v>
      </c>
      <c r="BI5" s="104" t="s">
        <v>211</v>
      </c>
      <c r="BJ5" s="104" t="s">
        <v>211</v>
      </c>
      <c r="BK5" s="104" t="s">
        <v>211</v>
      </c>
      <c r="BL5" s="104" t="s">
        <v>211</v>
      </c>
      <c r="BM5" s="104" t="s">
        <v>211</v>
      </c>
      <c r="BN5" s="104" t="s">
        <v>211</v>
      </c>
      <c r="BO5" s="104" t="s">
        <v>211</v>
      </c>
      <c r="BP5" s="104" t="s">
        <v>211</v>
      </c>
      <c r="BQ5" s="104" t="s">
        <v>211</v>
      </c>
      <c r="BR5" s="104" t="s">
        <v>211</v>
      </c>
      <c r="BS5" s="104" t="s">
        <v>211</v>
      </c>
      <c r="BT5" s="104" t="s">
        <v>211</v>
      </c>
      <c r="BU5" s="104" t="s">
        <v>211</v>
      </c>
      <c r="BV5" s="104" t="s">
        <v>211</v>
      </c>
      <c r="BW5" s="104" t="s">
        <v>211</v>
      </c>
      <c r="BX5" s="104" t="s">
        <v>211</v>
      </c>
      <c r="BY5" s="104" t="s">
        <v>211</v>
      </c>
      <c r="BZ5" s="104" t="s">
        <v>211</v>
      </c>
      <c r="CA5" s="104" t="s">
        <v>211</v>
      </c>
      <c r="CB5" s="104" t="s">
        <v>211</v>
      </c>
      <c r="CC5" s="104" t="s">
        <v>211</v>
      </c>
      <c r="CD5" s="104" t="s">
        <v>211</v>
      </c>
      <c r="CE5" s="104" t="s">
        <v>211</v>
      </c>
      <c r="CF5" s="104" t="s">
        <v>211</v>
      </c>
      <c r="CG5" s="104" t="s">
        <v>211</v>
      </c>
      <c r="CH5" s="104" t="s">
        <v>211</v>
      </c>
      <c r="CI5" s="104" t="s">
        <v>211</v>
      </c>
      <c r="CJ5" s="104" t="s">
        <v>211</v>
      </c>
      <c r="CK5" s="104" t="s">
        <v>211</v>
      </c>
      <c r="CL5" s="104" t="s">
        <v>211</v>
      </c>
      <c r="CM5" s="104" t="s">
        <v>211</v>
      </c>
      <c r="CN5" s="104" t="s">
        <v>211</v>
      </c>
      <c r="CO5" s="104" t="s">
        <v>211</v>
      </c>
      <c r="CP5" s="104" t="s">
        <v>211</v>
      </c>
      <c r="CQ5" s="104" t="s">
        <v>211</v>
      </c>
      <c r="CR5" s="104" t="s">
        <v>211</v>
      </c>
      <c r="CS5" s="104" t="s">
        <v>211</v>
      </c>
    </row>
    <row r="6" spans="1:97" x14ac:dyDescent="0.4">
      <c r="A6" s="1" t="s">
        <v>182</v>
      </c>
      <c r="J6" s="1" t="s">
        <v>195</v>
      </c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</row>
    <row r="7" spans="1:97" x14ac:dyDescent="0.4"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</row>
    <row r="8" spans="1:97" ht="18.75" customHeight="1" x14ac:dyDescent="0.4">
      <c r="A8" s="216" t="s">
        <v>0</v>
      </c>
      <c r="B8" s="218" t="s">
        <v>166</v>
      </c>
      <c r="C8" s="219"/>
      <c r="D8" s="219"/>
      <c r="E8" s="219"/>
      <c r="F8" s="220"/>
      <c r="G8" s="216" t="s">
        <v>2</v>
      </c>
      <c r="H8" s="217" t="s">
        <v>196</v>
      </c>
      <c r="J8" s="216" t="s">
        <v>0</v>
      </c>
      <c r="K8" s="218" t="s">
        <v>165</v>
      </c>
      <c r="L8" s="219"/>
      <c r="M8" s="219"/>
      <c r="N8" s="219"/>
      <c r="O8" s="220"/>
      <c r="P8" s="216" t="s">
        <v>2</v>
      </c>
      <c r="Q8" s="217" t="s">
        <v>192</v>
      </c>
      <c r="S8" s="214" t="s">
        <v>212</v>
      </c>
      <c r="T8" s="214" t="s">
        <v>212</v>
      </c>
      <c r="U8" s="214" t="s">
        <v>212</v>
      </c>
      <c r="V8" s="214" t="s">
        <v>212</v>
      </c>
      <c r="W8" s="214" t="s">
        <v>212</v>
      </c>
      <c r="X8" s="214" t="s">
        <v>212</v>
      </c>
      <c r="Y8" s="214" t="s">
        <v>212</v>
      </c>
      <c r="Z8" s="214" t="s">
        <v>212</v>
      </c>
      <c r="AA8" s="214" t="s">
        <v>212</v>
      </c>
      <c r="AB8" s="214" t="s">
        <v>212</v>
      </c>
      <c r="AC8" s="214" t="s">
        <v>212</v>
      </c>
      <c r="AD8" s="214" t="s">
        <v>212</v>
      </c>
      <c r="AE8" s="214" t="s">
        <v>212</v>
      </c>
      <c r="AF8" s="214" t="s">
        <v>212</v>
      </c>
      <c r="AG8" s="214" t="s">
        <v>212</v>
      </c>
      <c r="AH8" s="214" t="s">
        <v>212</v>
      </c>
      <c r="AI8" s="214" t="s">
        <v>212</v>
      </c>
      <c r="AJ8" s="214" t="s">
        <v>212</v>
      </c>
      <c r="AK8" s="214" t="s">
        <v>212</v>
      </c>
      <c r="AL8" s="214" t="s">
        <v>212</v>
      </c>
      <c r="AM8" s="214" t="s">
        <v>212</v>
      </c>
      <c r="AN8" s="214" t="s">
        <v>212</v>
      </c>
      <c r="AO8" s="214" t="s">
        <v>212</v>
      </c>
      <c r="AP8" s="214" t="s">
        <v>212</v>
      </c>
      <c r="AQ8" s="214" t="s">
        <v>212</v>
      </c>
      <c r="AR8" s="214" t="s">
        <v>212</v>
      </c>
      <c r="AS8" s="214" t="s">
        <v>212</v>
      </c>
      <c r="AT8" s="214" t="s">
        <v>212</v>
      </c>
      <c r="AU8" s="214" t="s">
        <v>212</v>
      </c>
      <c r="AV8" s="214" t="s">
        <v>212</v>
      </c>
      <c r="AW8" s="214" t="s">
        <v>212</v>
      </c>
      <c r="AX8" s="214" t="s">
        <v>212</v>
      </c>
      <c r="AY8" s="214" t="s">
        <v>212</v>
      </c>
      <c r="AZ8" s="214" t="s">
        <v>212</v>
      </c>
      <c r="BA8" s="214" t="s">
        <v>212</v>
      </c>
      <c r="BB8" s="214" t="s">
        <v>212</v>
      </c>
      <c r="BC8" s="214" t="s">
        <v>212</v>
      </c>
      <c r="BD8" s="214" t="s">
        <v>212</v>
      </c>
      <c r="BE8" s="214" t="s">
        <v>212</v>
      </c>
      <c r="BF8" s="214" t="s">
        <v>212</v>
      </c>
      <c r="BG8" s="214" t="s">
        <v>212</v>
      </c>
      <c r="BH8" s="214" t="s">
        <v>212</v>
      </c>
      <c r="BI8" s="214" t="s">
        <v>212</v>
      </c>
      <c r="BJ8" s="214" t="s">
        <v>212</v>
      </c>
      <c r="BK8" s="214" t="s">
        <v>212</v>
      </c>
      <c r="BL8" s="214" t="s">
        <v>212</v>
      </c>
      <c r="BM8" s="214" t="s">
        <v>212</v>
      </c>
      <c r="BN8" s="214" t="s">
        <v>212</v>
      </c>
      <c r="BO8" s="214" t="s">
        <v>212</v>
      </c>
      <c r="BP8" s="214" t="s">
        <v>212</v>
      </c>
      <c r="BQ8" s="214" t="s">
        <v>212</v>
      </c>
      <c r="BR8" s="214" t="s">
        <v>212</v>
      </c>
      <c r="BS8" s="214" t="s">
        <v>212</v>
      </c>
      <c r="BT8" s="214" t="s">
        <v>212</v>
      </c>
      <c r="BU8" s="214" t="s">
        <v>212</v>
      </c>
      <c r="BV8" s="214" t="s">
        <v>212</v>
      </c>
      <c r="BW8" s="214" t="s">
        <v>212</v>
      </c>
      <c r="BX8" s="214" t="s">
        <v>212</v>
      </c>
      <c r="BY8" s="214" t="s">
        <v>212</v>
      </c>
      <c r="BZ8" s="214" t="s">
        <v>212</v>
      </c>
      <c r="CA8" s="214" t="s">
        <v>212</v>
      </c>
      <c r="CB8" s="214" t="s">
        <v>212</v>
      </c>
      <c r="CC8" s="214" t="s">
        <v>212</v>
      </c>
      <c r="CD8" s="214" t="s">
        <v>212</v>
      </c>
      <c r="CE8" s="214" t="s">
        <v>212</v>
      </c>
      <c r="CF8" s="214" t="s">
        <v>212</v>
      </c>
      <c r="CG8" s="214" t="s">
        <v>212</v>
      </c>
      <c r="CH8" s="214" t="s">
        <v>212</v>
      </c>
      <c r="CI8" s="214" t="s">
        <v>212</v>
      </c>
      <c r="CJ8" s="214" t="s">
        <v>212</v>
      </c>
      <c r="CK8" s="214" t="s">
        <v>212</v>
      </c>
      <c r="CL8" s="214" t="s">
        <v>212</v>
      </c>
      <c r="CM8" s="214" t="s">
        <v>212</v>
      </c>
      <c r="CN8" s="214" t="s">
        <v>212</v>
      </c>
      <c r="CO8" s="214" t="s">
        <v>212</v>
      </c>
      <c r="CP8" s="214" t="s">
        <v>212</v>
      </c>
      <c r="CQ8" s="214" t="s">
        <v>212</v>
      </c>
      <c r="CR8" s="214" t="s">
        <v>212</v>
      </c>
      <c r="CS8" s="214" t="s">
        <v>212</v>
      </c>
    </row>
    <row r="9" spans="1:97" x14ac:dyDescent="0.4">
      <c r="A9" s="216"/>
      <c r="B9" s="80" t="s">
        <v>168</v>
      </c>
      <c r="C9" s="80" t="s">
        <v>169</v>
      </c>
      <c r="D9" s="80" t="s">
        <v>170</v>
      </c>
      <c r="E9" s="80" t="s">
        <v>171</v>
      </c>
      <c r="F9" s="80" t="s">
        <v>208</v>
      </c>
      <c r="G9" s="216"/>
      <c r="H9" s="216"/>
      <c r="J9" s="216"/>
      <c r="K9" s="80" t="s">
        <v>168</v>
      </c>
      <c r="L9" s="80" t="s">
        <v>169</v>
      </c>
      <c r="M9" s="80" t="s">
        <v>170</v>
      </c>
      <c r="N9" s="80" t="s">
        <v>171</v>
      </c>
      <c r="O9" s="80" t="s">
        <v>208</v>
      </c>
      <c r="P9" s="216"/>
      <c r="Q9" s="216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</row>
    <row r="10" spans="1:97" x14ac:dyDescent="0.4">
      <c r="A10" s="9">
        <v>19</v>
      </c>
      <c r="B10" s="10"/>
      <c r="C10" s="10"/>
      <c r="D10" s="10"/>
      <c r="E10" s="10"/>
      <c r="F10" s="10"/>
      <c r="G10" s="10">
        <f t="shared" ref="G10:G51" si="0">SUM(B10:F10)</f>
        <v>0</v>
      </c>
      <c r="H10" s="45" t="e">
        <f t="shared" ref="H10:H50" si="1">G10/$G$52</f>
        <v>#DIV/0!</v>
      </c>
      <c r="J10" s="9">
        <v>19</v>
      </c>
      <c r="K10" s="10"/>
      <c r="L10" s="10"/>
      <c r="M10" s="10"/>
      <c r="N10" s="10"/>
      <c r="O10" s="10"/>
      <c r="P10" s="10">
        <f t="shared" ref="P10:P51" si="2">SUM(K10:O10)</f>
        <v>0</v>
      </c>
      <c r="Q10" s="45" t="e">
        <f t="shared" ref="Q10:Q50" si="3">P10/$P$52</f>
        <v>#DIV/0!</v>
      </c>
      <c r="S10" s="84" t="e">
        <f t="shared" ref="S10:S26" si="4">S$52*$Q10</f>
        <v>#DIV/0!</v>
      </c>
      <c r="T10" s="89" t="e">
        <f t="shared" ref="T10:AI25" si="5">T$52*$Q10</f>
        <v>#DIV/0!</v>
      </c>
      <c r="U10" s="89" t="e">
        <f t="shared" si="5"/>
        <v>#DIV/0!</v>
      </c>
      <c r="V10" s="89" t="e">
        <f t="shared" si="5"/>
        <v>#DIV/0!</v>
      </c>
      <c r="W10" s="89" t="e">
        <f t="shared" si="5"/>
        <v>#DIV/0!</v>
      </c>
      <c r="X10" s="89" t="e">
        <f t="shared" si="5"/>
        <v>#DIV/0!</v>
      </c>
      <c r="Y10" s="89" t="e">
        <f t="shared" si="5"/>
        <v>#DIV/0!</v>
      </c>
      <c r="Z10" s="89" t="e">
        <f t="shared" si="5"/>
        <v>#DIV/0!</v>
      </c>
      <c r="AA10" s="84" t="e">
        <f t="shared" si="5"/>
        <v>#DIV/0!</v>
      </c>
      <c r="AB10" s="89" t="e">
        <f t="shared" si="5"/>
        <v>#DIV/0!</v>
      </c>
      <c r="AC10" s="89" t="e">
        <f t="shared" si="5"/>
        <v>#DIV/0!</v>
      </c>
      <c r="AD10" s="89" t="e">
        <f t="shared" si="5"/>
        <v>#DIV/0!</v>
      </c>
      <c r="AE10" s="89" t="e">
        <f t="shared" si="5"/>
        <v>#DIV/0!</v>
      </c>
      <c r="AF10" s="89" t="e">
        <f t="shared" si="5"/>
        <v>#DIV/0!</v>
      </c>
      <c r="AG10" s="89" t="e">
        <f t="shared" si="5"/>
        <v>#DIV/0!</v>
      </c>
      <c r="AH10" s="89" t="e">
        <f t="shared" si="5"/>
        <v>#DIV/0!</v>
      </c>
      <c r="AI10" s="84" t="e">
        <f t="shared" si="5"/>
        <v>#DIV/0!</v>
      </c>
      <c r="AJ10" s="84" t="e">
        <f t="shared" ref="AJ10:AY25" si="6">AJ$52*$Q10</f>
        <v>#DIV/0!</v>
      </c>
      <c r="AK10" s="84" t="e">
        <f t="shared" si="6"/>
        <v>#DIV/0!</v>
      </c>
      <c r="AL10" s="84" t="e">
        <f t="shared" si="6"/>
        <v>#DIV/0!</v>
      </c>
      <c r="AM10" s="84" t="e">
        <f t="shared" si="6"/>
        <v>#DIV/0!</v>
      </c>
      <c r="AN10" s="84" t="e">
        <f t="shared" si="6"/>
        <v>#DIV/0!</v>
      </c>
      <c r="AO10" s="84" t="e">
        <f t="shared" si="6"/>
        <v>#DIV/0!</v>
      </c>
      <c r="AP10" s="84" t="e">
        <f t="shared" si="6"/>
        <v>#DIV/0!</v>
      </c>
      <c r="AQ10" s="84" t="e">
        <f t="shared" si="6"/>
        <v>#DIV/0!</v>
      </c>
      <c r="AR10" s="84" t="e">
        <f t="shared" si="6"/>
        <v>#DIV/0!</v>
      </c>
      <c r="AS10" s="84" t="e">
        <f t="shared" si="6"/>
        <v>#DIV/0!</v>
      </c>
      <c r="AT10" s="84" t="e">
        <f t="shared" si="6"/>
        <v>#DIV/0!</v>
      </c>
      <c r="AU10" s="84" t="e">
        <f t="shared" si="6"/>
        <v>#DIV/0!</v>
      </c>
      <c r="AV10" s="84" t="e">
        <f t="shared" si="6"/>
        <v>#DIV/0!</v>
      </c>
      <c r="AW10" s="84" t="e">
        <f t="shared" si="6"/>
        <v>#DIV/0!</v>
      </c>
      <c r="AX10" s="84" t="e">
        <f t="shared" si="6"/>
        <v>#DIV/0!</v>
      </c>
      <c r="AY10" s="84" t="e">
        <f t="shared" si="6"/>
        <v>#DIV/0!</v>
      </c>
      <c r="AZ10" s="84" t="e">
        <f t="shared" ref="AZ10:BO25" si="7">AZ$52*$Q10</f>
        <v>#DIV/0!</v>
      </c>
      <c r="BA10" s="84" t="e">
        <f t="shared" si="7"/>
        <v>#DIV/0!</v>
      </c>
      <c r="BB10" s="84" t="e">
        <f t="shared" si="7"/>
        <v>#DIV/0!</v>
      </c>
      <c r="BC10" s="84" t="e">
        <f t="shared" si="7"/>
        <v>#DIV/0!</v>
      </c>
      <c r="BD10" s="84" t="e">
        <f t="shared" si="7"/>
        <v>#DIV/0!</v>
      </c>
      <c r="BE10" s="84" t="e">
        <f t="shared" si="7"/>
        <v>#DIV/0!</v>
      </c>
      <c r="BF10" s="84" t="e">
        <f t="shared" si="7"/>
        <v>#DIV/0!</v>
      </c>
      <c r="BG10" s="84" t="e">
        <f t="shared" si="7"/>
        <v>#DIV/0!</v>
      </c>
      <c r="BH10" s="84" t="e">
        <f t="shared" si="7"/>
        <v>#DIV/0!</v>
      </c>
      <c r="BI10" s="84" t="e">
        <f t="shared" si="7"/>
        <v>#DIV/0!</v>
      </c>
      <c r="BJ10" s="84" t="e">
        <f t="shared" si="7"/>
        <v>#DIV/0!</v>
      </c>
      <c r="BK10" s="84" t="e">
        <f t="shared" si="7"/>
        <v>#DIV/0!</v>
      </c>
      <c r="BL10" s="84" t="e">
        <f t="shared" si="7"/>
        <v>#DIV/0!</v>
      </c>
      <c r="BM10" s="84" t="e">
        <f t="shared" si="7"/>
        <v>#DIV/0!</v>
      </c>
      <c r="BN10" s="84" t="e">
        <f t="shared" si="7"/>
        <v>#DIV/0!</v>
      </c>
      <c r="BO10" s="84" t="e">
        <f t="shared" si="7"/>
        <v>#DIV/0!</v>
      </c>
      <c r="BP10" s="84" t="e">
        <f t="shared" ref="BP10:CE25" si="8">BP$52*$Q10</f>
        <v>#DIV/0!</v>
      </c>
      <c r="BQ10" s="84" t="e">
        <f t="shared" si="8"/>
        <v>#DIV/0!</v>
      </c>
      <c r="BR10" s="84" t="e">
        <f t="shared" si="8"/>
        <v>#DIV/0!</v>
      </c>
      <c r="BS10" s="84" t="e">
        <f t="shared" si="8"/>
        <v>#DIV/0!</v>
      </c>
      <c r="BT10" s="84" t="e">
        <f t="shared" si="8"/>
        <v>#DIV/0!</v>
      </c>
      <c r="BU10" s="84" t="e">
        <f t="shared" si="8"/>
        <v>#DIV/0!</v>
      </c>
      <c r="BV10" s="84" t="e">
        <f t="shared" si="8"/>
        <v>#DIV/0!</v>
      </c>
      <c r="BW10" s="84" t="e">
        <f t="shared" si="8"/>
        <v>#DIV/0!</v>
      </c>
      <c r="BX10" s="84" t="e">
        <f t="shared" si="8"/>
        <v>#DIV/0!</v>
      </c>
      <c r="BY10" s="84" t="e">
        <f t="shared" si="8"/>
        <v>#DIV/0!</v>
      </c>
      <c r="BZ10" s="84" t="e">
        <f t="shared" si="8"/>
        <v>#DIV/0!</v>
      </c>
      <c r="CA10" s="84" t="e">
        <f t="shared" si="8"/>
        <v>#DIV/0!</v>
      </c>
      <c r="CB10" s="84" t="e">
        <f t="shared" si="8"/>
        <v>#DIV/0!</v>
      </c>
      <c r="CC10" s="84" t="e">
        <f t="shared" si="8"/>
        <v>#DIV/0!</v>
      </c>
      <c r="CD10" s="84" t="e">
        <f t="shared" si="8"/>
        <v>#DIV/0!</v>
      </c>
      <c r="CE10" s="84" t="e">
        <f t="shared" si="8"/>
        <v>#DIV/0!</v>
      </c>
      <c r="CF10" s="84" t="e">
        <f t="shared" ref="CF10:CS25" si="9">CF$52*$Q10</f>
        <v>#DIV/0!</v>
      </c>
      <c r="CG10" s="84" t="e">
        <f t="shared" si="9"/>
        <v>#DIV/0!</v>
      </c>
      <c r="CH10" s="84" t="e">
        <f t="shared" si="9"/>
        <v>#DIV/0!</v>
      </c>
      <c r="CI10" s="84" t="e">
        <f t="shared" si="9"/>
        <v>#DIV/0!</v>
      </c>
      <c r="CJ10" s="84" t="e">
        <f t="shared" si="9"/>
        <v>#DIV/0!</v>
      </c>
      <c r="CK10" s="84" t="e">
        <f t="shared" si="9"/>
        <v>#DIV/0!</v>
      </c>
      <c r="CL10" s="84" t="e">
        <f t="shared" si="9"/>
        <v>#DIV/0!</v>
      </c>
      <c r="CM10" s="84" t="e">
        <f t="shared" si="9"/>
        <v>#DIV/0!</v>
      </c>
      <c r="CN10" s="84" t="e">
        <f t="shared" si="9"/>
        <v>#DIV/0!</v>
      </c>
      <c r="CO10" s="84" t="e">
        <f t="shared" si="9"/>
        <v>#DIV/0!</v>
      </c>
      <c r="CP10" s="84" t="e">
        <f t="shared" si="9"/>
        <v>#DIV/0!</v>
      </c>
      <c r="CQ10" s="84" t="e">
        <f t="shared" si="9"/>
        <v>#DIV/0!</v>
      </c>
      <c r="CR10" s="84" t="e">
        <f t="shared" si="9"/>
        <v>#DIV/0!</v>
      </c>
      <c r="CS10" s="84" t="e">
        <f t="shared" si="9"/>
        <v>#DIV/0!</v>
      </c>
    </row>
    <row r="11" spans="1:97" x14ac:dyDescent="0.4">
      <c r="A11" s="11">
        <v>20</v>
      </c>
      <c r="B11" s="12"/>
      <c r="C11" s="12"/>
      <c r="D11" s="12"/>
      <c r="E11" s="12"/>
      <c r="F11" s="12"/>
      <c r="G11" s="12">
        <f t="shared" si="0"/>
        <v>0</v>
      </c>
      <c r="H11" s="46" t="e">
        <f t="shared" si="1"/>
        <v>#DIV/0!</v>
      </c>
      <c r="J11" s="11">
        <v>20</v>
      </c>
      <c r="K11" s="12"/>
      <c r="L11" s="12"/>
      <c r="M11" s="12"/>
      <c r="N11" s="12"/>
      <c r="O11" s="12"/>
      <c r="P11" s="12">
        <f t="shared" si="2"/>
        <v>0</v>
      </c>
      <c r="Q11" s="46" t="e">
        <f t="shared" si="3"/>
        <v>#DIV/0!</v>
      </c>
      <c r="S11" s="85" t="e">
        <f t="shared" si="4"/>
        <v>#DIV/0!</v>
      </c>
      <c r="T11" s="90" t="e">
        <f t="shared" si="5"/>
        <v>#DIV/0!</v>
      </c>
      <c r="U11" s="90" t="e">
        <f t="shared" si="5"/>
        <v>#DIV/0!</v>
      </c>
      <c r="V11" s="90" t="e">
        <f t="shared" si="5"/>
        <v>#DIV/0!</v>
      </c>
      <c r="W11" s="90" t="e">
        <f t="shared" si="5"/>
        <v>#DIV/0!</v>
      </c>
      <c r="X11" s="90" t="e">
        <f t="shared" si="5"/>
        <v>#DIV/0!</v>
      </c>
      <c r="Y11" s="90" t="e">
        <f t="shared" si="5"/>
        <v>#DIV/0!</v>
      </c>
      <c r="Z11" s="90" t="e">
        <f t="shared" si="5"/>
        <v>#DIV/0!</v>
      </c>
      <c r="AA11" s="85" t="e">
        <f t="shared" si="5"/>
        <v>#DIV/0!</v>
      </c>
      <c r="AB11" s="90" t="e">
        <f t="shared" si="5"/>
        <v>#DIV/0!</v>
      </c>
      <c r="AC11" s="90" t="e">
        <f t="shared" si="5"/>
        <v>#DIV/0!</v>
      </c>
      <c r="AD11" s="90" t="e">
        <f t="shared" si="5"/>
        <v>#DIV/0!</v>
      </c>
      <c r="AE11" s="90" t="e">
        <f t="shared" si="5"/>
        <v>#DIV/0!</v>
      </c>
      <c r="AF11" s="90" t="e">
        <f t="shared" si="5"/>
        <v>#DIV/0!</v>
      </c>
      <c r="AG11" s="90" t="e">
        <f t="shared" si="5"/>
        <v>#DIV/0!</v>
      </c>
      <c r="AH11" s="90" t="e">
        <f t="shared" si="5"/>
        <v>#DIV/0!</v>
      </c>
      <c r="AI11" s="85" t="e">
        <f t="shared" si="5"/>
        <v>#DIV/0!</v>
      </c>
      <c r="AJ11" s="85" t="e">
        <f t="shared" si="6"/>
        <v>#DIV/0!</v>
      </c>
      <c r="AK11" s="85" t="e">
        <f t="shared" si="6"/>
        <v>#DIV/0!</v>
      </c>
      <c r="AL11" s="85" t="e">
        <f t="shared" si="6"/>
        <v>#DIV/0!</v>
      </c>
      <c r="AM11" s="85" t="e">
        <f t="shared" si="6"/>
        <v>#DIV/0!</v>
      </c>
      <c r="AN11" s="85" t="e">
        <f t="shared" si="6"/>
        <v>#DIV/0!</v>
      </c>
      <c r="AO11" s="85" t="e">
        <f t="shared" si="6"/>
        <v>#DIV/0!</v>
      </c>
      <c r="AP11" s="85" t="e">
        <f t="shared" si="6"/>
        <v>#DIV/0!</v>
      </c>
      <c r="AQ11" s="85" t="e">
        <f t="shared" si="6"/>
        <v>#DIV/0!</v>
      </c>
      <c r="AR11" s="85" t="e">
        <f t="shared" si="6"/>
        <v>#DIV/0!</v>
      </c>
      <c r="AS11" s="85" t="e">
        <f t="shared" si="6"/>
        <v>#DIV/0!</v>
      </c>
      <c r="AT11" s="85" t="e">
        <f t="shared" si="6"/>
        <v>#DIV/0!</v>
      </c>
      <c r="AU11" s="85" t="e">
        <f t="shared" si="6"/>
        <v>#DIV/0!</v>
      </c>
      <c r="AV11" s="85" t="e">
        <f t="shared" si="6"/>
        <v>#DIV/0!</v>
      </c>
      <c r="AW11" s="85" t="e">
        <f t="shared" si="6"/>
        <v>#DIV/0!</v>
      </c>
      <c r="AX11" s="85" t="e">
        <f t="shared" si="6"/>
        <v>#DIV/0!</v>
      </c>
      <c r="AY11" s="85" t="e">
        <f t="shared" si="6"/>
        <v>#DIV/0!</v>
      </c>
      <c r="AZ11" s="85" t="e">
        <f t="shared" si="7"/>
        <v>#DIV/0!</v>
      </c>
      <c r="BA11" s="85" t="e">
        <f t="shared" si="7"/>
        <v>#DIV/0!</v>
      </c>
      <c r="BB11" s="85" t="e">
        <f t="shared" si="7"/>
        <v>#DIV/0!</v>
      </c>
      <c r="BC11" s="85" t="e">
        <f t="shared" si="7"/>
        <v>#DIV/0!</v>
      </c>
      <c r="BD11" s="85" t="e">
        <f t="shared" si="7"/>
        <v>#DIV/0!</v>
      </c>
      <c r="BE11" s="85" t="e">
        <f t="shared" si="7"/>
        <v>#DIV/0!</v>
      </c>
      <c r="BF11" s="85" t="e">
        <f t="shared" si="7"/>
        <v>#DIV/0!</v>
      </c>
      <c r="BG11" s="85" t="e">
        <f t="shared" si="7"/>
        <v>#DIV/0!</v>
      </c>
      <c r="BH11" s="85" t="e">
        <f t="shared" si="7"/>
        <v>#DIV/0!</v>
      </c>
      <c r="BI11" s="85" t="e">
        <f t="shared" si="7"/>
        <v>#DIV/0!</v>
      </c>
      <c r="BJ11" s="85" t="e">
        <f t="shared" si="7"/>
        <v>#DIV/0!</v>
      </c>
      <c r="BK11" s="85" t="e">
        <f t="shared" si="7"/>
        <v>#DIV/0!</v>
      </c>
      <c r="BL11" s="85" t="e">
        <f t="shared" si="7"/>
        <v>#DIV/0!</v>
      </c>
      <c r="BM11" s="85" t="e">
        <f t="shared" si="7"/>
        <v>#DIV/0!</v>
      </c>
      <c r="BN11" s="85" t="e">
        <f t="shared" si="7"/>
        <v>#DIV/0!</v>
      </c>
      <c r="BO11" s="85" t="e">
        <f t="shared" si="7"/>
        <v>#DIV/0!</v>
      </c>
      <c r="BP11" s="85" t="e">
        <f t="shared" si="8"/>
        <v>#DIV/0!</v>
      </c>
      <c r="BQ11" s="85" t="e">
        <f t="shared" si="8"/>
        <v>#DIV/0!</v>
      </c>
      <c r="BR11" s="85" t="e">
        <f t="shared" si="8"/>
        <v>#DIV/0!</v>
      </c>
      <c r="BS11" s="85" t="e">
        <f t="shared" si="8"/>
        <v>#DIV/0!</v>
      </c>
      <c r="BT11" s="85" t="e">
        <f t="shared" si="8"/>
        <v>#DIV/0!</v>
      </c>
      <c r="BU11" s="85" t="e">
        <f t="shared" si="8"/>
        <v>#DIV/0!</v>
      </c>
      <c r="BV11" s="85" t="e">
        <f t="shared" si="8"/>
        <v>#DIV/0!</v>
      </c>
      <c r="BW11" s="85" t="e">
        <f t="shared" si="8"/>
        <v>#DIV/0!</v>
      </c>
      <c r="BX11" s="85" t="e">
        <f t="shared" si="8"/>
        <v>#DIV/0!</v>
      </c>
      <c r="BY11" s="85" t="e">
        <f t="shared" si="8"/>
        <v>#DIV/0!</v>
      </c>
      <c r="BZ11" s="85" t="e">
        <f t="shared" si="8"/>
        <v>#DIV/0!</v>
      </c>
      <c r="CA11" s="85" t="e">
        <f t="shared" si="8"/>
        <v>#DIV/0!</v>
      </c>
      <c r="CB11" s="85" t="e">
        <f t="shared" si="8"/>
        <v>#DIV/0!</v>
      </c>
      <c r="CC11" s="85" t="e">
        <f t="shared" si="8"/>
        <v>#DIV/0!</v>
      </c>
      <c r="CD11" s="85" t="e">
        <f t="shared" si="8"/>
        <v>#DIV/0!</v>
      </c>
      <c r="CE11" s="85" t="e">
        <f t="shared" si="8"/>
        <v>#DIV/0!</v>
      </c>
      <c r="CF11" s="85" t="e">
        <f t="shared" si="9"/>
        <v>#DIV/0!</v>
      </c>
      <c r="CG11" s="85" t="e">
        <f t="shared" si="9"/>
        <v>#DIV/0!</v>
      </c>
      <c r="CH11" s="85" t="e">
        <f t="shared" si="9"/>
        <v>#DIV/0!</v>
      </c>
      <c r="CI11" s="85" t="e">
        <f t="shared" si="9"/>
        <v>#DIV/0!</v>
      </c>
      <c r="CJ11" s="85" t="e">
        <f t="shared" si="9"/>
        <v>#DIV/0!</v>
      </c>
      <c r="CK11" s="85" t="e">
        <f t="shared" si="9"/>
        <v>#DIV/0!</v>
      </c>
      <c r="CL11" s="85" t="e">
        <f t="shared" si="9"/>
        <v>#DIV/0!</v>
      </c>
      <c r="CM11" s="85" t="e">
        <f t="shared" si="9"/>
        <v>#DIV/0!</v>
      </c>
      <c r="CN11" s="85" t="e">
        <f t="shared" si="9"/>
        <v>#DIV/0!</v>
      </c>
      <c r="CO11" s="85" t="e">
        <f t="shared" si="9"/>
        <v>#DIV/0!</v>
      </c>
      <c r="CP11" s="85" t="e">
        <f t="shared" si="9"/>
        <v>#DIV/0!</v>
      </c>
      <c r="CQ11" s="85" t="e">
        <f t="shared" si="9"/>
        <v>#DIV/0!</v>
      </c>
      <c r="CR11" s="85" t="e">
        <f t="shared" si="9"/>
        <v>#DIV/0!</v>
      </c>
      <c r="CS11" s="85" t="e">
        <f t="shared" si="9"/>
        <v>#DIV/0!</v>
      </c>
    </row>
    <row r="12" spans="1:97" x14ac:dyDescent="0.4">
      <c r="A12" s="9">
        <v>21</v>
      </c>
      <c r="B12" s="10"/>
      <c r="C12" s="10"/>
      <c r="D12" s="10"/>
      <c r="E12" s="10"/>
      <c r="F12" s="10"/>
      <c r="G12" s="10">
        <f t="shared" si="0"/>
        <v>0</v>
      </c>
      <c r="H12" s="45" t="e">
        <f t="shared" si="1"/>
        <v>#DIV/0!</v>
      </c>
      <c r="J12" s="9">
        <v>21</v>
      </c>
      <c r="K12" s="10"/>
      <c r="L12" s="10"/>
      <c r="M12" s="10"/>
      <c r="N12" s="10"/>
      <c r="O12" s="10"/>
      <c r="P12" s="10">
        <f t="shared" si="2"/>
        <v>0</v>
      </c>
      <c r="Q12" s="45" t="e">
        <f t="shared" si="3"/>
        <v>#DIV/0!</v>
      </c>
      <c r="S12" s="84" t="e">
        <f t="shared" si="4"/>
        <v>#DIV/0!</v>
      </c>
      <c r="T12" s="89" t="e">
        <f t="shared" si="5"/>
        <v>#DIV/0!</v>
      </c>
      <c r="U12" s="89" t="e">
        <f t="shared" si="5"/>
        <v>#DIV/0!</v>
      </c>
      <c r="V12" s="89" t="e">
        <f t="shared" si="5"/>
        <v>#DIV/0!</v>
      </c>
      <c r="W12" s="89" t="e">
        <f t="shared" si="5"/>
        <v>#DIV/0!</v>
      </c>
      <c r="X12" s="89" t="e">
        <f t="shared" si="5"/>
        <v>#DIV/0!</v>
      </c>
      <c r="Y12" s="89" t="e">
        <f t="shared" si="5"/>
        <v>#DIV/0!</v>
      </c>
      <c r="Z12" s="89" t="e">
        <f t="shared" si="5"/>
        <v>#DIV/0!</v>
      </c>
      <c r="AA12" s="84" t="e">
        <f t="shared" si="5"/>
        <v>#DIV/0!</v>
      </c>
      <c r="AB12" s="89" t="e">
        <f t="shared" si="5"/>
        <v>#DIV/0!</v>
      </c>
      <c r="AC12" s="89" t="e">
        <f t="shared" si="5"/>
        <v>#DIV/0!</v>
      </c>
      <c r="AD12" s="89" t="e">
        <f t="shared" si="5"/>
        <v>#DIV/0!</v>
      </c>
      <c r="AE12" s="89" t="e">
        <f t="shared" si="5"/>
        <v>#DIV/0!</v>
      </c>
      <c r="AF12" s="89" t="e">
        <f t="shared" si="5"/>
        <v>#DIV/0!</v>
      </c>
      <c r="AG12" s="89" t="e">
        <f t="shared" si="5"/>
        <v>#DIV/0!</v>
      </c>
      <c r="AH12" s="89" t="e">
        <f t="shared" si="5"/>
        <v>#DIV/0!</v>
      </c>
      <c r="AI12" s="84" t="e">
        <f t="shared" si="5"/>
        <v>#DIV/0!</v>
      </c>
      <c r="AJ12" s="84" t="e">
        <f t="shared" si="6"/>
        <v>#DIV/0!</v>
      </c>
      <c r="AK12" s="84" t="e">
        <f t="shared" si="6"/>
        <v>#DIV/0!</v>
      </c>
      <c r="AL12" s="84" t="e">
        <f t="shared" si="6"/>
        <v>#DIV/0!</v>
      </c>
      <c r="AM12" s="84" t="e">
        <f t="shared" si="6"/>
        <v>#DIV/0!</v>
      </c>
      <c r="AN12" s="84" t="e">
        <f t="shared" si="6"/>
        <v>#DIV/0!</v>
      </c>
      <c r="AO12" s="84" t="e">
        <f t="shared" si="6"/>
        <v>#DIV/0!</v>
      </c>
      <c r="AP12" s="84" t="e">
        <f t="shared" si="6"/>
        <v>#DIV/0!</v>
      </c>
      <c r="AQ12" s="84" t="e">
        <f t="shared" si="6"/>
        <v>#DIV/0!</v>
      </c>
      <c r="AR12" s="84" t="e">
        <f t="shared" si="6"/>
        <v>#DIV/0!</v>
      </c>
      <c r="AS12" s="84" t="e">
        <f t="shared" si="6"/>
        <v>#DIV/0!</v>
      </c>
      <c r="AT12" s="84" t="e">
        <f t="shared" si="6"/>
        <v>#DIV/0!</v>
      </c>
      <c r="AU12" s="84" t="e">
        <f t="shared" si="6"/>
        <v>#DIV/0!</v>
      </c>
      <c r="AV12" s="84" t="e">
        <f t="shared" si="6"/>
        <v>#DIV/0!</v>
      </c>
      <c r="AW12" s="84" t="e">
        <f t="shared" si="6"/>
        <v>#DIV/0!</v>
      </c>
      <c r="AX12" s="84" t="e">
        <f t="shared" si="6"/>
        <v>#DIV/0!</v>
      </c>
      <c r="AY12" s="84" t="e">
        <f t="shared" si="6"/>
        <v>#DIV/0!</v>
      </c>
      <c r="AZ12" s="84" t="e">
        <f t="shared" si="7"/>
        <v>#DIV/0!</v>
      </c>
      <c r="BA12" s="84" t="e">
        <f t="shared" si="7"/>
        <v>#DIV/0!</v>
      </c>
      <c r="BB12" s="84" t="e">
        <f t="shared" si="7"/>
        <v>#DIV/0!</v>
      </c>
      <c r="BC12" s="84" t="e">
        <f t="shared" si="7"/>
        <v>#DIV/0!</v>
      </c>
      <c r="BD12" s="84" t="e">
        <f t="shared" si="7"/>
        <v>#DIV/0!</v>
      </c>
      <c r="BE12" s="84" t="e">
        <f t="shared" si="7"/>
        <v>#DIV/0!</v>
      </c>
      <c r="BF12" s="84" t="e">
        <f t="shared" si="7"/>
        <v>#DIV/0!</v>
      </c>
      <c r="BG12" s="84" t="e">
        <f t="shared" si="7"/>
        <v>#DIV/0!</v>
      </c>
      <c r="BH12" s="84" t="e">
        <f t="shared" si="7"/>
        <v>#DIV/0!</v>
      </c>
      <c r="BI12" s="84" t="e">
        <f t="shared" si="7"/>
        <v>#DIV/0!</v>
      </c>
      <c r="BJ12" s="84" t="e">
        <f t="shared" si="7"/>
        <v>#DIV/0!</v>
      </c>
      <c r="BK12" s="84" t="e">
        <f t="shared" si="7"/>
        <v>#DIV/0!</v>
      </c>
      <c r="BL12" s="84" t="e">
        <f t="shared" si="7"/>
        <v>#DIV/0!</v>
      </c>
      <c r="BM12" s="84" t="e">
        <f t="shared" si="7"/>
        <v>#DIV/0!</v>
      </c>
      <c r="BN12" s="84" t="e">
        <f t="shared" si="7"/>
        <v>#DIV/0!</v>
      </c>
      <c r="BO12" s="84" t="e">
        <f t="shared" si="7"/>
        <v>#DIV/0!</v>
      </c>
      <c r="BP12" s="84" t="e">
        <f t="shared" si="8"/>
        <v>#DIV/0!</v>
      </c>
      <c r="BQ12" s="84" t="e">
        <f t="shared" si="8"/>
        <v>#DIV/0!</v>
      </c>
      <c r="BR12" s="84" t="e">
        <f t="shared" si="8"/>
        <v>#DIV/0!</v>
      </c>
      <c r="BS12" s="84" t="e">
        <f t="shared" si="8"/>
        <v>#DIV/0!</v>
      </c>
      <c r="BT12" s="84" t="e">
        <f t="shared" si="8"/>
        <v>#DIV/0!</v>
      </c>
      <c r="BU12" s="84" t="e">
        <f t="shared" si="8"/>
        <v>#DIV/0!</v>
      </c>
      <c r="BV12" s="84" t="e">
        <f t="shared" si="8"/>
        <v>#DIV/0!</v>
      </c>
      <c r="BW12" s="84" t="e">
        <f t="shared" si="8"/>
        <v>#DIV/0!</v>
      </c>
      <c r="BX12" s="84" t="e">
        <f t="shared" si="8"/>
        <v>#DIV/0!</v>
      </c>
      <c r="BY12" s="84" t="e">
        <f t="shared" si="8"/>
        <v>#DIV/0!</v>
      </c>
      <c r="BZ12" s="84" t="e">
        <f t="shared" si="8"/>
        <v>#DIV/0!</v>
      </c>
      <c r="CA12" s="84" t="e">
        <f t="shared" si="8"/>
        <v>#DIV/0!</v>
      </c>
      <c r="CB12" s="84" t="e">
        <f t="shared" si="8"/>
        <v>#DIV/0!</v>
      </c>
      <c r="CC12" s="84" t="e">
        <f t="shared" si="8"/>
        <v>#DIV/0!</v>
      </c>
      <c r="CD12" s="84" t="e">
        <f t="shared" si="8"/>
        <v>#DIV/0!</v>
      </c>
      <c r="CE12" s="84" t="e">
        <f t="shared" si="8"/>
        <v>#DIV/0!</v>
      </c>
      <c r="CF12" s="84" t="e">
        <f t="shared" si="9"/>
        <v>#DIV/0!</v>
      </c>
      <c r="CG12" s="84" t="e">
        <f t="shared" si="9"/>
        <v>#DIV/0!</v>
      </c>
      <c r="CH12" s="84" t="e">
        <f t="shared" si="9"/>
        <v>#DIV/0!</v>
      </c>
      <c r="CI12" s="84" t="e">
        <f t="shared" si="9"/>
        <v>#DIV/0!</v>
      </c>
      <c r="CJ12" s="84" t="e">
        <f t="shared" si="9"/>
        <v>#DIV/0!</v>
      </c>
      <c r="CK12" s="84" t="e">
        <f t="shared" si="9"/>
        <v>#DIV/0!</v>
      </c>
      <c r="CL12" s="84" t="e">
        <f t="shared" si="9"/>
        <v>#DIV/0!</v>
      </c>
      <c r="CM12" s="84" t="e">
        <f t="shared" si="9"/>
        <v>#DIV/0!</v>
      </c>
      <c r="CN12" s="84" t="e">
        <f t="shared" si="9"/>
        <v>#DIV/0!</v>
      </c>
      <c r="CO12" s="84" t="e">
        <f t="shared" si="9"/>
        <v>#DIV/0!</v>
      </c>
      <c r="CP12" s="84" t="e">
        <f t="shared" si="9"/>
        <v>#DIV/0!</v>
      </c>
      <c r="CQ12" s="84" t="e">
        <f t="shared" si="9"/>
        <v>#DIV/0!</v>
      </c>
      <c r="CR12" s="84" t="e">
        <f t="shared" si="9"/>
        <v>#DIV/0!</v>
      </c>
      <c r="CS12" s="84" t="e">
        <f t="shared" si="9"/>
        <v>#DIV/0!</v>
      </c>
    </row>
    <row r="13" spans="1:97" x14ac:dyDescent="0.4">
      <c r="A13" s="5">
        <v>22</v>
      </c>
      <c r="B13" s="6"/>
      <c r="C13" s="6"/>
      <c r="D13" s="6"/>
      <c r="E13" s="6"/>
      <c r="F13" s="6"/>
      <c r="G13" s="6">
        <f t="shared" si="0"/>
        <v>0</v>
      </c>
      <c r="H13" s="47" t="e">
        <f t="shared" si="1"/>
        <v>#DIV/0!</v>
      </c>
      <c r="J13" s="5">
        <v>22</v>
      </c>
      <c r="K13" s="6"/>
      <c r="L13" s="6"/>
      <c r="M13" s="6"/>
      <c r="N13" s="6"/>
      <c r="O13" s="6"/>
      <c r="P13" s="6">
        <f t="shared" si="2"/>
        <v>0</v>
      </c>
      <c r="Q13" s="47" t="e">
        <f t="shared" si="3"/>
        <v>#DIV/0!</v>
      </c>
      <c r="S13" s="86" t="e">
        <f t="shared" si="4"/>
        <v>#DIV/0!</v>
      </c>
      <c r="T13" s="91" t="e">
        <f t="shared" si="5"/>
        <v>#DIV/0!</v>
      </c>
      <c r="U13" s="91" t="e">
        <f t="shared" si="5"/>
        <v>#DIV/0!</v>
      </c>
      <c r="V13" s="91" t="e">
        <f t="shared" si="5"/>
        <v>#DIV/0!</v>
      </c>
      <c r="W13" s="91" t="e">
        <f t="shared" si="5"/>
        <v>#DIV/0!</v>
      </c>
      <c r="X13" s="91" t="e">
        <f t="shared" si="5"/>
        <v>#DIV/0!</v>
      </c>
      <c r="Y13" s="91" t="e">
        <f t="shared" si="5"/>
        <v>#DIV/0!</v>
      </c>
      <c r="Z13" s="91" t="e">
        <f t="shared" si="5"/>
        <v>#DIV/0!</v>
      </c>
      <c r="AA13" s="86" t="e">
        <f t="shared" si="5"/>
        <v>#DIV/0!</v>
      </c>
      <c r="AB13" s="91" t="e">
        <f t="shared" si="5"/>
        <v>#DIV/0!</v>
      </c>
      <c r="AC13" s="91" t="e">
        <f t="shared" si="5"/>
        <v>#DIV/0!</v>
      </c>
      <c r="AD13" s="91" t="e">
        <f t="shared" si="5"/>
        <v>#DIV/0!</v>
      </c>
      <c r="AE13" s="91" t="e">
        <f t="shared" si="5"/>
        <v>#DIV/0!</v>
      </c>
      <c r="AF13" s="91" t="e">
        <f t="shared" si="5"/>
        <v>#DIV/0!</v>
      </c>
      <c r="AG13" s="91" t="e">
        <f t="shared" si="5"/>
        <v>#DIV/0!</v>
      </c>
      <c r="AH13" s="91" t="e">
        <f t="shared" si="5"/>
        <v>#DIV/0!</v>
      </c>
      <c r="AI13" s="86" t="e">
        <f t="shared" si="5"/>
        <v>#DIV/0!</v>
      </c>
      <c r="AJ13" s="86" t="e">
        <f t="shared" si="6"/>
        <v>#DIV/0!</v>
      </c>
      <c r="AK13" s="86" t="e">
        <f t="shared" si="6"/>
        <v>#DIV/0!</v>
      </c>
      <c r="AL13" s="86" t="e">
        <f t="shared" si="6"/>
        <v>#DIV/0!</v>
      </c>
      <c r="AM13" s="86" t="e">
        <f t="shared" si="6"/>
        <v>#DIV/0!</v>
      </c>
      <c r="AN13" s="86" t="e">
        <f t="shared" si="6"/>
        <v>#DIV/0!</v>
      </c>
      <c r="AO13" s="86" t="e">
        <f t="shared" si="6"/>
        <v>#DIV/0!</v>
      </c>
      <c r="AP13" s="86" t="e">
        <f t="shared" si="6"/>
        <v>#DIV/0!</v>
      </c>
      <c r="AQ13" s="86" t="e">
        <f t="shared" si="6"/>
        <v>#DIV/0!</v>
      </c>
      <c r="AR13" s="86" t="e">
        <f t="shared" si="6"/>
        <v>#DIV/0!</v>
      </c>
      <c r="AS13" s="86" t="e">
        <f t="shared" si="6"/>
        <v>#DIV/0!</v>
      </c>
      <c r="AT13" s="86" t="e">
        <f t="shared" si="6"/>
        <v>#DIV/0!</v>
      </c>
      <c r="AU13" s="86" t="e">
        <f t="shared" si="6"/>
        <v>#DIV/0!</v>
      </c>
      <c r="AV13" s="86" t="e">
        <f t="shared" si="6"/>
        <v>#DIV/0!</v>
      </c>
      <c r="AW13" s="86" t="e">
        <f t="shared" si="6"/>
        <v>#DIV/0!</v>
      </c>
      <c r="AX13" s="86" t="e">
        <f t="shared" si="6"/>
        <v>#DIV/0!</v>
      </c>
      <c r="AY13" s="86" t="e">
        <f t="shared" si="6"/>
        <v>#DIV/0!</v>
      </c>
      <c r="AZ13" s="86" t="e">
        <f t="shared" si="7"/>
        <v>#DIV/0!</v>
      </c>
      <c r="BA13" s="86" t="e">
        <f t="shared" si="7"/>
        <v>#DIV/0!</v>
      </c>
      <c r="BB13" s="86" t="e">
        <f t="shared" si="7"/>
        <v>#DIV/0!</v>
      </c>
      <c r="BC13" s="86" t="e">
        <f t="shared" si="7"/>
        <v>#DIV/0!</v>
      </c>
      <c r="BD13" s="86" t="e">
        <f t="shared" si="7"/>
        <v>#DIV/0!</v>
      </c>
      <c r="BE13" s="86" t="e">
        <f t="shared" si="7"/>
        <v>#DIV/0!</v>
      </c>
      <c r="BF13" s="86" t="e">
        <f t="shared" si="7"/>
        <v>#DIV/0!</v>
      </c>
      <c r="BG13" s="86" t="e">
        <f t="shared" si="7"/>
        <v>#DIV/0!</v>
      </c>
      <c r="BH13" s="86" t="e">
        <f t="shared" si="7"/>
        <v>#DIV/0!</v>
      </c>
      <c r="BI13" s="86" t="e">
        <f t="shared" si="7"/>
        <v>#DIV/0!</v>
      </c>
      <c r="BJ13" s="86" t="e">
        <f t="shared" si="7"/>
        <v>#DIV/0!</v>
      </c>
      <c r="BK13" s="86" t="e">
        <f t="shared" si="7"/>
        <v>#DIV/0!</v>
      </c>
      <c r="BL13" s="86" t="e">
        <f t="shared" si="7"/>
        <v>#DIV/0!</v>
      </c>
      <c r="BM13" s="86" t="e">
        <f t="shared" si="7"/>
        <v>#DIV/0!</v>
      </c>
      <c r="BN13" s="86" t="e">
        <f t="shared" si="7"/>
        <v>#DIV/0!</v>
      </c>
      <c r="BO13" s="86" t="e">
        <f t="shared" si="7"/>
        <v>#DIV/0!</v>
      </c>
      <c r="BP13" s="86" t="e">
        <f t="shared" si="8"/>
        <v>#DIV/0!</v>
      </c>
      <c r="BQ13" s="86" t="e">
        <f t="shared" si="8"/>
        <v>#DIV/0!</v>
      </c>
      <c r="BR13" s="86" t="e">
        <f t="shared" si="8"/>
        <v>#DIV/0!</v>
      </c>
      <c r="BS13" s="86" t="e">
        <f t="shared" si="8"/>
        <v>#DIV/0!</v>
      </c>
      <c r="BT13" s="86" t="e">
        <f t="shared" si="8"/>
        <v>#DIV/0!</v>
      </c>
      <c r="BU13" s="86" t="e">
        <f t="shared" si="8"/>
        <v>#DIV/0!</v>
      </c>
      <c r="BV13" s="86" t="e">
        <f t="shared" si="8"/>
        <v>#DIV/0!</v>
      </c>
      <c r="BW13" s="86" t="e">
        <f t="shared" si="8"/>
        <v>#DIV/0!</v>
      </c>
      <c r="BX13" s="86" t="e">
        <f t="shared" si="8"/>
        <v>#DIV/0!</v>
      </c>
      <c r="BY13" s="86" t="e">
        <f t="shared" si="8"/>
        <v>#DIV/0!</v>
      </c>
      <c r="BZ13" s="86" t="e">
        <f t="shared" si="8"/>
        <v>#DIV/0!</v>
      </c>
      <c r="CA13" s="86" t="e">
        <f t="shared" si="8"/>
        <v>#DIV/0!</v>
      </c>
      <c r="CB13" s="86" t="e">
        <f t="shared" si="8"/>
        <v>#DIV/0!</v>
      </c>
      <c r="CC13" s="86" t="e">
        <f t="shared" si="8"/>
        <v>#DIV/0!</v>
      </c>
      <c r="CD13" s="86" t="e">
        <f t="shared" si="8"/>
        <v>#DIV/0!</v>
      </c>
      <c r="CE13" s="86" t="e">
        <f t="shared" si="8"/>
        <v>#DIV/0!</v>
      </c>
      <c r="CF13" s="86" t="e">
        <f t="shared" si="9"/>
        <v>#DIV/0!</v>
      </c>
      <c r="CG13" s="86" t="e">
        <f t="shared" si="9"/>
        <v>#DIV/0!</v>
      </c>
      <c r="CH13" s="86" t="e">
        <f t="shared" si="9"/>
        <v>#DIV/0!</v>
      </c>
      <c r="CI13" s="86" t="e">
        <f t="shared" si="9"/>
        <v>#DIV/0!</v>
      </c>
      <c r="CJ13" s="86" t="e">
        <f t="shared" si="9"/>
        <v>#DIV/0!</v>
      </c>
      <c r="CK13" s="86" t="e">
        <f t="shared" si="9"/>
        <v>#DIV/0!</v>
      </c>
      <c r="CL13" s="86" t="e">
        <f t="shared" si="9"/>
        <v>#DIV/0!</v>
      </c>
      <c r="CM13" s="86" t="e">
        <f t="shared" si="9"/>
        <v>#DIV/0!</v>
      </c>
      <c r="CN13" s="86" t="e">
        <f t="shared" si="9"/>
        <v>#DIV/0!</v>
      </c>
      <c r="CO13" s="86" t="e">
        <f t="shared" si="9"/>
        <v>#DIV/0!</v>
      </c>
      <c r="CP13" s="86" t="e">
        <f t="shared" si="9"/>
        <v>#DIV/0!</v>
      </c>
      <c r="CQ13" s="86" t="e">
        <f t="shared" si="9"/>
        <v>#DIV/0!</v>
      </c>
      <c r="CR13" s="86" t="e">
        <f t="shared" si="9"/>
        <v>#DIV/0!</v>
      </c>
      <c r="CS13" s="86" t="e">
        <f t="shared" si="9"/>
        <v>#DIV/0!</v>
      </c>
    </row>
    <row r="14" spans="1:97" x14ac:dyDescent="0.4">
      <c r="A14" s="9">
        <v>23</v>
      </c>
      <c r="B14" s="10"/>
      <c r="C14" s="10"/>
      <c r="D14" s="10"/>
      <c r="E14" s="10"/>
      <c r="F14" s="10"/>
      <c r="G14" s="10">
        <f t="shared" si="0"/>
        <v>0</v>
      </c>
      <c r="H14" s="45" t="e">
        <f t="shared" si="1"/>
        <v>#DIV/0!</v>
      </c>
      <c r="J14" s="9">
        <v>23</v>
      </c>
      <c r="K14" s="10"/>
      <c r="L14" s="10"/>
      <c r="M14" s="10"/>
      <c r="N14" s="10"/>
      <c r="O14" s="10"/>
      <c r="P14" s="10">
        <f t="shared" si="2"/>
        <v>0</v>
      </c>
      <c r="Q14" s="45" t="e">
        <f t="shared" si="3"/>
        <v>#DIV/0!</v>
      </c>
      <c r="S14" s="84" t="e">
        <f t="shared" si="4"/>
        <v>#DIV/0!</v>
      </c>
      <c r="T14" s="89" t="e">
        <f t="shared" si="5"/>
        <v>#DIV/0!</v>
      </c>
      <c r="U14" s="89" t="e">
        <f t="shared" si="5"/>
        <v>#DIV/0!</v>
      </c>
      <c r="V14" s="89" t="e">
        <f t="shared" si="5"/>
        <v>#DIV/0!</v>
      </c>
      <c r="W14" s="89" t="e">
        <f t="shared" si="5"/>
        <v>#DIV/0!</v>
      </c>
      <c r="X14" s="89" t="e">
        <f t="shared" si="5"/>
        <v>#DIV/0!</v>
      </c>
      <c r="Y14" s="89" t="e">
        <f t="shared" si="5"/>
        <v>#DIV/0!</v>
      </c>
      <c r="Z14" s="89" t="e">
        <f t="shared" si="5"/>
        <v>#DIV/0!</v>
      </c>
      <c r="AA14" s="84" t="e">
        <f t="shared" si="5"/>
        <v>#DIV/0!</v>
      </c>
      <c r="AB14" s="89" t="e">
        <f t="shared" si="5"/>
        <v>#DIV/0!</v>
      </c>
      <c r="AC14" s="89" t="e">
        <f t="shared" si="5"/>
        <v>#DIV/0!</v>
      </c>
      <c r="AD14" s="89" t="e">
        <f t="shared" si="5"/>
        <v>#DIV/0!</v>
      </c>
      <c r="AE14" s="89" t="e">
        <f t="shared" si="5"/>
        <v>#DIV/0!</v>
      </c>
      <c r="AF14" s="89" t="e">
        <f t="shared" si="5"/>
        <v>#DIV/0!</v>
      </c>
      <c r="AG14" s="89" t="e">
        <f t="shared" si="5"/>
        <v>#DIV/0!</v>
      </c>
      <c r="AH14" s="89" t="e">
        <f t="shared" si="5"/>
        <v>#DIV/0!</v>
      </c>
      <c r="AI14" s="84" t="e">
        <f t="shared" si="5"/>
        <v>#DIV/0!</v>
      </c>
      <c r="AJ14" s="84" t="e">
        <f t="shared" si="6"/>
        <v>#DIV/0!</v>
      </c>
      <c r="AK14" s="84" t="e">
        <f t="shared" si="6"/>
        <v>#DIV/0!</v>
      </c>
      <c r="AL14" s="84" t="e">
        <f t="shared" si="6"/>
        <v>#DIV/0!</v>
      </c>
      <c r="AM14" s="84" t="e">
        <f t="shared" si="6"/>
        <v>#DIV/0!</v>
      </c>
      <c r="AN14" s="84" t="e">
        <f t="shared" si="6"/>
        <v>#DIV/0!</v>
      </c>
      <c r="AO14" s="84" t="e">
        <f t="shared" si="6"/>
        <v>#DIV/0!</v>
      </c>
      <c r="AP14" s="84" t="e">
        <f t="shared" si="6"/>
        <v>#DIV/0!</v>
      </c>
      <c r="AQ14" s="84" t="e">
        <f t="shared" si="6"/>
        <v>#DIV/0!</v>
      </c>
      <c r="AR14" s="84" t="e">
        <f t="shared" si="6"/>
        <v>#DIV/0!</v>
      </c>
      <c r="AS14" s="84" t="e">
        <f t="shared" si="6"/>
        <v>#DIV/0!</v>
      </c>
      <c r="AT14" s="84" t="e">
        <f t="shared" si="6"/>
        <v>#DIV/0!</v>
      </c>
      <c r="AU14" s="84" t="e">
        <f t="shared" si="6"/>
        <v>#DIV/0!</v>
      </c>
      <c r="AV14" s="84" t="e">
        <f t="shared" si="6"/>
        <v>#DIV/0!</v>
      </c>
      <c r="AW14" s="84" t="e">
        <f t="shared" si="6"/>
        <v>#DIV/0!</v>
      </c>
      <c r="AX14" s="84" t="e">
        <f t="shared" si="6"/>
        <v>#DIV/0!</v>
      </c>
      <c r="AY14" s="84" t="e">
        <f t="shared" si="6"/>
        <v>#DIV/0!</v>
      </c>
      <c r="AZ14" s="84" t="e">
        <f t="shared" si="7"/>
        <v>#DIV/0!</v>
      </c>
      <c r="BA14" s="84" t="e">
        <f t="shared" si="7"/>
        <v>#DIV/0!</v>
      </c>
      <c r="BB14" s="84" t="e">
        <f t="shared" si="7"/>
        <v>#DIV/0!</v>
      </c>
      <c r="BC14" s="84" t="e">
        <f t="shared" si="7"/>
        <v>#DIV/0!</v>
      </c>
      <c r="BD14" s="84" t="e">
        <f t="shared" si="7"/>
        <v>#DIV/0!</v>
      </c>
      <c r="BE14" s="84" t="e">
        <f t="shared" si="7"/>
        <v>#DIV/0!</v>
      </c>
      <c r="BF14" s="84" t="e">
        <f t="shared" si="7"/>
        <v>#DIV/0!</v>
      </c>
      <c r="BG14" s="84" t="e">
        <f t="shared" si="7"/>
        <v>#DIV/0!</v>
      </c>
      <c r="BH14" s="84" t="e">
        <f t="shared" si="7"/>
        <v>#DIV/0!</v>
      </c>
      <c r="BI14" s="84" t="e">
        <f t="shared" si="7"/>
        <v>#DIV/0!</v>
      </c>
      <c r="BJ14" s="84" t="e">
        <f t="shared" si="7"/>
        <v>#DIV/0!</v>
      </c>
      <c r="BK14" s="84" t="e">
        <f t="shared" si="7"/>
        <v>#DIV/0!</v>
      </c>
      <c r="BL14" s="84" t="e">
        <f t="shared" si="7"/>
        <v>#DIV/0!</v>
      </c>
      <c r="BM14" s="84" t="e">
        <f t="shared" si="7"/>
        <v>#DIV/0!</v>
      </c>
      <c r="BN14" s="84" t="e">
        <f t="shared" si="7"/>
        <v>#DIV/0!</v>
      </c>
      <c r="BO14" s="84" t="e">
        <f t="shared" si="7"/>
        <v>#DIV/0!</v>
      </c>
      <c r="BP14" s="84" t="e">
        <f t="shared" si="8"/>
        <v>#DIV/0!</v>
      </c>
      <c r="BQ14" s="84" t="e">
        <f t="shared" si="8"/>
        <v>#DIV/0!</v>
      </c>
      <c r="BR14" s="84" t="e">
        <f t="shared" si="8"/>
        <v>#DIV/0!</v>
      </c>
      <c r="BS14" s="84" t="e">
        <f t="shared" si="8"/>
        <v>#DIV/0!</v>
      </c>
      <c r="BT14" s="84" t="e">
        <f t="shared" si="8"/>
        <v>#DIV/0!</v>
      </c>
      <c r="BU14" s="84" t="e">
        <f t="shared" si="8"/>
        <v>#DIV/0!</v>
      </c>
      <c r="BV14" s="84" t="e">
        <f t="shared" si="8"/>
        <v>#DIV/0!</v>
      </c>
      <c r="BW14" s="84" t="e">
        <f t="shared" si="8"/>
        <v>#DIV/0!</v>
      </c>
      <c r="BX14" s="84" t="e">
        <f t="shared" si="8"/>
        <v>#DIV/0!</v>
      </c>
      <c r="BY14" s="84" t="e">
        <f t="shared" si="8"/>
        <v>#DIV/0!</v>
      </c>
      <c r="BZ14" s="84" t="e">
        <f t="shared" si="8"/>
        <v>#DIV/0!</v>
      </c>
      <c r="CA14" s="84" t="e">
        <f t="shared" si="8"/>
        <v>#DIV/0!</v>
      </c>
      <c r="CB14" s="84" t="e">
        <f t="shared" si="8"/>
        <v>#DIV/0!</v>
      </c>
      <c r="CC14" s="84" t="e">
        <f t="shared" si="8"/>
        <v>#DIV/0!</v>
      </c>
      <c r="CD14" s="84" t="e">
        <f t="shared" si="8"/>
        <v>#DIV/0!</v>
      </c>
      <c r="CE14" s="84" t="e">
        <f t="shared" si="8"/>
        <v>#DIV/0!</v>
      </c>
      <c r="CF14" s="84" t="e">
        <f t="shared" si="9"/>
        <v>#DIV/0!</v>
      </c>
      <c r="CG14" s="84" t="e">
        <f t="shared" si="9"/>
        <v>#DIV/0!</v>
      </c>
      <c r="CH14" s="84" t="e">
        <f t="shared" si="9"/>
        <v>#DIV/0!</v>
      </c>
      <c r="CI14" s="84" t="e">
        <f t="shared" si="9"/>
        <v>#DIV/0!</v>
      </c>
      <c r="CJ14" s="84" t="e">
        <f t="shared" si="9"/>
        <v>#DIV/0!</v>
      </c>
      <c r="CK14" s="84" t="e">
        <f t="shared" si="9"/>
        <v>#DIV/0!</v>
      </c>
      <c r="CL14" s="84" t="e">
        <f t="shared" si="9"/>
        <v>#DIV/0!</v>
      </c>
      <c r="CM14" s="84" t="e">
        <f t="shared" si="9"/>
        <v>#DIV/0!</v>
      </c>
      <c r="CN14" s="84" t="e">
        <f t="shared" si="9"/>
        <v>#DIV/0!</v>
      </c>
      <c r="CO14" s="84" t="e">
        <f t="shared" si="9"/>
        <v>#DIV/0!</v>
      </c>
      <c r="CP14" s="84" t="e">
        <f t="shared" si="9"/>
        <v>#DIV/0!</v>
      </c>
      <c r="CQ14" s="84" t="e">
        <f t="shared" si="9"/>
        <v>#DIV/0!</v>
      </c>
      <c r="CR14" s="84" t="e">
        <f t="shared" si="9"/>
        <v>#DIV/0!</v>
      </c>
      <c r="CS14" s="84" t="e">
        <f t="shared" si="9"/>
        <v>#DIV/0!</v>
      </c>
    </row>
    <row r="15" spans="1:97" x14ac:dyDescent="0.4">
      <c r="A15" s="5">
        <v>24</v>
      </c>
      <c r="B15" s="6"/>
      <c r="C15" s="6"/>
      <c r="D15" s="6"/>
      <c r="E15" s="6"/>
      <c r="F15" s="6"/>
      <c r="G15" s="6">
        <f t="shared" si="0"/>
        <v>0</v>
      </c>
      <c r="H15" s="47" t="e">
        <f t="shared" si="1"/>
        <v>#DIV/0!</v>
      </c>
      <c r="J15" s="5">
        <v>24</v>
      </c>
      <c r="K15" s="6"/>
      <c r="L15" s="6"/>
      <c r="M15" s="6"/>
      <c r="N15" s="6"/>
      <c r="O15" s="6"/>
      <c r="P15" s="6">
        <f t="shared" si="2"/>
        <v>0</v>
      </c>
      <c r="Q15" s="47" t="e">
        <f t="shared" si="3"/>
        <v>#DIV/0!</v>
      </c>
      <c r="S15" s="86" t="e">
        <f t="shared" si="4"/>
        <v>#DIV/0!</v>
      </c>
      <c r="T15" s="91" t="e">
        <f t="shared" si="5"/>
        <v>#DIV/0!</v>
      </c>
      <c r="U15" s="91" t="e">
        <f t="shared" si="5"/>
        <v>#DIV/0!</v>
      </c>
      <c r="V15" s="91" t="e">
        <f t="shared" si="5"/>
        <v>#DIV/0!</v>
      </c>
      <c r="W15" s="91" t="e">
        <f t="shared" si="5"/>
        <v>#DIV/0!</v>
      </c>
      <c r="X15" s="91" t="e">
        <f t="shared" si="5"/>
        <v>#DIV/0!</v>
      </c>
      <c r="Y15" s="91" t="e">
        <f t="shared" si="5"/>
        <v>#DIV/0!</v>
      </c>
      <c r="Z15" s="91" t="e">
        <f t="shared" si="5"/>
        <v>#DIV/0!</v>
      </c>
      <c r="AA15" s="86" t="e">
        <f t="shared" si="5"/>
        <v>#DIV/0!</v>
      </c>
      <c r="AB15" s="91" t="e">
        <f t="shared" si="5"/>
        <v>#DIV/0!</v>
      </c>
      <c r="AC15" s="91" t="e">
        <f t="shared" si="5"/>
        <v>#DIV/0!</v>
      </c>
      <c r="AD15" s="91" t="e">
        <f t="shared" si="5"/>
        <v>#DIV/0!</v>
      </c>
      <c r="AE15" s="91" t="e">
        <f t="shared" si="5"/>
        <v>#DIV/0!</v>
      </c>
      <c r="AF15" s="91" t="e">
        <f t="shared" si="5"/>
        <v>#DIV/0!</v>
      </c>
      <c r="AG15" s="91" t="e">
        <f t="shared" si="5"/>
        <v>#DIV/0!</v>
      </c>
      <c r="AH15" s="91" t="e">
        <f t="shared" si="5"/>
        <v>#DIV/0!</v>
      </c>
      <c r="AI15" s="86" t="e">
        <f t="shared" si="5"/>
        <v>#DIV/0!</v>
      </c>
      <c r="AJ15" s="86" t="e">
        <f t="shared" si="6"/>
        <v>#DIV/0!</v>
      </c>
      <c r="AK15" s="86" t="e">
        <f t="shared" si="6"/>
        <v>#DIV/0!</v>
      </c>
      <c r="AL15" s="86" t="e">
        <f t="shared" si="6"/>
        <v>#DIV/0!</v>
      </c>
      <c r="AM15" s="86" t="e">
        <f t="shared" si="6"/>
        <v>#DIV/0!</v>
      </c>
      <c r="AN15" s="86" t="e">
        <f t="shared" si="6"/>
        <v>#DIV/0!</v>
      </c>
      <c r="AO15" s="86" t="e">
        <f t="shared" si="6"/>
        <v>#DIV/0!</v>
      </c>
      <c r="AP15" s="86" t="e">
        <f t="shared" si="6"/>
        <v>#DIV/0!</v>
      </c>
      <c r="AQ15" s="86" t="e">
        <f t="shared" si="6"/>
        <v>#DIV/0!</v>
      </c>
      <c r="AR15" s="86" t="e">
        <f t="shared" si="6"/>
        <v>#DIV/0!</v>
      </c>
      <c r="AS15" s="86" t="e">
        <f t="shared" si="6"/>
        <v>#DIV/0!</v>
      </c>
      <c r="AT15" s="86" t="e">
        <f t="shared" si="6"/>
        <v>#DIV/0!</v>
      </c>
      <c r="AU15" s="86" t="e">
        <f t="shared" si="6"/>
        <v>#DIV/0!</v>
      </c>
      <c r="AV15" s="86" t="e">
        <f t="shared" si="6"/>
        <v>#DIV/0!</v>
      </c>
      <c r="AW15" s="86" t="e">
        <f t="shared" si="6"/>
        <v>#DIV/0!</v>
      </c>
      <c r="AX15" s="86" t="e">
        <f t="shared" si="6"/>
        <v>#DIV/0!</v>
      </c>
      <c r="AY15" s="86" t="e">
        <f t="shared" si="6"/>
        <v>#DIV/0!</v>
      </c>
      <c r="AZ15" s="86" t="e">
        <f t="shared" si="7"/>
        <v>#DIV/0!</v>
      </c>
      <c r="BA15" s="86" t="e">
        <f t="shared" si="7"/>
        <v>#DIV/0!</v>
      </c>
      <c r="BB15" s="86" t="e">
        <f t="shared" si="7"/>
        <v>#DIV/0!</v>
      </c>
      <c r="BC15" s="86" t="e">
        <f t="shared" si="7"/>
        <v>#DIV/0!</v>
      </c>
      <c r="BD15" s="86" t="e">
        <f t="shared" si="7"/>
        <v>#DIV/0!</v>
      </c>
      <c r="BE15" s="86" t="e">
        <f t="shared" si="7"/>
        <v>#DIV/0!</v>
      </c>
      <c r="BF15" s="86" t="e">
        <f t="shared" si="7"/>
        <v>#DIV/0!</v>
      </c>
      <c r="BG15" s="86" t="e">
        <f t="shared" si="7"/>
        <v>#DIV/0!</v>
      </c>
      <c r="BH15" s="86" t="e">
        <f t="shared" si="7"/>
        <v>#DIV/0!</v>
      </c>
      <c r="BI15" s="86" t="e">
        <f t="shared" si="7"/>
        <v>#DIV/0!</v>
      </c>
      <c r="BJ15" s="86" t="e">
        <f t="shared" si="7"/>
        <v>#DIV/0!</v>
      </c>
      <c r="BK15" s="86" t="e">
        <f t="shared" si="7"/>
        <v>#DIV/0!</v>
      </c>
      <c r="BL15" s="86" t="e">
        <f t="shared" si="7"/>
        <v>#DIV/0!</v>
      </c>
      <c r="BM15" s="86" t="e">
        <f t="shared" si="7"/>
        <v>#DIV/0!</v>
      </c>
      <c r="BN15" s="86" t="e">
        <f t="shared" si="7"/>
        <v>#DIV/0!</v>
      </c>
      <c r="BO15" s="86" t="e">
        <f t="shared" si="7"/>
        <v>#DIV/0!</v>
      </c>
      <c r="BP15" s="86" t="e">
        <f t="shared" si="8"/>
        <v>#DIV/0!</v>
      </c>
      <c r="BQ15" s="86" t="e">
        <f t="shared" si="8"/>
        <v>#DIV/0!</v>
      </c>
      <c r="BR15" s="86" t="e">
        <f t="shared" si="8"/>
        <v>#DIV/0!</v>
      </c>
      <c r="BS15" s="86" t="e">
        <f t="shared" si="8"/>
        <v>#DIV/0!</v>
      </c>
      <c r="BT15" s="86" t="e">
        <f t="shared" si="8"/>
        <v>#DIV/0!</v>
      </c>
      <c r="BU15" s="86" t="e">
        <f t="shared" si="8"/>
        <v>#DIV/0!</v>
      </c>
      <c r="BV15" s="86" t="e">
        <f t="shared" si="8"/>
        <v>#DIV/0!</v>
      </c>
      <c r="BW15" s="86" t="e">
        <f t="shared" si="8"/>
        <v>#DIV/0!</v>
      </c>
      <c r="BX15" s="86" t="e">
        <f t="shared" si="8"/>
        <v>#DIV/0!</v>
      </c>
      <c r="BY15" s="86" t="e">
        <f t="shared" si="8"/>
        <v>#DIV/0!</v>
      </c>
      <c r="BZ15" s="86" t="e">
        <f t="shared" si="8"/>
        <v>#DIV/0!</v>
      </c>
      <c r="CA15" s="86" t="e">
        <f t="shared" si="8"/>
        <v>#DIV/0!</v>
      </c>
      <c r="CB15" s="86" t="e">
        <f t="shared" si="8"/>
        <v>#DIV/0!</v>
      </c>
      <c r="CC15" s="86" t="e">
        <f t="shared" si="8"/>
        <v>#DIV/0!</v>
      </c>
      <c r="CD15" s="86" t="e">
        <f t="shared" si="8"/>
        <v>#DIV/0!</v>
      </c>
      <c r="CE15" s="86" t="e">
        <f t="shared" si="8"/>
        <v>#DIV/0!</v>
      </c>
      <c r="CF15" s="86" t="e">
        <f t="shared" si="9"/>
        <v>#DIV/0!</v>
      </c>
      <c r="CG15" s="86" t="e">
        <f t="shared" si="9"/>
        <v>#DIV/0!</v>
      </c>
      <c r="CH15" s="86" t="e">
        <f t="shared" si="9"/>
        <v>#DIV/0!</v>
      </c>
      <c r="CI15" s="86" t="e">
        <f t="shared" si="9"/>
        <v>#DIV/0!</v>
      </c>
      <c r="CJ15" s="86" t="e">
        <f t="shared" si="9"/>
        <v>#DIV/0!</v>
      </c>
      <c r="CK15" s="86" t="e">
        <f t="shared" si="9"/>
        <v>#DIV/0!</v>
      </c>
      <c r="CL15" s="86" t="e">
        <f t="shared" si="9"/>
        <v>#DIV/0!</v>
      </c>
      <c r="CM15" s="86" t="e">
        <f t="shared" si="9"/>
        <v>#DIV/0!</v>
      </c>
      <c r="CN15" s="86" t="e">
        <f t="shared" si="9"/>
        <v>#DIV/0!</v>
      </c>
      <c r="CO15" s="86" t="e">
        <f t="shared" si="9"/>
        <v>#DIV/0!</v>
      </c>
      <c r="CP15" s="86" t="e">
        <f t="shared" si="9"/>
        <v>#DIV/0!</v>
      </c>
      <c r="CQ15" s="86" t="e">
        <f t="shared" si="9"/>
        <v>#DIV/0!</v>
      </c>
      <c r="CR15" s="86" t="e">
        <f t="shared" si="9"/>
        <v>#DIV/0!</v>
      </c>
      <c r="CS15" s="86" t="e">
        <f t="shared" si="9"/>
        <v>#DIV/0!</v>
      </c>
    </row>
    <row r="16" spans="1:97" x14ac:dyDescent="0.4">
      <c r="A16" s="9">
        <v>25</v>
      </c>
      <c r="B16" s="10"/>
      <c r="C16" s="10"/>
      <c r="D16" s="10"/>
      <c r="E16" s="10"/>
      <c r="F16" s="10"/>
      <c r="G16" s="10">
        <f t="shared" si="0"/>
        <v>0</v>
      </c>
      <c r="H16" s="45" t="e">
        <f t="shared" si="1"/>
        <v>#DIV/0!</v>
      </c>
      <c r="J16" s="9">
        <v>25</v>
      </c>
      <c r="K16" s="10"/>
      <c r="L16" s="10"/>
      <c r="M16" s="10"/>
      <c r="N16" s="10"/>
      <c r="O16" s="10"/>
      <c r="P16" s="10">
        <f t="shared" si="2"/>
        <v>0</v>
      </c>
      <c r="Q16" s="45" t="e">
        <f t="shared" si="3"/>
        <v>#DIV/0!</v>
      </c>
      <c r="S16" s="84" t="e">
        <f t="shared" si="4"/>
        <v>#DIV/0!</v>
      </c>
      <c r="T16" s="89" t="e">
        <f t="shared" si="5"/>
        <v>#DIV/0!</v>
      </c>
      <c r="U16" s="89" t="e">
        <f t="shared" si="5"/>
        <v>#DIV/0!</v>
      </c>
      <c r="V16" s="89" t="e">
        <f t="shared" si="5"/>
        <v>#DIV/0!</v>
      </c>
      <c r="W16" s="89" t="e">
        <f t="shared" si="5"/>
        <v>#DIV/0!</v>
      </c>
      <c r="X16" s="89" t="e">
        <f t="shared" si="5"/>
        <v>#DIV/0!</v>
      </c>
      <c r="Y16" s="89" t="e">
        <f t="shared" si="5"/>
        <v>#DIV/0!</v>
      </c>
      <c r="Z16" s="89" t="e">
        <f t="shared" si="5"/>
        <v>#DIV/0!</v>
      </c>
      <c r="AA16" s="84" t="e">
        <f t="shared" si="5"/>
        <v>#DIV/0!</v>
      </c>
      <c r="AB16" s="89" t="e">
        <f t="shared" si="5"/>
        <v>#DIV/0!</v>
      </c>
      <c r="AC16" s="89" t="e">
        <f t="shared" si="5"/>
        <v>#DIV/0!</v>
      </c>
      <c r="AD16" s="89" t="e">
        <f t="shared" si="5"/>
        <v>#DIV/0!</v>
      </c>
      <c r="AE16" s="89" t="e">
        <f t="shared" si="5"/>
        <v>#DIV/0!</v>
      </c>
      <c r="AF16" s="89" t="e">
        <f t="shared" si="5"/>
        <v>#DIV/0!</v>
      </c>
      <c r="AG16" s="89" t="e">
        <f t="shared" si="5"/>
        <v>#DIV/0!</v>
      </c>
      <c r="AH16" s="89" t="e">
        <f t="shared" si="5"/>
        <v>#DIV/0!</v>
      </c>
      <c r="AI16" s="84" t="e">
        <f t="shared" si="5"/>
        <v>#DIV/0!</v>
      </c>
      <c r="AJ16" s="84" t="e">
        <f t="shared" si="6"/>
        <v>#DIV/0!</v>
      </c>
      <c r="AK16" s="84" t="e">
        <f t="shared" si="6"/>
        <v>#DIV/0!</v>
      </c>
      <c r="AL16" s="84" t="e">
        <f t="shared" si="6"/>
        <v>#DIV/0!</v>
      </c>
      <c r="AM16" s="84" t="e">
        <f t="shared" si="6"/>
        <v>#DIV/0!</v>
      </c>
      <c r="AN16" s="84" t="e">
        <f t="shared" si="6"/>
        <v>#DIV/0!</v>
      </c>
      <c r="AO16" s="84" t="e">
        <f t="shared" si="6"/>
        <v>#DIV/0!</v>
      </c>
      <c r="AP16" s="84" t="e">
        <f t="shared" si="6"/>
        <v>#DIV/0!</v>
      </c>
      <c r="AQ16" s="84" t="e">
        <f t="shared" si="6"/>
        <v>#DIV/0!</v>
      </c>
      <c r="AR16" s="84" t="e">
        <f t="shared" si="6"/>
        <v>#DIV/0!</v>
      </c>
      <c r="AS16" s="84" t="e">
        <f t="shared" si="6"/>
        <v>#DIV/0!</v>
      </c>
      <c r="AT16" s="84" t="e">
        <f t="shared" si="6"/>
        <v>#DIV/0!</v>
      </c>
      <c r="AU16" s="84" t="e">
        <f t="shared" si="6"/>
        <v>#DIV/0!</v>
      </c>
      <c r="AV16" s="84" t="e">
        <f t="shared" si="6"/>
        <v>#DIV/0!</v>
      </c>
      <c r="AW16" s="84" t="e">
        <f t="shared" si="6"/>
        <v>#DIV/0!</v>
      </c>
      <c r="AX16" s="84" t="e">
        <f t="shared" si="6"/>
        <v>#DIV/0!</v>
      </c>
      <c r="AY16" s="84" t="e">
        <f t="shared" si="6"/>
        <v>#DIV/0!</v>
      </c>
      <c r="AZ16" s="84" t="e">
        <f t="shared" si="7"/>
        <v>#DIV/0!</v>
      </c>
      <c r="BA16" s="84" t="e">
        <f t="shared" si="7"/>
        <v>#DIV/0!</v>
      </c>
      <c r="BB16" s="84" t="e">
        <f t="shared" si="7"/>
        <v>#DIV/0!</v>
      </c>
      <c r="BC16" s="84" t="e">
        <f t="shared" si="7"/>
        <v>#DIV/0!</v>
      </c>
      <c r="BD16" s="84" t="e">
        <f t="shared" si="7"/>
        <v>#DIV/0!</v>
      </c>
      <c r="BE16" s="84" t="e">
        <f t="shared" si="7"/>
        <v>#DIV/0!</v>
      </c>
      <c r="BF16" s="84" t="e">
        <f t="shared" si="7"/>
        <v>#DIV/0!</v>
      </c>
      <c r="BG16" s="84" t="e">
        <f t="shared" si="7"/>
        <v>#DIV/0!</v>
      </c>
      <c r="BH16" s="84" t="e">
        <f t="shared" si="7"/>
        <v>#DIV/0!</v>
      </c>
      <c r="BI16" s="84" t="e">
        <f t="shared" si="7"/>
        <v>#DIV/0!</v>
      </c>
      <c r="BJ16" s="84" t="e">
        <f t="shared" si="7"/>
        <v>#DIV/0!</v>
      </c>
      <c r="BK16" s="84" t="e">
        <f t="shared" si="7"/>
        <v>#DIV/0!</v>
      </c>
      <c r="BL16" s="84" t="e">
        <f t="shared" si="7"/>
        <v>#DIV/0!</v>
      </c>
      <c r="BM16" s="84" t="e">
        <f t="shared" si="7"/>
        <v>#DIV/0!</v>
      </c>
      <c r="BN16" s="84" t="e">
        <f t="shared" si="7"/>
        <v>#DIV/0!</v>
      </c>
      <c r="BO16" s="84" t="e">
        <f t="shared" si="7"/>
        <v>#DIV/0!</v>
      </c>
      <c r="BP16" s="84" t="e">
        <f t="shared" si="8"/>
        <v>#DIV/0!</v>
      </c>
      <c r="BQ16" s="84" t="e">
        <f t="shared" si="8"/>
        <v>#DIV/0!</v>
      </c>
      <c r="BR16" s="84" t="e">
        <f t="shared" si="8"/>
        <v>#DIV/0!</v>
      </c>
      <c r="BS16" s="84" t="e">
        <f t="shared" si="8"/>
        <v>#DIV/0!</v>
      </c>
      <c r="BT16" s="84" t="e">
        <f t="shared" si="8"/>
        <v>#DIV/0!</v>
      </c>
      <c r="BU16" s="84" t="e">
        <f t="shared" si="8"/>
        <v>#DIV/0!</v>
      </c>
      <c r="BV16" s="84" t="e">
        <f t="shared" si="8"/>
        <v>#DIV/0!</v>
      </c>
      <c r="BW16" s="84" t="e">
        <f t="shared" si="8"/>
        <v>#DIV/0!</v>
      </c>
      <c r="BX16" s="84" t="e">
        <f t="shared" si="8"/>
        <v>#DIV/0!</v>
      </c>
      <c r="BY16" s="84" t="e">
        <f t="shared" si="8"/>
        <v>#DIV/0!</v>
      </c>
      <c r="BZ16" s="84" t="e">
        <f t="shared" si="8"/>
        <v>#DIV/0!</v>
      </c>
      <c r="CA16" s="84" t="e">
        <f t="shared" si="8"/>
        <v>#DIV/0!</v>
      </c>
      <c r="CB16" s="84" t="e">
        <f t="shared" si="8"/>
        <v>#DIV/0!</v>
      </c>
      <c r="CC16" s="84" t="e">
        <f t="shared" si="8"/>
        <v>#DIV/0!</v>
      </c>
      <c r="CD16" s="84" t="e">
        <f t="shared" si="8"/>
        <v>#DIV/0!</v>
      </c>
      <c r="CE16" s="84" t="e">
        <f t="shared" si="8"/>
        <v>#DIV/0!</v>
      </c>
      <c r="CF16" s="84" t="e">
        <f t="shared" si="9"/>
        <v>#DIV/0!</v>
      </c>
      <c r="CG16" s="84" t="e">
        <f t="shared" si="9"/>
        <v>#DIV/0!</v>
      </c>
      <c r="CH16" s="84" t="e">
        <f t="shared" si="9"/>
        <v>#DIV/0!</v>
      </c>
      <c r="CI16" s="84" t="e">
        <f t="shared" si="9"/>
        <v>#DIV/0!</v>
      </c>
      <c r="CJ16" s="84" t="e">
        <f t="shared" si="9"/>
        <v>#DIV/0!</v>
      </c>
      <c r="CK16" s="84" t="e">
        <f t="shared" si="9"/>
        <v>#DIV/0!</v>
      </c>
      <c r="CL16" s="84" t="e">
        <f t="shared" si="9"/>
        <v>#DIV/0!</v>
      </c>
      <c r="CM16" s="84" t="e">
        <f t="shared" si="9"/>
        <v>#DIV/0!</v>
      </c>
      <c r="CN16" s="84" t="e">
        <f t="shared" si="9"/>
        <v>#DIV/0!</v>
      </c>
      <c r="CO16" s="84" t="e">
        <f t="shared" si="9"/>
        <v>#DIV/0!</v>
      </c>
      <c r="CP16" s="84" t="e">
        <f t="shared" si="9"/>
        <v>#DIV/0!</v>
      </c>
      <c r="CQ16" s="84" t="e">
        <f t="shared" si="9"/>
        <v>#DIV/0!</v>
      </c>
      <c r="CR16" s="84" t="e">
        <f t="shared" si="9"/>
        <v>#DIV/0!</v>
      </c>
      <c r="CS16" s="84" t="e">
        <f t="shared" si="9"/>
        <v>#DIV/0!</v>
      </c>
    </row>
    <row r="17" spans="1:97" x14ac:dyDescent="0.4">
      <c r="A17" s="5">
        <v>26</v>
      </c>
      <c r="B17" s="6"/>
      <c r="C17" s="6"/>
      <c r="D17" s="6"/>
      <c r="E17" s="6"/>
      <c r="F17" s="6"/>
      <c r="G17" s="6">
        <f t="shared" si="0"/>
        <v>0</v>
      </c>
      <c r="H17" s="47" t="e">
        <f t="shared" si="1"/>
        <v>#DIV/0!</v>
      </c>
      <c r="J17" s="5">
        <v>26</v>
      </c>
      <c r="K17" s="6"/>
      <c r="L17" s="6"/>
      <c r="M17" s="6"/>
      <c r="N17" s="6"/>
      <c r="O17" s="6"/>
      <c r="P17" s="6">
        <f t="shared" si="2"/>
        <v>0</v>
      </c>
      <c r="Q17" s="47" t="e">
        <f t="shared" si="3"/>
        <v>#DIV/0!</v>
      </c>
      <c r="S17" s="86" t="e">
        <f t="shared" si="4"/>
        <v>#DIV/0!</v>
      </c>
      <c r="T17" s="91" t="e">
        <f t="shared" si="5"/>
        <v>#DIV/0!</v>
      </c>
      <c r="U17" s="91" t="e">
        <f t="shared" si="5"/>
        <v>#DIV/0!</v>
      </c>
      <c r="V17" s="91" t="e">
        <f t="shared" si="5"/>
        <v>#DIV/0!</v>
      </c>
      <c r="W17" s="91" t="e">
        <f t="shared" si="5"/>
        <v>#DIV/0!</v>
      </c>
      <c r="X17" s="91" t="e">
        <f t="shared" si="5"/>
        <v>#DIV/0!</v>
      </c>
      <c r="Y17" s="91" t="e">
        <f t="shared" si="5"/>
        <v>#DIV/0!</v>
      </c>
      <c r="Z17" s="91" t="e">
        <f t="shared" si="5"/>
        <v>#DIV/0!</v>
      </c>
      <c r="AA17" s="86" t="e">
        <f t="shared" si="5"/>
        <v>#DIV/0!</v>
      </c>
      <c r="AB17" s="91" t="e">
        <f t="shared" si="5"/>
        <v>#DIV/0!</v>
      </c>
      <c r="AC17" s="91" t="e">
        <f t="shared" si="5"/>
        <v>#DIV/0!</v>
      </c>
      <c r="AD17" s="91" t="e">
        <f t="shared" si="5"/>
        <v>#DIV/0!</v>
      </c>
      <c r="AE17" s="91" t="e">
        <f t="shared" si="5"/>
        <v>#DIV/0!</v>
      </c>
      <c r="AF17" s="91" t="e">
        <f t="shared" si="5"/>
        <v>#DIV/0!</v>
      </c>
      <c r="AG17" s="91" t="e">
        <f t="shared" si="5"/>
        <v>#DIV/0!</v>
      </c>
      <c r="AH17" s="91" t="e">
        <f t="shared" si="5"/>
        <v>#DIV/0!</v>
      </c>
      <c r="AI17" s="86" t="e">
        <f t="shared" si="5"/>
        <v>#DIV/0!</v>
      </c>
      <c r="AJ17" s="86" t="e">
        <f t="shared" si="6"/>
        <v>#DIV/0!</v>
      </c>
      <c r="AK17" s="86" t="e">
        <f t="shared" si="6"/>
        <v>#DIV/0!</v>
      </c>
      <c r="AL17" s="86" t="e">
        <f t="shared" si="6"/>
        <v>#DIV/0!</v>
      </c>
      <c r="AM17" s="86" t="e">
        <f t="shared" si="6"/>
        <v>#DIV/0!</v>
      </c>
      <c r="AN17" s="86" t="e">
        <f t="shared" si="6"/>
        <v>#DIV/0!</v>
      </c>
      <c r="AO17" s="86" t="e">
        <f t="shared" si="6"/>
        <v>#DIV/0!</v>
      </c>
      <c r="AP17" s="86" t="e">
        <f t="shared" si="6"/>
        <v>#DIV/0!</v>
      </c>
      <c r="AQ17" s="86" t="e">
        <f t="shared" si="6"/>
        <v>#DIV/0!</v>
      </c>
      <c r="AR17" s="86" t="e">
        <f t="shared" si="6"/>
        <v>#DIV/0!</v>
      </c>
      <c r="AS17" s="86" t="e">
        <f t="shared" si="6"/>
        <v>#DIV/0!</v>
      </c>
      <c r="AT17" s="86" t="e">
        <f t="shared" si="6"/>
        <v>#DIV/0!</v>
      </c>
      <c r="AU17" s="86" t="e">
        <f t="shared" si="6"/>
        <v>#DIV/0!</v>
      </c>
      <c r="AV17" s="86" t="e">
        <f t="shared" si="6"/>
        <v>#DIV/0!</v>
      </c>
      <c r="AW17" s="86" t="e">
        <f t="shared" si="6"/>
        <v>#DIV/0!</v>
      </c>
      <c r="AX17" s="86" t="e">
        <f t="shared" si="6"/>
        <v>#DIV/0!</v>
      </c>
      <c r="AY17" s="86" t="e">
        <f t="shared" si="6"/>
        <v>#DIV/0!</v>
      </c>
      <c r="AZ17" s="86" t="e">
        <f t="shared" si="7"/>
        <v>#DIV/0!</v>
      </c>
      <c r="BA17" s="86" t="e">
        <f t="shared" si="7"/>
        <v>#DIV/0!</v>
      </c>
      <c r="BB17" s="86" t="e">
        <f t="shared" si="7"/>
        <v>#DIV/0!</v>
      </c>
      <c r="BC17" s="86" t="e">
        <f t="shared" si="7"/>
        <v>#DIV/0!</v>
      </c>
      <c r="BD17" s="86" t="e">
        <f t="shared" si="7"/>
        <v>#DIV/0!</v>
      </c>
      <c r="BE17" s="86" t="e">
        <f t="shared" si="7"/>
        <v>#DIV/0!</v>
      </c>
      <c r="BF17" s="86" t="e">
        <f t="shared" si="7"/>
        <v>#DIV/0!</v>
      </c>
      <c r="BG17" s="86" t="e">
        <f t="shared" si="7"/>
        <v>#DIV/0!</v>
      </c>
      <c r="BH17" s="86" t="e">
        <f t="shared" si="7"/>
        <v>#DIV/0!</v>
      </c>
      <c r="BI17" s="86" t="e">
        <f t="shared" si="7"/>
        <v>#DIV/0!</v>
      </c>
      <c r="BJ17" s="86" t="e">
        <f t="shared" si="7"/>
        <v>#DIV/0!</v>
      </c>
      <c r="BK17" s="86" t="e">
        <f t="shared" si="7"/>
        <v>#DIV/0!</v>
      </c>
      <c r="BL17" s="86" t="e">
        <f t="shared" si="7"/>
        <v>#DIV/0!</v>
      </c>
      <c r="BM17" s="86" t="e">
        <f t="shared" si="7"/>
        <v>#DIV/0!</v>
      </c>
      <c r="BN17" s="86" t="e">
        <f t="shared" si="7"/>
        <v>#DIV/0!</v>
      </c>
      <c r="BO17" s="86" t="e">
        <f t="shared" si="7"/>
        <v>#DIV/0!</v>
      </c>
      <c r="BP17" s="86" t="e">
        <f t="shared" si="8"/>
        <v>#DIV/0!</v>
      </c>
      <c r="BQ17" s="86" t="e">
        <f t="shared" si="8"/>
        <v>#DIV/0!</v>
      </c>
      <c r="BR17" s="86" t="e">
        <f t="shared" si="8"/>
        <v>#DIV/0!</v>
      </c>
      <c r="BS17" s="86" t="e">
        <f t="shared" si="8"/>
        <v>#DIV/0!</v>
      </c>
      <c r="BT17" s="86" t="e">
        <f t="shared" si="8"/>
        <v>#DIV/0!</v>
      </c>
      <c r="BU17" s="86" t="e">
        <f t="shared" si="8"/>
        <v>#DIV/0!</v>
      </c>
      <c r="BV17" s="86" t="e">
        <f t="shared" si="8"/>
        <v>#DIV/0!</v>
      </c>
      <c r="BW17" s="86" t="e">
        <f t="shared" si="8"/>
        <v>#DIV/0!</v>
      </c>
      <c r="BX17" s="86" t="e">
        <f t="shared" si="8"/>
        <v>#DIV/0!</v>
      </c>
      <c r="BY17" s="86" t="e">
        <f t="shared" si="8"/>
        <v>#DIV/0!</v>
      </c>
      <c r="BZ17" s="86" t="e">
        <f t="shared" si="8"/>
        <v>#DIV/0!</v>
      </c>
      <c r="CA17" s="86" t="e">
        <f t="shared" si="8"/>
        <v>#DIV/0!</v>
      </c>
      <c r="CB17" s="86" t="e">
        <f t="shared" si="8"/>
        <v>#DIV/0!</v>
      </c>
      <c r="CC17" s="86" t="e">
        <f t="shared" si="8"/>
        <v>#DIV/0!</v>
      </c>
      <c r="CD17" s="86" t="e">
        <f t="shared" si="8"/>
        <v>#DIV/0!</v>
      </c>
      <c r="CE17" s="86" t="e">
        <f t="shared" si="8"/>
        <v>#DIV/0!</v>
      </c>
      <c r="CF17" s="86" t="e">
        <f t="shared" si="9"/>
        <v>#DIV/0!</v>
      </c>
      <c r="CG17" s="86" t="e">
        <f t="shared" si="9"/>
        <v>#DIV/0!</v>
      </c>
      <c r="CH17" s="86" t="e">
        <f t="shared" si="9"/>
        <v>#DIV/0!</v>
      </c>
      <c r="CI17" s="86" t="e">
        <f t="shared" si="9"/>
        <v>#DIV/0!</v>
      </c>
      <c r="CJ17" s="86" t="e">
        <f t="shared" si="9"/>
        <v>#DIV/0!</v>
      </c>
      <c r="CK17" s="86" t="e">
        <f t="shared" si="9"/>
        <v>#DIV/0!</v>
      </c>
      <c r="CL17" s="86" t="e">
        <f t="shared" si="9"/>
        <v>#DIV/0!</v>
      </c>
      <c r="CM17" s="86" t="e">
        <f t="shared" si="9"/>
        <v>#DIV/0!</v>
      </c>
      <c r="CN17" s="86" t="e">
        <f t="shared" si="9"/>
        <v>#DIV/0!</v>
      </c>
      <c r="CO17" s="86" t="e">
        <f t="shared" si="9"/>
        <v>#DIV/0!</v>
      </c>
      <c r="CP17" s="86" t="e">
        <f t="shared" si="9"/>
        <v>#DIV/0!</v>
      </c>
      <c r="CQ17" s="86" t="e">
        <f t="shared" si="9"/>
        <v>#DIV/0!</v>
      </c>
      <c r="CR17" s="86" t="e">
        <f t="shared" si="9"/>
        <v>#DIV/0!</v>
      </c>
      <c r="CS17" s="86" t="e">
        <f t="shared" si="9"/>
        <v>#DIV/0!</v>
      </c>
    </row>
    <row r="18" spans="1:97" x14ac:dyDescent="0.4">
      <c r="A18" s="9">
        <v>27</v>
      </c>
      <c r="B18" s="10"/>
      <c r="C18" s="10"/>
      <c r="D18" s="10"/>
      <c r="E18" s="10"/>
      <c r="F18" s="10"/>
      <c r="G18" s="10">
        <f t="shared" si="0"/>
        <v>0</v>
      </c>
      <c r="H18" s="45" t="e">
        <f t="shared" si="1"/>
        <v>#DIV/0!</v>
      </c>
      <c r="J18" s="9">
        <v>27</v>
      </c>
      <c r="K18" s="10"/>
      <c r="L18" s="10"/>
      <c r="M18" s="10"/>
      <c r="N18" s="10"/>
      <c r="O18" s="10"/>
      <c r="P18" s="10">
        <f t="shared" si="2"/>
        <v>0</v>
      </c>
      <c r="Q18" s="45" t="e">
        <f t="shared" si="3"/>
        <v>#DIV/0!</v>
      </c>
      <c r="S18" s="84" t="e">
        <f t="shared" si="4"/>
        <v>#DIV/0!</v>
      </c>
      <c r="T18" s="89" t="e">
        <f t="shared" si="5"/>
        <v>#DIV/0!</v>
      </c>
      <c r="U18" s="89" t="e">
        <f t="shared" si="5"/>
        <v>#DIV/0!</v>
      </c>
      <c r="V18" s="89" t="e">
        <f t="shared" si="5"/>
        <v>#DIV/0!</v>
      </c>
      <c r="W18" s="89" t="e">
        <f t="shared" si="5"/>
        <v>#DIV/0!</v>
      </c>
      <c r="X18" s="89" t="e">
        <f t="shared" si="5"/>
        <v>#DIV/0!</v>
      </c>
      <c r="Y18" s="89" t="e">
        <f t="shared" si="5"/>
        <v>#DIV/0!</v>
      </c>
      <c r="Z18" s="89" t="e">
        <f t="shared" si="5"/>
        <v>#DIV/0!</v>
      </c>
      <c r="AA18" s="84" t="e">
        <f t="shared" si="5"/>
        <v>#DIV/0!</v>
      </c>
      <c r="AB18" s="89" t="e">
        <f t="shared" si="5"/>
        <v>#DIV/0!</v>
      </c>
      <c r="AC18" s="89" t="e">
        <f t="shared" si="5"/>
        <v>#DIV/0!</v>
      </c>
      <c r="AD18" s="89" t="e">
        <f t="shared" si="5"/>
        <v>#DIV/0!</v>
      </c>
      <c r="AE18" s="89" t="e">
        <f t="shared" si="5"/>
        <v>#DIV/0!</v>
      </c>
      <c r="AF18" s="89" t="e">
        <f t="shared" si="5"/>
        <v>#DIV/0!</v>
      </c>
      <c r="AG18" s="89" t="e">
        <f t="shared" si="5"/>
        <v>#DIV/0!</v>
      </c>
      <c r="AH18" s="89" t="e">
        <f t="shared" si="5"/>
        <v>#DIV/0!</v>
      </c>
      <c r="AI18" s="84" t="e">
        <f t="shared" si="5"/>
        <v>#DIV/0!</v>
      </c>
      <c r="AJ18" s="84" t="e">
        <f t="shared" si="6"/>
        <v>#DIV/0!</v>
      </c>
      <c r="AK18" s="84" t="e">
        <f t="shared" si="6"/>
        <v>#DIV/0!</v>
      </c>
      <c r="AL18" s="84" t="e">
        <f t="shared" si="6"/>
        <v>#DIV/0!</v>
      </c>
      <c r="AM18" s="84" t="e">
        <f t="shared" si="6"/>
        <v>#DIV/0!</v>
      </c>
      <c r="AN18" s="84" t="e">
        <f t="shared" si="6"/>
        <v>#DIV/0!</v>
      </c>
      <c r="AO18" s="84" t="e">
        <f t="shared" si="6"/>
        <v>#DIV/0!</v>
      </c>
      <c r="AP18" s="84" t="e">
        <f t="shared" si="6"/>
        <v>#DIV/0!</v>
      </c>
      <c r="AQ18" s="84" t="e">
        <f t="shared" si="6"/>
        <v>#DIV/0!</v>
      </c>
      <c r="AR18" s="84" t="e">
        <f t="shared" si="6"/>
        <v>#DIV/0!</v>
      </c>
      <c r="AS18" s="84" t="e">
        <f t="shared" si="6"/>
        <v>#DIV/0!</v>
      </c>
      <c r="AT18" s="84" t="e">
        <f t="shared" si="6"/>
        <v>#DIV/0!</v>
      </c>
      <c r="AU18" s="84" t="e">
        <f t="shared" si="6"/>
        <v>#DIV/0!</v>
      </c>
      <c r="AV18" s="84" t="e">
        <f t="shared" si="6"/>
        <v>#DIV/0!</v>
      </c>
      <c r="AW18" s="84" t="e">
        <f t="shared" si="6"/>
        <v>#DIV/0!</v>
      </c>
      <c r="AX18" s="84" t="e">
        <f t="shared" si="6"/>
        <v>#DIV/0!</v>
      </c>
      <c r="AY18" s="84" t="e">
        <f t="shared" si="6"/>
        <v>#DIV/0!</v>
      </c>
      <c r="AZ18" s="84" t="e">
        <f t="shared" si="7"/>
        <v>#DIV/0!</v>
      </c>
      <c r="BA18" s="84" t="e">
        <f t="shared" si="7"/>
        <v>#DIV/0!</v>
      </c>
      <c r="BB18" s="84" t="e">
        <f t="shared" si="7"/>
        <v>#DIV/0!</v>
      </c>
      <c r="BC18" s="84" t="e">
        <f t="shared" si="7"/>
        <v>#DIV/0!</v>
      </c>
      <c r="BD18" s="84" t="e">
        <f t="shared" si="7"/>
        <v>#DIV/0!</v>
      </c>
      <c r="BE18" s="84" t="e">
        <f t="shared" si="7"/>
        <v>#DIV/0!</v>
      </c>
      <c r="BF18" s="84" t="e">
        <f t="shared" si="7"/>
        <v>#DIV/0!</v>
      </c>
      <c r="BG18" s="84" t="e">
        <f t="shared" si="7"/>
        <v>#DIV/0!</v>
      </c>
      <c r="BH18" s="84" t="e">
        <f t="shared" si="7"/>
        <v>#DIV/0!</v>
      </c>
      <c r="BI18" s="84" t="e">
        <f t="shared" si="7"/>
        <v>#DIV/0!</v>
      </c>
      <c r="BJ18" s="84" t="e">
        <f t="shared" si="7"/>
        <v>#DIV/0!</v>
      </c>
      <c r="BK18" s="84" t="e">
        <f t="shared" si="7"/>
        <v>#DIV/0!</v>
      </c>
      <c r="BL18" s="84" t="e">
        <f t="shared" si="7"/>
        <v>#DIV/0!</v>
      </c>
      <c r="BM18" s="84" t="e">
        <f t="shared" si="7"/>
        <v>#DIV/0!</v>
      </c>
      <c r="BN18" s="84" t="e">
        <f t="shared" si="7"/>
        <v>#DIV/0!</v>
      </c>
      <c r="BO18" s="84" t="e">
        <f t="shared" si="7"/>
        <v>#DIV/0!</v>
      </c>
      <c r="BP18" s="84" t="e">
        <f t="shared" si="8"/>
        <v>#DIV/0!</v>
      </c>
      <c r="BQ18" s="84" t="e">
        <f t="shared" si="8"/>
        <v>#DIV/0!</v>
      </c>
      <c r="BR18" s="84" t="e">
        <f t="shared" si="8"/>
        <v>#DIV/0!</v>
      </c>
      <c r="BS18" s="84" t="e">
        <f t="shared" si="8"/>
        <v>#DIV/0!</v>
      </c>
      <c r="BT18" s="84" t="e">
        <f t="shared" si="8"/>
        <v>#DIV/0!</v>
      </c>
      <c r="BU18" s="84" t="e">
        <f t="shared" si="8"/>
        <v>#DIV/0!</v>
      </c>
      <c r="BV18" s="84" t="e">
        <f t="shared" si="8"/>
        <v>#DIV/0!</v>
      </c>
      <c r="BW18" s="84" t="e">
        <f t="shared" si="8"/>
        <v>#DIV/0!</v>
      </c>
      <c r="BX18" s="84" t="e">
        <f t="shared" si="8"/>
        <v>#DIV/0!</v>
      </c>
      <c r="BY18" s="84" t="e">
        <f t="shared" si="8"/>
        <v>#DIV/0!</v>
      </c>
      <c r="BZ18" s="84" t="e">
        <f t="shared" si="8"/>
        <v>#DIV/0!</v>
      </c>
      <c r="CA18" s="84" t="e">
        <f t="shared" si="8"/>
        <v>#DIV/0!</v>
      </c>
      <c r="CB18" s="84" t="e">
        <f t="shared" si="8"/>
        <v>#DIV/0!</v>
      </c>
      <c r="CC18" s="84" t="e">
        <f t="shared" si="8"/>
        <v>#DIV/0!</v>
      </c>
      <c r="CD18" s="84" t="e">
        <f t="shared" si="8"/>
        <v>#DIV/0!</v>
      </c>
      <c r="CE18" s="84" t="e">
        <f t="shared" si="8"/>
        <v>#DIV/0!</v>
      </c>
      <c r="CF18" s="84" t="e">
        <f t="shared" si="9"/>
        <v>#DIV/0!</v>
      </c>
      <c r="CG18" s="84" t="e">
        <f t="shared" si="9"/>
        <v>#DIV/0!</v>
      </c>
      <c r="CH18" s="84" t="e">
        <f t="shared" si="9"/>
        <v>#DIV/0!</v>
      </c>
      <c r="CI18" s="84" t="e">
        <f t="shared" si="9"/>
        <v>#DIV/0!</v>
      </c>
      <c r="CJ18" s="84" t="e">
        <f t="shared" si="9"/>
        <v>#DIV/0!</v>
      </c>
      <c r="CK18" s="84" t="e">
        <f t="shared" si="9"/>
        <v>#DIV/0!</v>
      </c>
      <c r="CL18" s="84" t="e">
        <f t="shared" si="9"/>
        <v>#DIV/0!</v>
      </c>
      <c r="CM18" s="84" t="e">
        <f t="shared" si="9"/>
        <v>#DIV/0!</v>
      </c>
      <c r="CN18" s="84" t="e">
        <f t="shared" si="9"/>
        <v>#DIV/0!</v>
      </c>
      <c r="CO18" s="84" t="e">
        <f t="shared" si="9"/>
        <v>#DIV/0!</v>
      </c>
      <c r="CP18" s="84" t="e">
        <f t="shared" si="9"/>
        <v>#DIV/0!</v>
      </c>
      <c r="CQ18" s="84" t="e">
        <f t="shared" si="9"/>
        <v>#DIV/0!</v>
      </c>
      <c r="CR18" s="84" t="e">
        <f t="shared" si="9"/>
        <v>#DIV/0!</v>
      </c>
      <c r="CS18" s="84" t="e">
        <f t="shared" si="9"/>
        <v>#DIV/0!</v>
      </c>
    </row>
    <row r="19" spans="1:97" x14ac:dyDescent="0.4">
      <c r="A19" s="5">
        <v>28</v>
      </c>
      <c r="B19" s="6"/>
      <c r="C19" s="6"/>
      <c r="D19" s="6"/>
      <c r="E19" s="6"/>
      <c r="F19" s="6"/>
      <c r="G19" s="6">
        <f t="shared" si="0"/>
        <v>0</v>
      </c>
      <c r="H19" s="47" t="e">
        <f t="shared" si="1"/>
        <v>#DIV/0!</v>
      </c>
      <c r="J19" s="5">
        <v>28</v>
      </c>
      <c r="K19" s="6"/>
      <c r="L19" s="6"/>
      <c r="M19" s="6"/>
      <c r="N19" s="6"/>
      <c r="O19" s="6"/>
      <c r="P19" s="6">
        <f t="shared" si="2"/>
        <v>0</v>
      </c>
      <c r="Q19" s="47" t="e">
        <f t="shared" si="3"/>
        <v>#DIV/0!</v>
      </c>
      <c r="S19" s="86" t="e">
        <f t="shared" si="4"/>
        <v>#DIV/0!</v>
      </c>
      <c r="T19" s="91" t="e">
        <f t="shared" si="5"/>
        <v>#DIV/0!</v>
      </c>
      <c r="U19" s="91" t="e">
        <f t="shared" si="5"/>
        <v>#DIV/0!</v>
      </c>
      <c r="V19" s="91" t="e">
        <f t="shared" si="5"/>
        <v>#DIV/0!</v>
      </c>
      <c r="W19" s="91" t="e">
        <f t="shared" si="5"/>
        <v>#DIV/0!</v>
      </c>
      <c r="X19" s="91" t="e">
        <f t="shared" si="5"/>
        <v>#DIV/0!</v>
      </c>
      <c r="Y19" s="91" t="e">
        <f t="shared" si="5"/>
        <v>#DIV/0!</v>
      </c>
      <c r="Z19" s="91" t="e">
        <f t="shared" si="5"/>
        <v>#DIV/0!</v>
      </c>
      <c r="AA19" s="86" t="e">
        <f t="shared" si="5"/>
        <v>#DIV/0!</v>
      </c>
      <c r="AB19" s="91" t="e">
        <f t="shared" si="5"/>
        <v>#DIV/0!</v>
      </c>
      <c r="AC19" s="91" t="e">
        <f t="shared" si="5"/>
        <v>#DIV/0!</v>
      </c>
      <c r="AD19" s="91" t="e">
        <f t="shared" si="5"/>
        <v>#DIV/0!</v>
      </c>
      <c r="AE19" s="91" t="e">
        <f t="shared" si="5"/>
        <v>#DIV/0!</v>
      </c>
      <c r="AF19" s="91" t="e">
        <f t="shared" si="5"/>
        <v>#DIV/0!</v>
      </c>
      <c r="AG19" s="91" t="e">
        <f t="shared" si="5"/>
        <v>#DIV/0!</v>
      </c>
      <c r="AH19" s="91" t="e">
        <f t="shared" si="5"/>
        <v>#DIV/0!</v>
      </c>
      <c r="AI19" s="86" t="e">
        <f t="shared" si="5"/>
        <v>#DIV/0!</v>
      </c>
      <c r="AJ19" s="86" t="e">
        <f t="shared" si="6"/>
        <v>#DIV/0!</v>
      </c>
      <c r="AK19" s="86" t="e">
        <f t="shared" si="6"/>
        <v>#DIV/0!</v>
      </c>
      <c r="AL19" s="86" t="e">
        <f t="shared" si="6"/>
        <v>#DIV/0!</v>
      </c>
      <c r="AM19" s="86" t="e">
        <f t="shared" si="6"/>
        <v>#DIV/0!</v>
      </c>
      <c r="AN19" s="86" t="e">
        <f t="shared" si="6"/>
        <v>#DIV/0!</v>
      </c>
      <c r="AO19" s="86" t="e">
        <f t="shared" si="6"/>
        <v>#DIV/0!</v>
      </c>
      <c r="AP19" s="86" t="e">
        <f t="shared" si="6"/>
        <v>#DIV/0!</v>
      </c>
      <c r="AQ19" s="86" t="e">
        <f t="shared" si="6"/>
        <v>#DIV/0!</v>
      </c>
      <c r="AR19" s="86" t="e">
        <f t="shared" si="6"/>
        <v>#DIV/0!</v>
      </c>
      <c r="AS19" s="86" t="e">
        <f t="shared" si="6"/>
        <v>#DIV/0!</v>
      </c>
      <c r="AT19" s="86" t="e">
        <f t="shared" si="6"/>
        <v>#DIV/0!</v>
      </c>
      <c r="AU19" s="86" t="e">
        <f t="shared" si="6"/>
        <v>#DIV/0!</v>
      </c>
      <c r="AV19" s="86" t="e">
        <f t="shared" si="6"/>
        <v>#DIV/0!</v>
      </c>
      <c r="AW19" s="86" t="e">
        <f t="shared" si="6"/>
        <v>#DIV/0!</v>
      </c>
      <c r="AX19" s="86" t="e">
        <f t="shared" si="6"/>
        <v>#DIV/0!</v>
      </c>
      <c r="AY19" s="86" t="e">
        <f t="shared" si="6"/>
        <v>#DIV/0!</v>
      </c>
      <c r="AZ19" s="86" t="e">
        <f t="shared" si="7"/>
        <v>#DIV/0!</v>
      </c>
      <c r="BA19" s="86" t="e">
        <f t="shared" si="7"/>
        <v>#DIV/0!</v>
      </c>
      <c r="BB19" s="86" t="e">
        <f t="shared" si="7"/>
        <v>#DIV/0!</v>
      </c>
      <c r="BC19" s="86" t="e">
        <f t="shared" si="7"/>
        <v>#DIV/0!</v>
      </c>
      <c r="BD19" s="86" t="e">
        <f t="shared" si="7"/>
        <v>#DIV/0!</v>
      </c>
      <c r="BE19" s="86" t="e">
        <f t="shared" si="7"/>
        <v>#DIV/0!</v>
      </c>
      <c r="BF19" s="86" t="e">
        <f t="shared" si="7"/>
        <v>#DIV/0!</v>
      </c>
      <c r="BG19" s="86" t="e">
        <f t="shared" si="7"/>
        <v>#DIV/0!</v>
      </c>
      <c r="BH19" s="86" t="e">
        <f t="shared" si="7"/>
        <v>#DIV/0!</v>
      </c>
      <c r="BI19" s="86" t="e">
        <f t="shared" si="7"/>
        <v>#DIV/0!</v>
      </c>
      <c r="BJ19" s="86" t="e">
        <f t="shared" si="7"/>
        <v>#DIV/0!</v>
      </c>
      <c r="BK19" s="86" t="e">
        <f t="shared" si="7"/>
        <v>#DIV/0!</v>
      </c>
      <c r="BL19" s="86" t="e">
        <f t="shared" si="7"/>
        <v>#DIV/0!</v>
      </c>
      <c r="BM19" s="86" t="e">
        <f t="shared" si="7"/>
        <v>#DIV/0!</v>
      </c>
      <c r="BN19" s="86" t="e">
        <f t="shared" si="7"/>
        <v>#DIV/0!</v>
      </c>
      <c r="BO19" s="86" t="e">
        <f t="shared" si="7"/>
        <v>#DIV/0!</v>
      </c>
      <c r="BP19" s="86" t="e">
        <f t="shared" si="8"/>
        <v>#DIV/0!</v>
      </c>
      <c r="BQ19" s="86" t="e">
        <f t="shared" si="8"/>
        <v>#DIV/0!</v>
      </c>
      <c r="BR19" s="86" t="e">
        <f t="shared" si="8"/>
        <v>#DIV/0!</v>
      </c>
      <c r="BS19" s="86" t="e">
        <f t="shared" si="8"/>
        <v>#DIV/0!</v>
      </c>
      <c r="BT19" s="86" t="e">
        <f t="shared" si="8"/>
        <v>#DIV/0!</v>
      </c>
      <c r="BU19" s="86" t="e">
        <f t="shared" si="8"/>
        <v>#DIV/0!</v>
      </c>
      <c r="BV19" s="86" t="e">
        <f t="shared" si="8"/>
        <v>#DIV/0!</v>
      </c>
      <c r="BW19" s="86" t="e">
        <f t="shared" si="8"/>
        <v>#DIV/0!</v>
      </c>
      <c r="BX19" s="86" t="e">
        <f t="shared" si="8"/>
        <v>#DIV/0!</v>
      </c>
      <c r="BY19" s="86" t="e">
        <f t="shared" si="8"/>
        <v>#DIV/0!</v>
      </c>
      <c r="BZ19" s="86" t="e">
        <f t="shared" si="8"/>
        <v>#DIV/0!</v>
      </c>
      <c r="CA19" s="86" t="e">
        <f t="shared" si="8"/>
        <v>#DIV/0!</v>
      </c>
      <c r="CB19" s="86" t="e">
        <f t="shared" si="8"/>
        <v>#DIV/0!</v>
      </c>
      <c r="CC19" s="86" t="e">
        <f t="shared" si="8"/>
        <v>#DIV/0!</v>
      </c>
      <c r="CD19" s="86" t="e">
        <f t="shared" si="8"/>
        <v>#DIV/0!</v>
      </c>
      <c r="CE19" s="86" t="e">
        <f t="shared" si="8"/>
        <v>#DIV/0!</v>
      </c>
      <c r="CF19" s="86" t="e">
        <f t="shared" si="9"/>
        <v>#DIV/0!</v>
      </c>
      <c r="CG19" s="86" t="e">
        <f t="shared" si="9"/>
        <v>#DIV/0!</v>
      </c>
      <c r="CH19" s="86" t="e">
        <f t="shared" si="9"/>
        <v>#DIV/0!</v>
      </c>
      <c r="CI19" s="86" t="e">
        <f t="shared" si="9"/>
        <v>#DIV/0!</v>
      </c>
      <c r="CJ19" s="86" t="e">
        <f t="shared" si="9"/>
        <v>#DIV/0!</v>
      </c>
      <c r="CK19" s="86" t="e">
        <f t="shared" si="9"/>
        <v>#DIV/0!</v>
      </c>
      <c r="CL19" s="86" t="e">
        <f t="shared" si="9"/>
        <v>#DIV/0!</v>
      </c>
      <c r="CM19" s="86" t="e">
        <f t="shared" si="9"/>
        <v>#DIV/0!</v>
      </c>
      <c r="CN19" s="86" t="e">
        <f t="shared" si="9"/>
        <v>#DIV/0!</v>
      </c>
      <c r="CO19" s="86" t="e">
        <f t="shared" si="9"/>
        <v>#DIV/0!</v>
      </c>
      <c r="CP19" s="86" t="e">
        <f t="shared" si="9"/>
        <v>#DIV/0!</v>
      </c>
      <c r="CQ19" s="86" t="e">
        <f t="shared" si="9"/>
        <v>#DIV/0!</v>
      </c>
      <c r="CR19" s="86" t="e">
        <f t="shared" si="9"/>
        <v>#DIV/0!</v>
      </c>
      <c r="CS19" s="86" t="e">
        <f t="shared" si="9"/>
        <v>#DIV/0!</v>
      </c>
    </row>
    <row r="20" spans="1:97" x14ac:dyDescent="0.4">
      <c r="A20" s="9">
        <v>29</v>
      </c>
      <c r="B20" s="10"/>
      <c r="C20" s="10"/>
      <c r="D20" s="10"/>
      <c r="E20" s="10"/>
      <c r="F20" s="10"/>
      <c r="G20" s="10">
        <f t="shared" si="0"/>
        <v>0</v>
      </c>
      <c r="H20" s="45" t="e">
        <f t="shared" si="1"/>
        <v>#DIV/0!</v>
      </c>
      <c r="J20" s="9">
        <v>29</v>
      </c>
      <c r="K20" s="10"/>
      <c r="L20" s="10"/>
      <c r="M20" s="10"/>
      <c r="N20" s="10"/>
      <c r="O20" s="10"/>
      <c r="P20" s="10">
        <f t="shared" si="2"/>
        <v>0</v>
      </c>
      <c r="Q20" s="45" t="e">
        <f t="shared" si="3"/>
        <v>#DIV/0!</v>
      </c>
      <c r="S20" s="84" t="e">
        <f t="shared" si="4"/>
        <v>#DIV/0!</v>
      </c>
      <c r="T20" s="89" t="e">
        <f t="shared" si="5"/>
        <v>#DIV/0!</v>
      </c>
      <c r="U20" s="89" t="e">
        <f t="shared" si="5"/>
        <v>#DIV/0!</v>
      </c>
      <c r="V20" s="89" t="e">
        <f t="shared" si="5"/>
        <v>#DIV/0!</v>
      </c>
      <c r="W20" s="89" t="e">
        <f t="shared" si="5"/>
        <v>#DIV/0!</v>
      </c>
      <c r="X20" s="89" t="e">
        <f t="shared" si="5"/>
        <v>#DIV/0!</v>
      </c>
      <c r="Y20" s="89" t="e">
        <f t="shared" si="5"/>
        <v>#DIV/0!</v>
      </c>
      <c r="Z20" s="89" t="e">
        <f t="shared" si="5"/>
        <v>#DIV/0!</v>
      </c>
      <c r="AA20" s="84" t="e">
        <f t="shared" si="5"/>
        <v>#DIV/0!</v>
      </c>
      <c r="AB20" s="89" t="e">
        <f t="shared" si="5"/>
        <v>#DIV/0!</v>
      </c>
      <c r="AC20" s="89" t="e">
        <f t="shared" si="5"/>
        <v>#DIV/0!</v>
      </c>
      <c r="AD20" s="89" t="e">
        <f t="shared" si="5"/>
        <v>#DIV/0!</v>
      </c>
      <c r="AE20" s="89" t="e">
        <f t="shared" si="5"/>
        <v>#DIV/0!</v>
      </c>
      <c r="AF20" s="89" t="e">
        <f t="shared" si="5"/>
        <v>#DIV/0!</v>
      </c>
      <c r="AG20" s="89" t="e">
        <f t="shared" si="5"/>
        <v>#DIV/0!</v>
      </c>
      <c r="AH20" s="89" t="e">
        <f t="shared" si="5"/>
        <v>#DIV/0!</v>
      </c>
      <c r="AI20" s="84" t="e">
        <f t="shared" si="5"/>
        <v>#DIV/0!</v>
      </c>
      <c r="AJ20" s="84" t="e">
        <f t="shared" si="6"/>
        <v>#DIV/0!</v>
      </c>
      <c r="AK20" s="84" t="e">
        <f t="shared" si="6"/>
        <v>#DIV/0!</v>
      </c>
      <c r="AL20" s="84" t="e">
        <f t="shared" si="6"/>
        <v>#DIV/0!</v>
      </c>
      <c r="AM20" s="84" t="e">
        <f t="shared" si="6"/>
        <v>#DIV/0!</v>
      </c>
      <c r="AN20" s="84" t="e">
        <f t="shared" si="6"/>
        <v>#DIV/0!</v>
      </c>
      <c r="AO20" s="84" t="e">
        <f t="shared" si="6"/>
        <v>#DIV/0!</v>
      </c>
      <c r="AP20" s="84" t="e">
        <f t="shared" si="6"/>
        <v>#DIV/0!</v>
      </c>
      <c r="AQ20" s="84" t="e">
        <f t="shared" si="6"/>
        <v>#DIV/0!</v>
      </c>
      <c r="AR20" s="84" t="e">
        <f t="shared" si="6"/>
        <v>#DIV/0!</v>
      </c>
      <c r="AS20" s="84" t="e">
        <f t="shared" si="6"/>
        <v>#DIV/0!</v>
      </c>
      <c r="AT20" s="84" t="e">
        <f t="shared" si="6"/>
        <v>#DIV/0!</v>
      </c>
      <c r="AU20" s="84" t="e">
        <f t="shared" si="6"/>
        <v>#DIV/0!</v>
      </c>
      <c r="AV20" s="84" t="e">
        <f t="shared" si="6"/>
        <v>#DIV/0!</v>
      </c>
      <c r="AW20" s="84" t="e">
        <f t="shared" si="6"/>
        <v>#DIV/0!</v>
      </c>
      <c r="AX20" s="84" t="e">
        <f t="shared" si="6"/>
        <v>#DIV/0!</v>
      </c>
      <c r="AY20" s="84" t="e">
        <f t="shared" si="6"/>
        <v>#DIV/0!</v>
      </c>
      <c r="AZ20" s="84" t="e">
        <f t="shared" si="7"/>
        <v>#DIV/0!</v>
      </c>
      <c r="BA20" s="84" t="e">
        <f t="shared" si="7"/>
        <v>#DIV/0!</v>
      </c>
      <c r="BB20" s="84" t="e">
        <f t="shared" si="7"/>
        <v>#DIV/0!</v>
      </c>
      <c r="BC20" s="84" t="e">
        <f t="shared" si="7"/>
        <v>#DIV/0!</v>
      </c>
      <c r="BD20" s="84" t="e">
        <f t="shared" si="7"/>
        <v>#DIV/0!</v>
      </c>
      <c r="BE20" s="84" t="e">
        <f t="shared" si="7"/>
        <v>#DIV/0!</v>
      </c>
      <c r="BF20" s="84" t="e">
        <f t="shared" si="7"/>
        <v>#DIV/0!</v>
      </c>
      <c r="BG20" s="84" t="e">
        <f t="shared" si="7"/>
        <v>#DIV/0!</v>
      </c>
      <c r="BH20" s="84" t="e">
        <f t="shared" si="7"/>
        <v>#DIV/0!</v>
      </c>
      <c r="BI20" s="84" t="e">
        <f t="shared" si="7"/>
        <v>#DIV/0!</v>
      </c>
      <c r="BJ20" s="84" t="e">
        <f t="shared" si="7"/>
        <v>#DIV/0!</v>
      </c>
      <c r="BK20" s="84" t="e">
        <f t="shared" si="7"/>
        <v>#DIV/0!</v>
      </c>
      <c r="BL20" s="84" t="e">
        <f t="shared" si="7"/>
        <v>#DIV/0!</v>
      </c>
      <c r="BM20" s="84" t="e">
        <f t="shared" si="7"/>
        <v>#DIV/0!</v>
      </c>
      <c r="BN20" s="84" t="e">
        <f t="shared" si="7"/>
        <v>#DIV/0!</v>
      </c>
      <c r="BO20" s="84" t="e">
        <f t="shared" si="7"/>
        <v>#DIV/0!</v>
      </c>
      <c r="BP20" s="84" t="e">
        <f t="shared" si="8"/>
        <v>#DIV/0!</v>
      </c>
      <c r="BQ20" s="84" t="e">
        <f t="shared" si="8"/>
        <v>#DIV/0!</v>
      </c>
      <c r="BR20" s="84" t="e">
        <f t="shared" si="8"/>
        <v>#DIV/0!</v>
      </c>
      <c r="BS20" s="84" t="e">
        <f t="shared" si="8"/>
        <v>#DIV/0!</v>
      </c>
      <c r="BT20" s="84" t="e">
        <f t="shared" si="8"/>
        <v>#DIV/0!</v>
      </c>
      <c r="BU20" s="84" t="e">
        <f t="shared" si="8"/>
        <v>#DIV/0!</v>
      </c>
      <c r="BV20" s="84" t="e">
        <f t="shared" si="8"/>
        <v>#DIV/0!</v>
      </c>
      <c r="BW20" s="84" t="e">
        <f t="shared" si="8"/>
        <v>#DIV/0!</v>
      </c>
      <c r="BX20" s="84" t="e">
        <f t="shared" si="8"/>
        <v>#DIV/0!</v>
      </c>
      <c r="BY20" s="84" t="e">
        <f t="shared" si="8"/>
        <v>#DIV/0!</v>
      </c>
      <c r="BZ20" s="84" t="e">
        <f t="shared" si="8"/>
        <v>#DIV/0!</v>
      </c>
      <c r="CA20" s="84" t="e">
        <f t="shared" si="8"/>
        <v>#DIV/0!</v>
      </c>
      <c r="CB20" s="84" t="e">
        <f t="shared" si="8"/>
        <v>#DIV/0!</v>
      </c>
      <c r="CC20" s="84" t="e">
        <f t="shared" si="8"/>
        <v>#DIV/0!</v>
      </c>
      <c r="CD20" s="84" t="e">
        <f t="shared" si="8"/>
        <v>#DIV/0!</v>
      </c>
      <c r="CE20" s="84" t="e">
        <f t="shared" si="8"/>
        <v>#DIV/0!</v>
      </c>
      <c r="CF20" s="84" t="e">
        <f t="shared" si="9"/>
        <v>#DIV/0!</v>
      </c>
      <c r="CG20" s="84" t="e">
        <f t="shared" si="9"/>
        <v>#DIV/0!</v>
      </c>
      <c r="CH20" s="84" t="e">
        <f t="shared" si="9"/>
        <v>#DIV/0!</v>
      </c>
      <c r="CI20" s="84" t="e">
        <f t="shared" si="9"/>
        <v>#DIV/0!</v>
      </c>
      <c r="CJ20" s="84" t="e">
        <f t="shared" si="9"/>
        <v>#DIV/0!</v>
      </c>
      <c r="CK20" s="84" t="e">
        <f t="shared" si="9"/>
        <v>#DIV/0!</v>
      </c>
      <c r="CL20" s="84" t="e">
        <f t="shared" si="9"/>
        <v>#DIV/0!</v>
      </c>
      <c r="CM20" s="84" t="e">
        <f t="shared" si="9"/>
        <v>#DIV/0!</v>
      </c>
      <c r="CN20" s="84" t="e">
        <f t="shared" si="9"/>
        <v>#DIV/0!</v>
      </c>
      <c r="CO20" s="84" t="e">
        <f t="shared" si="9"/>
        <v>#DIV/0!</v>
      </c>
      <c r="CP20" s="84" t="e">
        <f t="shared" si="9"/>
        <v>#DIV/0!</v>
      </c>
      <c r="CQ20" s="84" t="e">
        <f t="shared" si="9"/>
        <v>#DIV/0!</v>
      </c>
      <c r="CR20" s="84" t="e">
        <f t="shared" si="9"/>
        <v>#DIV/0!</v>
      </c>
      <c r="CS20" s="84" t="e">
        <f t="shared" si="9"/>
        <v>#DIV/0!</v>
      </c>
    </row>
    <row r="21" spans="1:97" x14ac:dyDescent="0.4">
      <c r="A21" s="13">
        <v>30</v>
      </c>
      <c r="B21" s="14"/>
      <c r="C21" s="14"/>
      <c r="D21" s="14"/>
      <c r="E21" s="14"/>
      <c r="F21" s="14"/>
      <c r="G21" s="14">
        <f t="shared" si="0"/>
        <v>0</v>
      </c>
      <c r="H21" s="48" t="e">
        <f t="shared" si="1"/>
        <v>#DIV/0!</v>
      </c>
      <c r="J21" s="13">
        <v>30</v>
      </c>
      <c r="K21" s="14"/>
      <c r="L21" s="14"/>
      <c r="M21" s="14"/>
      <c r="N21" s="14"/>
      <c r="O21" s="14"/>
      <c r="P21" s="14">
        <f t="shared" si="2"/>
        <v>0</v>
      </c>
      <c r="Q21" s="48" t="e">
        <f t="shared" si="3"/>
        <v>#DIV/0!</v>
      </c>
      <c r="S21" s="87" t="e">
        <f t="shared" si="4"/>
        <v>#DIV/0!</v>
      </c>
      <c r="T21" s="92" t="e">
        <f t="shared" si="5"/>
        <v>#DIV/0!</v>
      </c>
      <c r="U21" s="92" t="e">
        <f t="shared" si="5"/>
        <v>#DIV/0!</v>
      </c>
      <c r="V21" s="92" t="e">
        <f t="shared" si="5"/>
        <v>#DIV/0!</v>
      </c>
      <c r="W21" s="92" t="e">
        <f t="shared" si="5"/>
        <v>#DIV/0!</v>
      </c>
      <c r="X21" s="92" t="e">
        <f t="shared" si="5"/>
        <v>#DIV/0!</v>
      </c>
      <c r="Y21" s="92" t="e">
        <f t="shared" si="5"/>
        <v>#DIV/0!</v>
      </c>
      <c r="Z21" s="92" t="e">
        <f t="shared" si="5"/>
        <v>#DIV/0!</v>
      </c>
      <c r="AA21" s="87" t="e">
        <f t="shared" si="5"/>
        <v>#DIV/0!</v>
      </c>
      <c r="AB21" s="92" t="e">
        <f t="shared" si="5"/>
        <v>#DIV/0!</v>
      </c>
      <c r="AC21" s="92" t="e">
        <f t="shared" si="5"/>
        <v>#DIV/0!</v>
      </c>
      <c r="AD21" s="92" t="e">
        <f t="shared" si="5"/>
        <v>#DIV/0!</v>
      </c>
      <c r="AE21" s="92" t="e">
        <f t="shared" si="5"/>
        <v>#DIV/0!</v>
      </c>
      <c r="AF21" s="92" t="e">
        <f t="shared" si="5"/>
        <v>#DIV/0!</v>
      </c>
      <c r="AG21" s="92" t="e">
        <f t="shared" si="5"/>
        <v>#DIV/0!</v>
      </c>
      <c r="AH21" s="92" t="e">
        <f t="shared" si="5"/>
        <v>#DIV/0!</v>
      </c>
      <c r="AI21" s="87" t="e">
        <f t="shared" si="5"/>
        <v>#DIV/0!</v>
      </c>
      <c r="AJ21" s="87" t="e">
        <f t="shared" si="6"/>
        <v>#DIV/0!</v>
      </c>
      <c r="AK21" s="87" t="e">
        <f t="shared" si="6"/>
        <v>#DIV/0!</v>
      </c>
      <c r="AL21" s="87" t="e">
        <f t="shared" si="6"/>
        <v>#DIV/0!</v>
      </c>
      <c r="AM21" s="87" t="e">
        <f t="shared" si="6"/>
        <v>#DIV/0!</v>
      </c>
      <c r="AN21" s="87" t="e">
        <f t="shared" si="6"/>
        <v>#DIV/0!</v>
      </c>
      <c r="AO21" s="87" t="e">
        <f t="shared" si="6"/>
        <v>#DIV/0!</v>
      </c>
      <c r="AP21" s="87" t="e">
        <f t="shared" si="6"/>
        <v>#DIV/0!</v>
      </c>
      <c r="AQ21" s="87" t="e">
        <f t="shared" si="6"/>
        <v>#DIV/0!</v>
      </c>
      <c r="AR21" s="87" t="e">
        <f t="shared" si="6"/>
        <v>#DIV/0!</v>
      </c>
      <c r="AS21" s="87" t="e">
        <f t="shared" si="6"/>
        <v>#DIV/0!</v>
      </c>
      <c r="AT21" s="87" t="e">
        <f t="shared" si="6"/>
        <v>#DIV/0!</v>
      </c>
      <c r="AU21" s="87" t="e">
        <f t="shared" si="6"/>
        <v>#DIV/0!</v>
      </c>
      <c r="AV21" s="87" t="e">
        <f t="shared" si="6"/>
        <v>#DIV/0!</v>
      </c>
      <c r="AW21" s="87" t="e">
        <f t="shared" si="6"/>
        <v>#DIV/0!</v>
      </c>
      <c r="AX21" s="87" t="e">
        <f t="shared" si="6"/>
        <v>#DIV/0!</v>
      </c>
      <c r="AY21" s="87" t="e">
        <f t="shared" si="6"/>
        <v>#DIV/0!</v>
      </c>
      <c r="AZ21" s="87" t="e">
        <f t="shared" si="7"/>
        <v>#DIV/0!</v>
      </c>
      <c r="BA21" s="87" t="e">
        <f t="shared" si="7"/>
        <v>#DIV/0!</v>
      </c>
      <c r="BB21" s="87" t="e">
        <f t="shared" si="7"/>
        <v>#DIV/0!</v>
      </c>
      <c r="BC21" s="87" t="e">
        <f t="shared" si="7"/>
        <v>#DIV/0!</v>
      </c>
      <c r="BD21" s="87" t="e">
        <f t="shared" si="7"/>
        <v>#DIV/0!</v>
      </c>
      <c r="BE21" s="87" t="e">
        <f t="shared" si="7"/>
        <v>#DIV/0!</v>
      </c>
      <c r="BF21" s="87" t="e">
        <f t="shared" si="7"/>
        <v>#DIV/0!</v>
      </c>
      <c r="BG21" s="87" t="e">
        <f t="shared" si="7"/>
        <v>#DIV/0!</v>
      </c>
      <c r="BH21" s="87" t="e">
        <f t="shared" si="7"/>
        <v>#DIV/0!</v>
      </c>
      <c r="BI21" s="87" t="e">
        <f t="shared" si="7"/>
        <v>#DIV/0!</v>
      </c>
      <c r="BJ21" s="87" t="e">
        <f t="shared" si="7"/>
        <v>#DIV/0!</v>
      </c>
      <c r="BK21" s="87" t="e">
        <f t="shared" si="7"/>
        <v>#DIV/0!</v>
      </c>
      <c r="BL21" s="87" t="e">
        <f t="shared" si="7"/>
        <v>#DIV/0!</v>
      </c>
      <c r="BM21" s="87" t="e">
        <f t="shared" si="7"/>
        <v>#DIV/0!</v>
      </c>
      <c r="BN21" s="87" t="e">
        <f t="shared" si="7"/>
        <v>#DIV/0!</v>
      </c>
      <c r="BO21" s="87" t="e">
        <f t="shared" si="7"/>
        <v>#DIV/0!</v>
      </c>
      <c r="BP21" s="87" t="e">
        <f t="shared" si="8"/>
        <v>#DIV/0!</v>
      </c>
      <c r="BQ21" s="87" t="e">
        <f t="shared" si="8"/>
        <v>#DIV/0!</v>
      </c>
      <c r="BR21" s="87" t="e">
        <f t="shared" si="8"/>
        <v>#DIV/0!</v>
      </c>
      <c r="BS21" s="87" t="e">
        <f t="shared" si="8"/>
        <v>#DIV/0!</v>
      </c>
      <c r="BT21" s="87" t="e">
        <f t="shared" si="8"/>
        <v>#DIV/0!</v>
      </c>
      <c r="BU21" s="87" t="e">
        <f t="shared" si="8"/>
        <v>#DIV/0!</v>
      </c>
      <c r="BV21" s="87" t="e">
        <f t="shared" si="8"/>
        <v>#DIV/0!</v>
      </c>
      <c r="BW21" s="87" t="e">
        <f t="shared" si="8"/>
        <v>#DIV/0!</v>
      </c>
      <c r="BX21" s="87" t="e">
        <f t="shared" si="8"/>
        <v>#DIV/0!</v>
      </c>
      <c r="BY21" s="87" t="e">
        <f t="shared" si="8"/>
        <v>#DIV/0!</v>
      </c>
      <c r="BZ21" s="87" t="e">
        <f t="shared" si="8"/>
        <v>#DIV/0!</v>
      </c>
      <c r="CA21" s="87" t="e">
        <f t="shared" si="8"/>
        <v>#DIV/0!</v>
      </c>
      <c r="CB21" s="87" t="e">
        <f t="shared" si="8"/>
        <v>#DIV/0!</v>
      </c>
      <c r="CC21" s="87" t="e">
        <f t="shared" si="8"/>
        <v>#DIV/0!</v>
      </c>
      <c r="CD21" s="87" t="e">
        <f t="shared" si="8"/>
        <v>#DIV/0!</v>
      </c>
      <c r="CE21" s="87" t="e">
        <f t="shared" si="8"/>
        <v>#DIV/0!</v>
      </c>
      <c r="CF21" s="87" t="e">
        <f t="shared" si="9"/>
        <v>#DIV/0!</v>
      </c>
      <c r="CG21" s="87" t="e">
        <f t="shared" si="9"/>
        <v>#DIV/0!</v>
      </c>
      <c r="CH21" s="87" t="e">
        <f t="shared" si="9"/>
        <v>#DIV/0!</v>
      </c>
      <c r="CI21" s="87" t="e">
        <f t="shared" si="9"/>
        <v>#DIV/0!</v>
      </c>
      <c r="CJ21" s="87" t="e">
        <f t="shared" si="9"/>
        <v>#DIV/0!</v>
      </c>
      <c r="CK21" s="87" t="e">
        <f t="shared" si="9"/>
        <v>#DIV/0!</v>
      </c>
      <c r="CL21" s="87" t="e">
        <f t="shared" si="9"/>
        <v>#DIV/0!</v>
      </c>
      <c r="CM21" s="87" t="e">
        <f t="shared" si="9"/>
        <v>#DIV/0!</v>
      </c>
      <c r="CN21" s="87" t="e">
        <f t="shared" si="9"/>
        <v>#DIV/0!</v>
      </c>
      <c r="CO21" s="87" t="e">
        <f t="shared" si="9"/>
        <v>#DIV/0!</v>
      </c>
      <c r="CP21" s="87" t="e">
        <f t="shared" si="9"/>
        <v>#DIV/0!</v>
      </c>
      <c r="CQ21" s="87" t="e">
        <f t="shared" si="9"/>
        <v>#DIV/0!</v>
      </c>
      <c r="CR21" s="87" t="e">
        <f t="shared" si="9"/>
        <v>#DIV/0!</v>
      </c>
      <c r="CS21" s="87" t="e">
        <f t="shared" si="9"/>
        <v>#DIV/0!</v>
      </c>
    </row>
    <row r="22" spans="1:97" x14ac:dyDescent="0.4">
      <c r="A22" s="9">
        <v>31</v>
      </c>
      <c r="B22" s="10"/>
      <c r="C22" s="10"/>
      <c r="D22" s="10"/>
      <c r="E22" s="10"/>
      <c r="F22" s="10"/>
      <c r="G22" s="10">
        <f t="shared" si="0"/>
        <v>0</v>
      </c>
      <c r="H22" s="45" t="e">
        <f t="shared" si="1"/>
        <v>#DIV/0!</v>
      </c>
      <c r="J22" s="9">
        <v>31</v>
      </c>
      <c r="K22" s="10"/>
      <c r="L22" s="10"/>
      <c r="M22" s="10"/>
      <c r="N22" s="10"/>
      <c r="O22" s="10"/>
      <c r="P22" s="10">
        <f t="shared" si="2"/>
        <v>0</v>
      </c>
      <c r="Q22" s="45" t="e">
        <f t="shared" si="3"/>
        <v>#DIV/0!</v>
      </c>
      <c r="S22" s="84" t="e">
        <f t="shared" si="4"/>
        <v>#DIV/0!</v>
      </c>
      <c r="T22" s="89" t="e">
        <f t="shared" si="5"/>
        <v>#DIV/0!</v>
      </c>
      <c r="U22" s="89" t="e">
        <f t="shared" si="5"/>
        <v>#DIV/0!</v>
      </c>
      <c r="V22" s="89" t="e">
        <f t="shared" si="5"/>
        <v>#DIV/0!</v>
      </c>
      <c r="W22" s="89" t="e">
        <f t="shared" si="5"/>
        <v>#DIV/0!</v>
      </c>
      <c r="X22" s="89" t="e">
        <f t="shared" si="5"/>
        <v>#DIV/0!</v>
      </c>
      <c r="Y22" s="89" t="e">
        <f t="shared" si="5"/>
        <v>#DIV/0!</v>
      </c>
      <c r="Z22" s="89" t="e">
        <f t="shared" si="5"/>
        <v>#DIV/0!</v>
      </c>
      <c r="AA22" s="84" t="e">
        <f t="shared" si="5"/>
        <v>#DIV/0!</v>
      </c>
      <c r="AB22" s="89" t="e">
        <f t="shared" si="5"/>
        <v>#DIV/0!</v>
      </c>
      <c r="AC22" s="89" t="e">
        <f t="shared" si="5"/>
        <v>#DIV/0!</v>
      </c>
      <c r="AD22" s="89" t="e">
        <f t="shared" si="5"/>
        <v>#DIV/0!</v>
      </c>
      <c r="AE22" s="89" t="e">
        <f t="shared" si="5"/>
        <v>#DIV/0!</v>
      </c>
      <c r="AF22" s="89" t="e">
        <f t="shared" si="5"/>
        <v>#DIV/0!</v>
      </c>
      <c r="AG22" s="89" t="e">
        <f t="shared" si="5"/>
        <v>#DIV/0!</v>
      </c>
      <c r="AH22" s="89" t="e">
        <f t="shared" si="5"/>
        <v>#DIV/0!</v>
      </c>
      <c r="AI22" s="84" t="e">
        <f t="shared" si="5"/>
        <v>#DIV/0!</v>
      </c>
      <c r="AJ22" s="84" t="e">
        <f t="shared" si="6"/>
        <v>#DIV/0!</v>
      </c>
      <c r="AK22" s="84" t="e">
        <f t="shared" si="6"/>
        <v>#DIV/0!</v>
      </c>
      <c r="AL22" s="84" t="e">
        <f t="shared" si="6"/>
        <v>#DIV/0!</v>
      </c>
      <c r="AM22" s="84" t="e">
        <f t="shared" si="6"/>
        <v>#DIV/0!</v>
      </c>
      <c r="AN22" s="84" t="e">
        <f t="shared" si="6"/>
        <v>#DIV/0!</v>
      </c>
      <c r="AO22" s="84" t="e">
        <f t="shared" si="6"/>
        <v>#DIV/0!</v>
      </c>
      <c r="AP22" s="84" t="e">
        <f t="shared" si="6"/>
        <v>#DIV/0!</v>
      </c>
      <c r="AQ22" s="84" t="e">
        <f t="shared" si="6"/>
        <v>#DIV/0!</v>
      </c>
      <c r="AR22" s="84" t="e">
        <f t="shared" si="6"/>
        <v>#DIV/0!</v>
      </c>
      <c r="AS22" s="84" t="e">
        <f t="shared" si="6"/>
        <v>#DIV/0!</v>
      </c>
      <c r="AT22" s="84" t="e">
        <f t="shared" si="6"/>
        <v>#DIV/0!</v>
      </c>
      <c r="AU22" s="84" t="e">
        <f t="shared" si="6"/>
        <v>#DIV/0!</v>
      </c>
      <c r="AV22" s="84" t="e">
        <f t="shared" si="6"/>
        <v>#DIV/0!</v>
      </c>
      <c r="AW22" s="84" t="e">
        <f t="shared" si="6"/>
        <v>#DIV/0!</v>
      </c>
      <c r="AX22" s="84" t="e">
        <f t="shared" si="6"/>
        <v>#DIV/0!</v>
      </c>
      <c r="AY22" s="84" t="e">
        <f t="shared" si="6"/>
        <v>#DIV/0!</v>
      </c>
      <c r="AZ22" s="84" t="e">
        <f t="shared" si="7"/>
        <v>#DIV/0!</v>
      </c>
      <c r="BA22" s="84" t="e">
        <f t="shared" si="7"/>
        <v>#DIV/0!</v>
      </c>
      <c r="BB22" s="84" t="e">
        <f t="shared" si="7"/>
        <v>#DIV/0!</v>
      </c>
      <c r="BC22" s="84" t="e">
        <f t="shared" si="7"/>
        <v>#DIV/0!</v>
      </c>
      <c r="BD22" s="84" t="e">
        <f t="shared" si="7"/>
        <v>#DIV/0!</v>
      </c>
      <c r="BE22" s="84" t="e">
        <f t="shared" si="7"/>
        <v>#DIV/0!</v>
      </c>
      <c r="BF22" s="84" t="e">
        <f t="shared" si="7"/>
        <v>#DIV/0!</v>
      </c>
      <c r="BG22" s="84" t="e">
        <f t="shared" si="7"/>
        <v>#DIV/0!</v>
      </c>
      <c r="BH22" s="84" t="e">
        <f t="shared" si="7"/>
        <v>#DIV/0!</v>
      </c>
      <c r="BI22" s="84" t="e">
        <f t="shared" si="7"/>
        <v>#DIV/0!</v>
      </c>
      <c r="BJ22" s="84" t="e">
        <f t="shared" si="7"/>
        <v>#DIV/0!</v>
      </c>
      <c r="BK22" s="84" t="e">
        <f t="shared" si="7"/>
        <v>#DIV/0!</v>
      </c>
      <c r="BL22" s="84" t="e">
        <f t="shared" si="7"/>
        <v>#DIV/0!</v>
      </c>
      <c r="BM22" s="84" t="e">
        <f t="shared" si="7"/>
        <v>#DIV/0!</v>
      </c>
      <c r="BN22" s="84" t="e">
        <f t="shared" si="7"/>
        <v>#DIV/0!</v>
      </c>
      <c r="BO22" s="84" t="e">
        <f t="shared" si="7"/>
        <v>#DIV/0!</v>
      </c>
      <c r="BP22" s="84" t="e">
        <f t="shared" si="8"/>
        <v>#DIV/0!</v>
      </c>
      <c r="BQ22" s="84" t="e">
        <f t="shared" si="8"/>
        <v>#DIV/0!</v>
      </c>
      <c r="BR22" s="84" t="e">
        <f t="shared" si="8"/>
        <v>#DIV/0!</v>
      </c>
      <c r="BS22" s="84" t="e">
        <f t="shared" si="8"/>
        <v>#DIV/0!</v>
      </c>
      <c r="BT22" s="84" t="e">
        <f t="shared" si="8"/>
        <v>#DIV/0!</v>
      </c>
      <c r="BU22" s="84" t="e">
        <f t="shared" si="8"/>
        <v>#DIV/0!</v>
      </c>
      <c r="BV22" s="84" t="e">
        <f t="shared" si="8"/>
        <v>#DIV/0!</v>
      </c>
      <c r="BW22" s="84" t="e">
        <f t="shared" si="8"/>
        <v>#DIV/0!</v>
      </c>
      <c r="BX22" s="84" t="e">
        <f t="shared" si="8"/>
        <v>#DIV/0!</v>
      </c>
      <c r="BY22" s="84" t="e">
        <f t="shared" si="8"/>
        <v>#DIV/0!</v>
      </c>
      <c r="BZ22" s="84" t="e">
        <f t="shared" si="8"/>
        <v>#DIV/0!</v>
      </c>
      <c r="CA22" s="84" t="e">
        <f t="shared" si="8"/>
        <v>#DIV/0!</v>
      </c>
      <c r="CB22" s="84" t="e">
        <f t="shared" si="8"/>
        <v>#DIV/0!</v>
      </c>
      <c r="CC22" s="84" t="e">
        <f t="shared" si="8"/>
        <v>#DIV/0!</v>
      </c>
      <c r="CD22" s="84" t="e">
        <f t="shared" si="8"/>
        <v>#DIV/0!</v>
      </c>
      <c r="CE22" s="84" t="e">
        <f t="shared" si="8"/>
        <v>#DIV/0!</v>
      </c>
      <c r="CF22" s="84" t="e">
        <f t="shared" si="9"/>
        <v>#DIV/0!</v>
      </c>
      <c r="CG22" s="84" t="e">
        <f t="shared" si="9"/>
        <v>#DIV/0!</v>
      </c>
      <c r="CH22" s="84" t="e">
        <f t="shared" si="9"/>
        <v>#DIV/0!</v>
      </c>
      <c r="CI22" s="84" t="e">
        <f t="shared" si="9"/>
        <v>#DIV/0!</v>
      </c>
      <c r="CJ22" s="84" t="e">
        <f t="shared" si="9"/>
        <v>#DIV/0!</v>
      </c>
      <c r="CK22" s="84" t="e">
        <f t="shared" si="9"/>
        <v>#DIV/0!</v>
      </c>
      <c r="CL22" s="84" t="e">
        <f t="shared" si="9"/>
        <v>#DIV/0!</v>
      </c>
      <c r="CM22" s="84" t="e">
        <f t="shared" si="9"/>
        <v>#DIV/0!</v>
      </c>
      <c r="CN22" s="84" t="e">
        <f t="shared" si="9"/>
        <v>#DIV/0!</v>
      </c>
      <c r="CO22" s="84" t="e">
        <f t="shared" si="9"/>
        <v>#DIV/0!</v>
      </c>
      <c r="CP22" s="84" t="e">
        <f t="shared" si="9"/>
        <v>#DIV/0!</v>
      </c>
      <c r="CQ22" s="84" t="e">
        <f t="shared" si="9"/>
        <v>#DIV/0!</v>
      </c>
      <c r="CR22" s="84" t="e">
        <f t="shared" si="9"/>
        <v>#DIV/0!</v>
      </c>
      <c r="CS22" s="84" t="e">
        <f t="shared" si="9"/>
        <v>#DIV/0!</v>
      </c>
    </row>
    <row r="23" spans="1:97" x14ac:dyDescent="0.4">
      <c r="A23" s="5">
        <v>32</v>
      </c>
      <c r="B23" s="6"/>
      <c r="C23" s="6"/>
      <c r="D23" s="6"/>
      <c r="E23" s="6"/>
      <c r="F23" s="6"/>
      <c r="G23" s="6">
        <f t="shared" si="0"/>
        <v>0</v>
      </c>
      <c r="H23" s="47" t="e">
        <f t="shared" si="1"/>
        <v>#DIV/0!</v>
      </c>
      <c r="J23" s="5">
        <v>32</v>
      </c>
      <c r="K23" s="6"/>
      <c r="L23" s="6"/>
      <c r="M23" s="6"/>
      <c r="N23" s="6"/>
      <c r="O23" s="6"/>
      <c r="P23" s="6">
        <f t="shared" si="2"/>
        <v>0</v>
      </c>
      <c r="Q23" s="47" t="e">
        <f t="shared" si="3"/>
        <v>#DIV/0!</v>
      </c>
      <c r="S23" s="86" t="e">
        <f t="shared" si="4"/>
        <v>#DIV/0!</v>
      </c>
      <c r="T23" s="91" t="e">
        <f t="shared" si="5"/>
        <v>#DIV/0!</v>
      </c>
      <c r="U23" s="91" t="e">
        <f t="shared" si="5"/>
        <v>#DIV/0!</v>
      </c>
      <c r="V23" s="91" t="e">
        <f t="shared" si="5"/>
        <v>#DIV/0!</v>
      </c>
      <c r="W23" s="91" t="e">
        <f t="shared" si="5"/>
        <v>#DIV/0!</v>
      </c>
      <c r="X23" s="91" t="e">
        <f t="shared" si="5"/>
        <v>#DIV/0!</v>
      </c>
      <c r="Y23" s="91" t="e">
        <f t="shared" si="5"/>
        <v>#DIV/0!</v>
      </c>
      <c r="Z23" s="91" t="e">
        <f t="shared" si="5"/>
        <v>#DIV/0!</v>
      </c>
      <c r="AA23" s="86" t="e">
        <f t="shared" si="5"/>
        <v>#DIV/0!</v>
      </c>
      <c r="AB23" s="91" t="e">
        <f t="shared" si="5"/>
        <v>#DIV/0!</v>
      </c>
      <c r="AC23" s="91" t="e">
        <f t="shared" si="5"/>
        <v>#DIV/0!</v>
      </c>
      <c r="AD23" s="91" t="e">
        <f t="shared" si="5"/>
        <v>#DIV/0!</v>
      </c>
      <c r="AE23" s="91" t="e">
        <f t="shared" si="5"/>
        <v>#DIV/0!</v>
      </c>
      <c r="AF23" s="91" t="e">
        <f t="shared" si="5"/>
        <v>#DIV/0!</v>
      </c>
      <c r="AG23" s="91" t="e">
        <f t="shared" si="5"/>
        <v>#DIV/0!</v>
      </c>
      <c r="AH23" s="91" t="e">
        <f t="shared" si="5"/>
        <v>#DIV/0!</v>
      </c>
      <c r="AI23" s="86" t="e">
        <f t="shared" si="5"/>
        <v>#DIV/0!</v>
      </c>
      <c r="AJ23" s="86" t="e">
        <f t="shared" si="6"/>
        <v>#DIV/0!</v>
      </c>
      <c r="AK23" s="86" t="e">
        <f t="shared" si="6"/>
        <v>#DIV/0!</v>
      </c>
      <c r="AL23" s="86" t="e">
        <f t="shared" si="6"/>
        <v>#DIV/0!</v>
      </c>
      <c r="AM23" s="86" t="e">
        <f t="shared" si="6"/>
        <v>#DIV/0!</v>
      </c>
      <c r="AN23" s="86" t="e">
        <f t="shared" si="6"/>
        <v>#DIV/0!</v>
      </c>
      <c r="AO23" s="86" t="e">
        <f t="shared" si="6"/>
        <v>#DIV/0!</v>
      </c>
      <c r="AP23" s="86" t="e">
        <f t="shared" si="6"/>
        <v>#DIV/0!</v>
      </c>
      <c r="AQ23" s="86" t="e">
        <f t="shared" si="6"/>
        <v>#DIV/0!</v>
      </c>
      <c r="AR23" s="86" t="e">
        <f t="shared" si="6"/>
        <v>#DIV/0!</v>
      </c>
      <c r="AS23" s="86" t="e">
        <f t="shared" si="6"/>
        <v>#DIV/0!</v>
      </c>
      <c r="AT23" s="86" t="e">
        <f t="shared" si="6"/>
        <v>#DIV/0!</v>
      </c>
      <c r="AU23" s="86" t="e">
        <f t="shared" si="6"/>
        <v>#DIV/0!</v>
      </c>
      <c r="AV23" s="86" t="e">
        <f t="shared" si="6"/>
        <v>#DIV/0!</v>
      </c>
      <c r="AW23" s="86" t="e">
        <f t="shared" si="6"/>
        <v>#DIV/0!</v>
      </c>
      <c r="AX23" s="86" t="e">
        <f t="shared" si="6"/>
        <v>#DIV/0!</v>
      </c>
      <c r="AY23" s="86" t="e">
        <f t="shared" si="6"/>
        <v>#DIV/0!</v>
      </c>
      <c r="AZ23" s="86" t="e">
        <f t="shared" si="7"/>
        <v>#DIV/0!</v>
      </c>
      <c r="BA23" s="86" t="e">
        <f t="shared" si="7"/>
        <v>#DIV/0!</v>
      </c>
      <c r="BB23" s="86" t="e">
        <f t="shared" si="7"/>
        <v>#DIV/0!</v>
      </c>
      <c r="BC23" s="86" t="e">
        <f t="shared" si="7"/>
        <v>#DIV/0!</v>
      </c>
      <c r="BD23" s="86" t="e">
        <f t="shared" si="7"/>
        <v>#DIV/0!</v>
      </c>
      <c r="BE23" s="86" t="e">
        <f t="shared" si="7"/>
        <v>#DIV/0!</v>
      </c>
      <c r="BF23" s="86" t="e">
        <f t="shared" si="7"/>
        <v>#DIV/0!</v>
      </c>
      <c r="BG23" s="86" t="e">
        <f t="shared" si="7"/>
        <v>#DIV/0!</v>
      </c>
      <c r="BH23" s="86" t="e">
        <f t="shared" si="7"/>
        <v>#DIV/0!</v>
      </c>
      <c r="BI23" s="86" t="e">
        <f t="shared" si="7"/>
        <v>#DIV/0!</v>
      </c>
      <c r="BJ23" s="86" t="e">
        <f t="shared" si="7"/>
        <v>#DIV/0!</v>
      </c>
      <c r="BK23" s="86" t="e">
        <f t="shared" si="7"/>
        <v>#DIV/0!</v>
      </c>
      <c r="BL23" s="86" t="e">
        <f t="shared" si="7"/>
        <v>#DIV/0!</v>
      </c>
      <c r="BM23" s="86" t="e">
        <f t="shared" si="7"/>
        <v>#DIV/0!</v>
      </c>
      <c r="BN23" s="86" t="e">
        <f t="shared" si="7"/>
        <v>#DIV/0!</v>
      </c>
      <c r="BO23" s="86" t="e">
        <f t="shared" si="7"/>
        <v>#DIV/0!</v>
      </c>
      <c r="BP23" s="86" t="e">
        <f t="shared" si="8"/>
        <v>#DIV/0!</v>
      </c>
      <c r="BQ23" s="86" t="e">
        <f t="shared" si="8"/>
        <v>#DIV/0!</v>
      </c>
      <c r="BR23" s="86" t="e">
        <f t="shared" si="8"/>
        <v>#DIV/0!</v>
      </c>
      <c r="BS23" s="86" t="e">
        <f t="shared" si="8"/>
        <v>#DIV/0!</v>
      </c>
      <c r="BT23" s="86" t="e">
        <f t="shared" si="8"/>
        <v>#DIV/0!</v>
      </c>
      <c r="BU23" s="86" t="e">
        <f t="shared" si="8"/>
        <v>#DIV/0!</v>
      </c>
      <c r="BV23" s="86" t="e">
        <f t="shared" si="8"/>
        <v>#DIV/0!</v>
      </c>
      <c r="BW23" s="86" t="e">
        <f t="shared" si="8"/>
        <v>#DIV/0!</v>
      </c>
      <c r="BX23" s="86" t="e">
        <f t="shared" si="8"/>
        <v>#DIV/0!</v>
      </c>
      <c r="BY23" s="86" t="e">
        <f t="shared" si="8"/>
        <v>#DIV/0!</v>
      </c>
      <c r="BZ23" s="86" t="e">
        <f t="shared" si="8"/>
        <v>#DIV/0!</v>
      </c>
      <c r="CA23" s="86" t="e">
        <f t="shared" si="8"/>
        <v>#DIV/0!</v>
      </c>
      <c r="CB23" s="86" t="e">
        <f t="shared" si="8"/>
        <v>#DIV/0!</v>
      </c>
      <c r="CC23" s="86" t="e">
        <f t="shared" si="8"/>
        <v>#DIV/0!</v>
      </c>
      <c r="CD23" s="86" t="e">
        <f t="shared" si="8"/>
        <v>#DIV/0!</v>
      </c>
      <c r="CE23" s="86" t="e">
        <f t="shared" si="8"/>
        <v>#DIV/0!</v>
      </c>
      <c r="CF23" s="86" t="e">
        <f t="shared" si="9"/>
        <v>#DIV/0!</v>
      </c>
      <c r="CG23" s="86" t="e">
        <f t="shared" si="9"/>
        <v>#DIV/0!</v>
      </c>
      <c r="CH23" s="86" t="e">
        <f t="shared" si="9"/>
        <v>#DIV/0!</v>
      </c>
      <c r="CI23" s="86" t="e">
        <f t="shared" si="9"/>
        <v>#DIV/0!</v>
      </c>
      <c r="CJ23" s="86" t="e">
        <f t="shared" si="9"/>
        <v>#DIV/0!</v>
      </c>
      <c r="CK23" s="86" t="e">
        <f t="shared" si="9"/>
        <v>#DIV/0!</v>
      </c>
      <c r="CL23" s="86" t="e">
        <f t="shared" si="9"/>
        <v>#DIV/0!</v>
      </c>
      <c r="CM23" s="86" t="e">
        <f t="shared" si="9"/>
        <v>#DIV/0!</v>
      </c>
      <c r="CN23" s="86" t="e">
        <f t="shared" si="9"/>
        <v>#DIV/0!</v>
      </c>
      <c r="CO23" s="86" t="e">
        <f t="shared" si="9"/>
        <v>#DIV/0!</v>
      </c>
      <c r="CP23" s="86" t="e">
        <f t="shared" si="9"/>
        <v>#DIV/0!</v>
      </c>
      <c r="CQ23" s="86" t="e">
        <f t="shared" si="9"/>
        <v>#DIV/0!</v>
      </c>
      <c r="CR23" s="86" t="e">
        <f t="shared" si="9"/>
        <v>#DIV/0!</v>
      </c>
      <c r="CS23" s="86" t="e">
        <f t="shared" si="9"/>
        <v>#DIV/0!</v>
      </c>
    </row>
    <row r="24" spans="1:97" x14ac:dyDescent="0.4">
      <c r="A24" s="9">
        <v>33</v>
      </c>
      <c r="B24" s="10"/>
      <c r="C24" s="10"/>
      <c r="D24" s="10"/>
      <c r="E24" s="10"/>
      <c r="F24" s="10"/>
      <c r="G24" s="10">
        <f t="shared" si="0"/>
        <v>0</v>
      </c>
      <c r="H24" s="45" t="e">
        <f t="shared" si="1"/>
        <v>#DIV/0!</v>
      </c>
      <c r="J24" s="9">
        <v>33</v>
      </c>
      <c r="K24" s="10"/>
      <c r="L24" s="10"/>
      <c r="M24" s="10"/>
      <c r="N24" s="10"/>
      <c r="O24" s="10"/>
      <c r="P24" s="10">
        <f t="shared" si="2"/>
        <v>0</v>
      </c>
      <c r="Q24" s="45" t="e">
        <f t="shared" si="3"/>
        <v>#DIV/0!</v>
      </c>
      <c r="S24" s="84" t="e">
        <f t="shared" si="4"/>
        <v>#DIV/0!</v>
      </c>
      <c r="T24" s="89" t="e">
        <f t="shared" si="5"/>
        <v>#DIV/0!</v>
      </c>
      <c r="U24" s="89" t="e">
        <f t="shared" si="5"/>
        <v>#DIV/0!</v>
      </c>
      <c r="V24" s="89" t="e">
        <f t="shared" si="5"/>
        <v>#DIV/0!</v>
      </c>
      <c r="W24" s="89" t="e">
        <f t="shared" si="5"/>
        <v>#DIV/0!</v>
      </c>
      <c r="X24" s="89" t="e">
        <f t="shared" si="5"/>
        <v>#DIV/0!</v>
      </c>
      <c r="Y24" s="89" t="e">
        <f t="shared" si="5"/>
        <v>#DIV/0!</v>
      </c>
      <c r="Z24" s="89" t="e">
        <f t="shared" si="5"/>
        <v>#DIV/0!</v>
      </c>
      <c r="AA24" s="84" t="e">
        <f t="shared" si="5"/>
        <v>#DIV/0!</v>
      </c>
      <c r="AB24" s="89" t="e">
        <f t="shared" si="5"/>
        <v>#DIV/0!</v>
      </c>
      <c r="AC24" s="89" t="e">
        <f t="shared" si="5"/>
        <v>#DIV/0!</v>
      </c>
      <c r="AD24" s="89" t="e">
        <f t="shared" si="5"/>
        <v>#DIV/0!</v>
      </c>
      <c r="AE24" s="89" t="e">
        <f t="shared" si="5"/>
        <v>#DIV/0!</v>
      </c>
      <c r="AF24" s="89" t="e">
        <f t="shared" si="5"/>
        <v>#DIV/0!</v>
      </c>
      <c r="AG24" s="89" t="e">
        <f t="shared" si="5"/>
        <v>#DIV/0!</v>
      </c>
      <c r="AH24" s="89" t="e">
        <f t="shared" si="5"/>
        <v>#DIV/0!</v>
      </c>
      <c r="AI24" s="84" t="e">
        <f t="shared" si="5"/>
        <v>#DIV/0!</v>
      </c>
      <c r="AJ24" s="84" t="e">
        <f t="shared" si="6"/>
        <v>#DIV/0!</v>
      </c>
      <c r="AK24" s="84" t="e">
        <f t="shared" si="6"/>
        <v>#DIV/0!</v>
      </c>
      <c r="AL24" s="84" t="e">
        <f t="shared" si="6"/>
        <v>#DIV/0!</v>
      </c>
      <c r="AM24" s="84" t="e">
        <f t="shared" si="6"/>
        <v>#DIV/0!</v>
      </c>
      <c r="AN24" s="84" t="e">
        <f t="shared" si="6"/>
        <v>#DIV/0!</v>
      </c>
      <c r="AO24" s="84" t="e">
        <f t="shared" si="6"/>
        <v>#DIV/0!</v>
      </c>
      <c r="AP24" s="84" t="e">
        <f t="shared" si="6"/>
        <v>#DIV/0!</v>
      </c>
      <c r="AQ24" s="84" t="e">
        <f t="shared" si="6"/>
        <v>#DIV/0!</v>
      </c>
      <c r="AR24" s="84" t="e">
        <f t="shared" si="6"/>
        <v>#DIV/0!</v>
      </c>
      <c r="AS24" s="84" t="e">
        <f t="shared" si="6"/>
        <v>#DIV/0!</v>
      </c>
      <c r="AT24" s="84" t="e">
        <f t="shared" si="6"/>
        <v>#DIV/0!</v>
      </c>
      <c r="AU24" s="84" t="e">
        <f t="shared" si="6"/>
        <v>#DIV/0!</v>
      </c>
      <c r="AV24" s="84" t="e">
        <f t="shared" si="6"/>
        <v>#DIV/0!</v>
      </c>
      <c r="AW24" s="84" t="e">
        <f t="shared" si="6"/>
        <v>#DIV/0!</v>
      </c>
      <c r="AX24" s="84" t="e">
        <f t="shared" si="6"/>
        <v>#DIV/0!</v>
      </c>
      <c r="AY24" s="84" t="e">
        <f t="shared" si="6"/>
        <v>#DIV/0!</v>
      </c>
      <c r="AZ24" s="84" t="e">
        <f t="shared" si="7"/>
        <v>#DIV/0!</v>
      </c>
      <c r="BA24" s="84" t="e">
        <f t="shared" si="7"/>
        <v>#DIV/0!</v>
      </c>
      <c r="BB24" s="84" t="e">
        <f t="shared" si="7"/>
        <v>#DIV/0!</v>
      </c>
      <c r="BC24" s="84" t="e">
        <f t="shared" si="7"/>
        <v>#DIV/0!</v>
      </c>
      <c r="BD24" s="84" t="e">
        <f t="shared" si="7"/>
        <v>#DIV/0!</v>
      </c>
      <c r="BE24" s="84" t="e">
        <f t="shared" si="7"/>
        <v>#DIV/0!</v>
      </c>
      <c r="BF24" s="84" t="e">
        <f t="shared" si="7"/>
        <v>#DIV/0!</v>
      </c>
      <c r="BG24" s="84" t="e">
        <f t="shared" si="7"/>
        <v>#DIV/0!</v>
      </c>
      <c r="BH24" s="84" t="e">
        <f t="shared" si="7"/>
        <v>#DIV/0!</v>
      </c>
      <c r="BI24" s="84" t="e">
        <f t="shared" si="7"/>
        <v>#DIV/0!</v>
      </c>
      <c r="BJ24" s="84" t="e">
        <f t="shared" si="7"/>
        <v>#DIV/0!</v>
      </c>
      <c r="BK24" s="84" t="e">
        <f t="shared" si="7"/>
        <v>#DIV/0!</v>
      </c>
      <c r="BL24" s="84" t="e">
        <f t="shared" si="7"/>
        <v>#DIV/0!</v>
      </c>
      <c r="BM24" s="84" t="e">
        <f t="shared" si="7"/>
        <v>#DIV/0!</v>
      </c>
      <c r="BN24" s="84" t="e">
        <f t="shared" si="7"/>
        <v>#DIV/0!</v>
      </c>
      <c r="BO24" s="84" t="e">
        <f t="shared" si="7"/>
        <v>#DIV/0!</v>
      </c>
      <c r="BP24" s="84" t="e">
        <f t="shared" si="8"/>
        <v>#DIV/0!</v>
      </c>
      <c r="BQ24" s="84" t="e">
        <f t="shared" si="8"/>
        <v>#DIV/0!</v>
      </c>
      <c r="BR24" s="84" t="e">
        <f t="shared" si="8"/>
        <v>#DIV/0!</v>
      </c>
      <c r="BS24" s="84" t="e">
        <f t="shared" si="8"/>
        <v>#DIV/0!</v>
      </c>
      <c r="BT24" s="84" t="e">
        <f t="shared" si="8"/>
        <v>#DIV/0!</v>
      </c>
      <c r="BU24" s="84" t="e">
        <f t="shared" si="8"/>
        <v>#DIV/0!</v>
      </c>
      <c r="BV24" s="84" t="e">
        <f t="shared" si="8"/>
        <v>#DIV/0!</v>
      </c>
      <c r="BW24" s="84" t="e">
        <f t="shared" si="8"/>
        <v>#DIV/0!</v>
      </c>
      <c r="BX24" s="84" t="e">
        <f t="shared" si="8"/>
        <v>#DIV/0!</v>
      </c>
      <c r="BY24" s="84" t="e">
        <f t="shared" si="8"/>
        <v>#DIV/0!</v>
      </c>
      <c r="BZ24" s="84" t="e">
        <f t="shared" si="8"/>
        <v>#DIV/0!</v>
      </c>
      <c r="CA24" s="84" t="e">
        <f t="shared" si="8"/>
        <v>#DIV/0!</v>
      </c>
      <c r="CB24" s="84" t="e">
        <f t="shared" si="8"/>
        <v>#DIV/0!</v>
      </c>
      <c r="CC24" s="84" t="e">
        <f t="shared" si="8"/>
        <v>#DIV/0!</v>
      </c>
      <c r="CD24" s="84" t="e">
        <f t="shared" si="8"/>
        <v>#DIV/0!</v>
      </c>
      <c r="CE24" s="84" t="e">
        <f t="shared" si="8"/>
        <v>#DIV/0!</v>
      </c>
      <c r="CF24" s="84" t="e">
        <f t="shared" si="9"/>
        <v>#DIV/0!</v>
      </c>
      <c r="CG24" s="84" t="e">
        <f t="shared" si="9"/>
        <v>#DIV/0!</v>
      </c>
      <c r="CH24" s="84" t="e">
        <f t="shared" si="9"/>
        <v>#DIV/0!</v>
      </c>
      <c r="CI24" s="84" t="e">
        <f t="shared" si="9"/>
        <v>#DIV/0!</v>
      </c>
      <c r="CJ24" s="84" t="e">
        <f t="shared" si="9"/>
        <v>#DIV/0!</v>
      </c>
      <c r="CK24" s="84" t="e">
        <f t="shared" si="9"/>
        <v>#DIV/0!</v>
      </c>
      <c r="CL24" s="84" t="e">
        <f t="shared" si="9"/>
        <v>#DIV/0!</v>
      </c>
      <c r="CM24" s="84" t="e">
        <f t="shared" si="9"/>
        <v>#DIV/0!</v>
      </c>
      <c r="CN24" s="84" t="e">
        <f t="shared" si="9"/>
        <v>#DIV/0!</v>
      </c>
      <c r="CO24" s="84" t="e">
        <f t="shared" si="9"/>
        <v>#DIV/0!</v>
      </c>
      <c r="CP24" s="84" t="e">
        <f t="shared" si="9"/>
        <v>#DIV/0!</v>
      </c>
      <c r="CQ24" s="84" t="e">
        <f t="shared" si="9"/>
        <v>#DIV/0!</v>
      </c>
      <c r="CR24" s="84" t="e">
        <f t="shared" si="9"/>
        <v>#DIV/0!</v>
      </c>
      <c r="CS24" s="84" t="e">
        <f t="shared" si="9"/>
        <v>#DIV/0!</v>
      </c>
    </row>
    <row r="25" spans="1:97" x14ac:dyDescent="0.4">
      <c r="A25" s="5">
        <v>34</v>
      </c>
      <c r="B25" s="6"/>
      <c r="C25" s="6"/>
      <c r="D25" s="6"/>
      <c r="E25" s="6"/>
      <c r="F25" s="6"/>
      <c r="G25" s="6">
        <f t="shared" si="0"/>
        <v>0</v>
      </c>
      <c r="H25" s="47" t="e">
        <f t="shared" si="1"/>
        <v>#DIV/0!</v>
      </c>
      <c r="J25" s="5">
        <v>34</v>
      </c>
      <c r="K25" s="6"/>
      <c r="L25" s="6"/>
      <c r="M25" s="6"/>
      <c r="N25" s="6"/>
      <c r="O25" s="6"/>
      <c r="P25" s="6">
        <f t="shared" si="2"/>
        <v>0</v>
      </c>
      <c r="Q25" s="47" t="e">
        <f t="shared" si="3"/>
        <v>#DIV/0!</v>
      </c>
      <c r="S25" s="86" t="e">
        <f t="shared" si="4"/>
        <v>#DIV/0!</v>
      </c>
      <c r="T25" s="91" t="e">
        <f t="shared" si="5"/>
        <v>#DIV/0!</v>
      </c>
      <c r="U25" s="91" t="e">
        <f t="shared" si="5"/>
        <v>#DIV/0!</v>
      </c>
      <c r="V25" s="91" t="e">
        <f t="shared" si="5"/>
        <v>#DIV/0!</v>
      </c>
      <c r="W25" s="91" t="e">
        <f t="shared" si="5"/>
        <v>#DIV/0!</v>
      </c>
      <c r="X25" s="91" t="e">
        <f t="shared" si="5"/>
        <v>#DIV/0!</v>
      </c>
      <c r="Y25" s="91" t="e">
        <f t="shared" si="5"/>
        <v>#DIV/0!</v>
      </c>
      <c r="Z25" s="91" t="e">
        <f t="shared" si="5"/>
        <v>#DIV/0!</v>
      </c>
      <c r="AA25" s="86" t="e">
        <f t="shared" si="5"/>
        <v>#DIV/0!</v>
      </c>
      <c r="AB25" s="91" t="e">
        <f t="shared" si="5"/>
        <v>#DIV/0!</v>
      </c>
      <c r="AC25" s="91" t="e">
        <f t="shared" si="5"/>
        <v>#DIV/0!</v>
      </c>
      <c r="AD25" s="91" t="e">
        <f t="shared" si="5"/>
        <v>#DIV/0!</v>
      </c>
      <c r="AE25" s="91" t="e">
        <f t="shared" si="5"/>
        <v>#DIV/0!</v>
      </c>
      <c r="AF25" s="91" t="e">
        <f t="shared" si="5"/>
        <v>#DIV/0!</v>
      </c>
      <c r="AG25" s="91" t="e">
        <f t="shared" si="5"/>
        <v>#DIV/0!</v>
      </c>
      <c r="AH25" s="91" t="e">
        <f t="shared" si="5"/>
        <v>#DIV/0!</v>
      </c>
      <c r="AI25" s="86" t="e">
        <f t="shared" ref="AI25:AX40" si="10">AI$52*$Q25</f>
        <v>#DIV/0!</v>
      </c>
      <c r="AJ25" s="86" t="e">
        <f t="shared" si="6"/>
        <v>#DIV/0!</v>
      </c>
      <c r="AK25" s="86" t="e">
        <f t="shared" si="6"/>
        <v>#DIV/0!</v>
      </c>
      <c r="AL25" s="86" t="e">
        <f t="shared" si="6"/>
        <v>#DIV/0!</v>
      </c>
      <c r="AM25" s="86" t="e">
        <f t="shared" si="6"/>
        <v>#DIV/0!</v>
      </c>
      <c r="AN25" s="86" t="e">
        <f t="shared" si="6"/>
        <v>#DIV/0!</v>
      </c>
      <c r="AO25" s="86" t="e">
        <f t="shared" si="6"/>
        <v>#DIV/0!</v>
      </c>
      <c r="AP25" s="86" t="e">
        <f t="shared" si="6"/>
        <v>#DIV/0!</v>
      </c>
      <c r="AQ25" s="86" t="e">
        <f t="shared" si="6"/>
        <v>#DIV/0!</v>
      </c>
      <c r="AR25" s="86" t="e">
        <f t="shared" si="6"/>
        <v>#DIV/0!</v>
      </c>
      <c r="AS25" s="86" t="e">
        <f t="shared" si="6"/>
        <v>#DIV/0!</v>
      </c>
      <c r="AT25" s="86" t="e">
        <f t="shared" si="6"/>
        <v>#DIV/0!</v>
      </c>
      <c r="AU25" s="86" t="e">
        <f t="shared" si="6"/>
        <v>#DIV/0!</v>
      </c>
      <c r="AV25" s="86" t="e">
        <f t="shared" si="6"/>
        <v>#DIV/0!</v>
      </c>
      <c r="AW25" s="86" t="e">
        <f t="shared" si="6"/>
        <v>#DIV/0!</v>
      </c>
      <c r="AX25" s="86" t="e">
        <f t="shared" si="6"/>
        <v>#DIV/0!</v>
      </c>
      <c r="AY25" s="86" t="e">
        <f t="shared" ref="AY25:BN40" si="11">AY$52*$Q25</f>
        <v>#DIV/0!</v>
      </c>
      <c r="AZ25" s="86" t="e">
        <f t="shared" si="7"/>
        <v>#DIV/0!</v>
      </c>
      <c r="BA25" s="86" t="e">
        <f t="shared" si="7"/>
        <v>#DIV/0!</v>
      </c>
      <c r="BB25" s="86" t="e">
        <f t="shared" si="7"/>
        <v>#DIV/0!</v>
      </c>
      <c r="BC25" s="86" t="e">
        <f t="shared" si="7"/>
        <v>#DIV/0!</v>
      </c>
      <c r="BD25" s="86" t="e">
        <f t="shared" si="7"/>
        <v>#DIV/0!</v>
      </c>
      <c r="BE25" s="86" t="e">
        <f t="shared" si="7"/>
        <v>#DIV/0!</v>
      </c>
      <c r="BF25" s="86" t="e">
        <f t="shared" si="7"/>
        <v>#DIV/0!</v>
      </c>
      <c r="BG25" s="86" t="e">
        <f t="shared" si="7"/>
        <v>#DIV/0!</v>
      </c>
      <c r="BH25" s="86" t="e">
        <f t="shared" si="7"/>
        <v>#DIV/0!</v>
      </c>
      <c r="BI25" s="86" t="e">
        <f t="shared" si="7"/>
        <v>#DIV/0!</v>
      </c>
      <c r="BJ25" s="86" t="e">
        <f t="shared" si="7"/>
        <v>#DIV/0!</v>
      </c>
      <c r="BK25" s="86" t="e">
        <f t="shared" si="7"/>
        <v>#DIV/0!</v>
      </c>
      <c r="BL25" s="86" t="e">
        <f t="shared" si="7"/>
        <v>#DIV/0!</v>
      </c>
      <c r="BM25" s="86" t="e">
        <f t="shared" si="7"/>
        <v>#DIV/0!</v>
      </c>
      <c r="BN25" s="86" t="e">
        <f t="shared" si="7"/>
        <v>#DIV/0!</v>
      </c>
      <c r="BO25" s="86" t="e">
        <f t="shared" ref="BO25:CD40" si="12">BO$52*$Q25</f>
        <v>#DIV/0!</v>
      </c>
      <c r="BP25" s="86" t="e">
        <f t="shared" si="8"/>
        <v>#DIV/0!</v>
      </c>
      <c r="BQ25" s="86" t="e">
        <f t="shared" si="8"/>
        <v>#DIV/0!</v>
      </c>
      <c r="BR25" s="86" t="e">
        <f t="shared" si="8"/>
        <v>#DIV/0!</v>
      </c>
      <c r="BS25" s="86" t="e">
        <f t="shared" si="8"/>
        <v>#DIV/0!</v>
      </c>
      <c r="BT25" s="86" t="e">
        <f t="shared" si="8"/>
        <v>#DIV/0!</v>
      </c>
      <c r="BU25" s="86" t="e">
        <f t="shared" si="8"/>
        <v>#DIV/0!</v>
      </c>
      <c r="BV25" s="86" t="e">
        <f t="shared" si="8"/>
        <v>#DIV/0!</v>
      </c>
      <c r="BW25" s="86" t="e">
        <f t="shared" si="8"/>
        <v>#DIV/0!</v>
      </c>
      <c r="BX25" s="86" t="e">
        <f t="shared" si="8"/>
        <v>#DIV/0!</v>
      </c>
      <c r="BY25" s="86" t="e">
        <f t="shared" si="8"/>
        <v>#DIV/0!</v>
      </c>
      <c r="BZ25" s="86" t="e">
        <f t="shared" si="8"/>
        <v>#DIV/0!</v>
      </c>
      <c r="CA25" s="86" t="e">
        <f t="shared" si="8"/>
        <v>#DIV/0!</v>
      </c>
      <c r="CB25" s="86" t="e">
        <f t="shared" si="8"/>
        <v>#DIV/0!</v>
      </c>
      <c r="CC25" s="86" t="e">
        <f t="shared" si="8"/>
        <v>#DIV/0!</v>
      </c>
      <c r="CD25" s="86" t="e">
        <f t="shared" si="8"/>
        <v>#DIV/0!</v>
      </c>
      <c r="CE25" s="86" t="e">
        <f t="shared" ref="CE25:CS40" si="13">CE$52*$Q25</f>
        <v>#DIV/0!</v>
      </c>
      <c r="CF25" s="86" t="e">
        <f t="shared" si="9"/>
        <v>#DIV/0!</v>
      </c>
      <c r="CG25" s="86" t="e">
        <f t="shared" si="9"/>
        <v>#DIV/0!</v>
      </c>
      <c r="CH25" s="86" t="e">
        <f t="shared" si="9"/>
        <v>#DIV/0!</v>
      </c>
      <c r="CI25" s="86" t="e">
        <f t="shared" si="9"/>
        <v>#DIV/0!</v>
      </c>
      <c r="CJ25" s="86" t="e">
        <f t="shared" si="9"/>
        <v>#DIV/0!</v>
      </c>
      <c r="CK25" s="86" t="e">
        <f t="shared" si="9"/>
        <v>#DIV/0!</v>
      </c>
      <c r="CL25" s="86" t="e">
        <f t="shared" si="9"/>
        <v>#DIV/0!</v>
      </c>
      <c r="CM25" s="86" t="e">
        <f t="shared" si="9"/>
        <v>#DIV/0!</v>
      </c>
      <c r="CN25" s="86" t="e">
        <f t="shared" si="9"/>
        <v>#DIV/0!</v>
      </c>
      <c r="CO25" s="86" t="e">
        <f t="shared" si="9"/>
        <v>#DIV/0!</v>
      </c>
      <c r="CP25" s="86" t="e">
        <f t="shared" si="9"/>
        <v>#DIV/0!</v>
      </c>
      <c r="CQ25" s="86" t="e">
        <f t="shared" si="9"/>
        <v>#DIV/0!</v>
      </c>
      <c r="CR25" s="86" t="e">
        <f t="shared" si="9"/>
        <v>#DIV/0!</v>
      </c>
      <c r="CS25" s="86" t="e">
        <f t="shared" si="9"/>
        <v>#DIV/0!</v>
      </c>
    </row>
    <row r="26" spans="1:97" x14ac:dyDescent="0.4">
      <c r="A26" s="9">
        <v>35</v>
      </c>
      <c r="B26" s="10"/>
      <c r="C26" s="10"/>
      <c r="D26" s="10"/>
      <c r="E26" s="10"/>
      <c r="F26" s="10"/>
      <c r="G26" s="10">
        <f t="shared" si="0"/>
        <v>0</v>
      </c>
      <c r="H26" s="45" t="e">
        <f t="shared" si="1"/>
        <v>#DIV/0!</v>
      </c>
      <c r="J26" s="9">
        <v>35</v>
      </c>
      <c r="K26" s="10"/>
      <c r="L26" s="10"/>
      <c r="M26" s="10"/>
      <c r="N26" s="10"/>
      <c r="O26" s="10"/>
      <c r="P26" s="10">
        <f t="shared" si="2"/>
        <v>0</v>
      </c>
      <c r="Q26" s="45" t="e">
        <f t="shared" si="3"/>
        <v>#DIV/0!</v>
      </c>
      <c r="S26" s="84" t="e">
        <f t="shared" si="4"/>
        <v>#DIV/0!</v>
      </c>
      <c r="T26" s="89" t="e">
        <f t="shared" ref="T26:AH26" si="14">T$52*$Q26</f>
        <v>#DIV/0!</v>
      </c>
      <c r="U26" s="89" t="e">
        <f t="shared" si="14"/>
        <v>#DIV/0!</v>
      </c>
      <c r="V26" s="89" t="e">
        <f t="shared" si="14"/>
        <v>#DIV/0!</v>
      </c>
      <c r="W26" s="89" t="e">
        <f t="shared" si="14"/>
        <v>#DIV/0!</v>
      </c>
      <c r="X26" s="89" t="e">
        <f t="shared" si="14"/>
        <v>#DIV/0!</v>
      </c>
      <c r="Y26" s="89" t="e">
        <f t="shared" si="14"/>
        <v>#DIV/0!</v>
      </c>
      <c r="Z26" s="89" t="e">
        <f t="shared" si="14"/>
        <v>#DIV/0!</v>
      </c>
      <c r="AA26" s="84" t="e">
        <f t="shared" si="14"/>
        <v>#DIV/0!</v>
      </c>
      <c r="AB26" s="89" t="e">
        <f t="shared" si="14"/>
        <v>#DIV/0!</v>
      </c>
      <c r="AC26" s="89" t="e">
        <f t="shared" si="14"/>
        <v>#DIV/0!</v>
      </c>
      <c r="AD26" s="89" t="e">
        <f t="shared" si="14"/>
        <v>#DIV/0!</v>
      </c>
      <c r="AE26" s="89" t="e">
        <f t="shared" si="14"/>
        <v>#DIV/0!</v>
      </c>
      <c r="AF26" s="89" t="e">
        <f t="shared" si="14"/>
        <v>#DIV/0!</v>
      </c>
      <c r="AG26" s="89" t="e">
        <f t="shared" si="14"/>
        <v>#DIV/0!</v>
      </c>
      <c r="AH26" s="89" t="e">
        <f t="shared" si="14"/>
        <v>#DIV/0!</v>
      </c>
      <c r="AI26" s="84" t="e">
        <f t="shared" si="10"/>
        <v>#DIV/0!</v>
      </c>
      <c r="AJ26" s="84" t="e">
        <f t="shared" si="10"/>
        <v>#DIV/0!</v>
      </c>
      <c r="AK26" s="84" t="e">
        <f t="shared" si="10"/>
        <v>#DIV/0!</v>
      </c>
      <c r="AL26" s="84" t="e">
        <f t="shared" si="10"/>
        <v>#DIV/0!</v>
      </c>
      <c r="AM26" s="84" t="e">
        <f t="shared" si="10"/>
        <v>#DIV/0!</v>
      </c>
      <c r="AN26" s="84" t="e">
        <f t="shared" si="10"/>
        <v>#DIV/0!</v>
      </c>
      <c r="AO26" s="84" t="e">
        <f t="shared" si="10"/>
        <v>#DIV/0!</v>
      </c>
      <c r="AP26" s="84" t="e">
        <f t="shared" si="10"/>
        <v>#DIV/0!</v>
      </c>
      <c r="AQ26" s="84" t="e">
        <f t="shared" si="10"/>
        <v>#DIV/0!</v>
      </c>
      <c r="AR26" s="84" t="e">
        <f t="shared" si="10"/>
        <v>#DIV/0!</v>
      </c>
      <c r="AS26" s="84" t="e">
        <f t="shared" si="10"/>
        <v>#DIV/0!</v>
      </c>
      <c r="AT26" s="84" t="e">
        <f t="shared" si="10"/>
        <v>#DIV/0!</v>
      </c>
      <c r="AU26" s="84" t="e">
        <f t="shared" si="10"/>
        <v>#DIV/0!</v>
      </c>
      <c r="AV26" s="84" t="e">
        <f t="shared" si="10"/>
        <v>#DIV/0!</v>
      </c>
      <c r="AW26" s="84" t="e">
        <f t="shared" si="10"/>
        <v>#DIV/0!</v>
      </c>
      <c r="AX26" s="84" t="e">
        <f t="shared" si="10"/>
        <v>#DIV/0!</v>
      </c>
      <c r="AY26" s="84" t="e">
        <f t="shared" si="11"/>
        <v>#DIV/0!</v>
      </c>
      <c r="AZ26" s="84" t="e">
        <f t="shared" si="11"/>
        <v>#DIV/0!</v>
      </c>
      <c r="BA26" s="84" t="e">
        <f t="shared" si="11"/>
        <v>#DIV/0!</v>
      </c>
      <c r="BB26" s="84" t="e">
        <f t="shared" si="11"/>
        <v>#DIV/0!</v>
      </c>
      <c r="BC26" s="84" t="e">
        <f t="shared" si="11"/>
        <v>#DIV/0!</v>
      </c>
      <c r="BD26" s="84" t="e">
        <f t="shared" si="11"/>
        <v>#DIV/0!</v>
      </c>
      <c r="BE26" s="84" t="e">
        <f t="shared" si="11"/>
        <v>#DIV/0!</v>
      </c>
      <c r="BF26" s="84" t="e">
        <f t="shared" si="11"/>
        <v>#DIV/0!</v>
      </c>
      <c r="BG26" s="84" t="e">
        <f t="shared" si="11"/>
        <v>#DIV/0!</v>
      </c>
      <c r="BH26" s="84" t="e">
        <f t="shared" si="11"/>
        <v>#DIV/0!</v>
      </c>
      <c r="BI26" s="84" t="e">
        <f t="shared" si="11"/>
        <v>#DIV/0!</v>
      </c>
      <c r="BJ26" s="84" t="e">
        <f t="shared" si="11"/>
        <v>#DIV/0!</v>
      </c>
      <c r="BK26" s="84" t="e">
        <f t="shared" si="11"/>
        <v>#DIV/0!</v>
      </c>
      <c r="BL26" s="84" t="e">
        <f t="shared" si="11"/>
        <v>#DIV/0!</v>
      </c>
      <c r="BM26" s="84" t="e">
        <f t="shared" si="11"/>
        <v>#DIV/0!</v>
      </c>
      <c r="BN26" s="84" t="e">
        <f t="shared" si="11"/>
        <v>#DIV/0!</v>
      </c>
      <c r="BO26" s="84" t="e">
        <f t="shared" si="12"/>
        <v>#DIV/0!</v>
      </c>
      <c r="BP26" s="84" t="e">
        <f t="shared" si="12"/>
        <v>#DIV/0!</v>
      </c>
      <c r="BQ26" s="84" t="e">
        <f t="shared" si="12"/>
        <v>#DIV/0!</v>
      </c>
      <c r="BR26" s="84" t="e">
        <f t="shared" si="12"/>
        <v>#DIV/0!</v>
      </c>
      <c r="BS26" s="84" t="e">
        <f t="shared" si="12"/>
        <v>#DIV/0!</v>
      </c>
      <c r="BT26" s="84" t="e">
        <f t="shared" si="12"/>
        <v>#DIV/0!</v>
      </c>
      <c r="BU26" s="84" t="e">
        <f t="shared" si="12"/>
        <v>#DIV/0!</v>
      </c>
      <c r="BV26" s="84" t="e">
        <f t="shared" si="12"/>
        <v>#DIV/0!</v>
      </c>
      <c r="BW26" s="84" t="e">
        <f t="shared" si="12"/>
        <v>#DIV/0!</v>
      </c>
      <c r="BX26" s="84" t="e">
        <f t="shared" si="12"/>
        <v>#DIV/0!</v>
      </c>
      <c r="BY26" s="84" t="e">
        <f t="shared" si="12"/>
        <v>#DIV/0!</v>
      </c>
      <c r="BZ26" s="84" t="e">
        <f t="shared" si="12"/>
        <v>#DIV/0!</v>
      </c>
      <c r="CA26" s="84" t="e">
        <f t="shared" si="12"/>
        <v>#DIV/0!</v>
      </c>
      <c r="CB26" s="84" t="e">
        <f t="shared" si="12"/>
        <v>#DIV/0!</v>
      </c>
      <c r="CC26" s="84" t="e">
        <f t="shared" si="12"/>
        <v>#DIV/0!</v>
      </c>
      <c r="CD26" s="84" t="e">
        <f t="shared" si="12"/>
        <v>#DIV/0!</v>
      </c>
      <c r="CE26" s="84" t="e">
        <f t="shared" si="13"/>
        <v>#DIV/0!</v>
      </c>
      <c r="CF26" s="84" t="e">
        <f t="shared" si="13"/>
        <v>#DIV/0!</v>
      </c>
      <c r="CG26" s="84" t="e">
        <f t="shared" si="13"/>
        <v>#DIV/0!</v>
      </c>
      <c r="CH26" s="84" t="e">
        <f t="shared" si="13"/>
        <v>#DIV/0!</v>
      </c>
      <c r="CI26" s="84" t="e">
        <f t="shared" si="13"/>
        <v>#DIV/0!</v>
      </c>
      <c r="CJ26" s="84" t="e">
        <f t="shared" si="13"/>
        <v>#DIV/0!</v>
      </c>
      <c r="CK26" s="84" t="e">
        <f t="shared" si="13"/>
        <v>#DIV/0!</v>
      </c>
      <c r="CL26" s="84" t="e">
        <f t="shared" si="13"/>
        <v>#DIV/0!</v>
      </c>
      <c r="CM26" s="84" t="e">
        <f t="shared" si="13"/>
        <v>#DIV/0!</v>
      </c>
      <c r="CN26" s="84" t="e">
        <f t="shared" si="13"/>
        <v>#DIV/0!</v>
      </c>
      <c r="CO26" s="84" t="e">
        <f t="shared" si="13"/>
        <v>#DIV/0!</v>
      </c>
      <c r="CP26" s="84" t="e">
        <f t="shared" si="13"/>
        <v>#DIV/0!</v>
      </c>
      <c r="CQ26" s="84" t="e">
        <f t="shared" si="13"/>
        <v>#DIV/0!</v>
      </c>
      <c r="CR26" s="84" t="e">
        <f t="shared" si="13"/>
        <v>#DIV/0!</v>
      </c>
      <c r="CS26" s="84" t="e">
        <f t="shared" si="13"/>
        <v>#DIV/0!</v>
      </c>
    </row>
    <row r="27" spans="1:97" x14ac:dyDescent="0.4">
      <c r="A27" s="5">
        <v>36</v>
      </c>
      <c r="B27" s="6"/>
      <c r="C27" s="6"/>
      <c r="D27" s="6"/>
      <c r="E27" s="6"/>
      <c r="F27" s="6"/>
      <c r="G27" s="6">
        <f t="shared" si="0"/>
        <v>0</v>
      </c>
      <c r="H27" s="47" t="e">
        <f t="shared" si="1"/>
        <v>#DIV/0!</v>
      </c>
      <c r="J27" s="5">
        <v>36</v>
      </c>
      <c r="K27" s="6"/>
      <c r="L27" s="6"/>
      <c r="M27" s="6"/>
      <c r="N27" s="6"/>
      <c r="O27" s="6"/>
      <c r="P27" s="6">
        <f t="shared" si="2"/>
        <v>0</v>
      </c>
      <c r="Q27" s="47" t="e">
        <f t="shared" si="3"/>
        <v>#DIV/0!</v>
      </c>
      <c r="S27" s="86" t="e">
        <f t="shared" ref="S27:AH42" si="15">S$52*$Q27</f>
        <v>#DIV/0!</v>
      </c>
      <c r="T27" s="91" t="e">
        <f t="shared" si="15"/>
        <v>#DIV/0!</v>
      </c>
      <c r="U27" s="91" t="e">
        <f t="shared" si="15"/>
        <v>#DIV/0!</v>
      </c>
      <c r="V27" s="91" t="e">
        <f t="shared" si="15"/>
        <v>#DIV/0!</v>
      </c>
      <c r="W27" s="91" t="e">
        <f t="shared" si="15"/>
        <v>#DIV/0!</v>
      </c>
      <c r="X27" s="91" t="e">
        <f t="shared" si="15"/>
        <v>#DIV/0!</v>
      </c>
      <c r="Y27" s="91" t="e">
        <f t="shared" si="15"/>
        <v>#DIV/0!</v>
      </c>
      <c r="Z27" s="91" t="e">
        <f t="shared" si="15"/>
        <v>#DIV/0!</v>
      </c>
      <c r="AA27" s="86" t="e">
        <f t="shared" si="15"/>
        <v>#DIV/0!</v>
      </c>
      <c r="AB27" s="91" t="e">
        <f t="shared" si="15"/>
        <v>#DIV/0!</v>
      </c>
      <c r="AC27" s="91" t="e">
        <f t="shared" si="15"/>
        <v>#DIV/0!</v>
      </c>
      <c r="AD27" s="91" t="e">
        <f t="shared" si="15"/>
        <v>#DIV/0!</v>
      </c>
      <c r="AE27" s="91" t="e">
        <f t="shared" si="15"/>
        <v>#DIV/0!</v>
      </c>
      <c r="AF27" s="91" t="e">
        <f t="shared" si="15"/>
        <v>#DIV/0!</v>
      </c>
      <c r="AG27" s="91" t="e">
        <f t="shared" si="15"/>
        <v>#DIV/0!</v>
      </c>
      <c r="AH27" s="91" t="e">
        <f t="shared" si="15"/>
        <v>#DIV/0!</v>
      </c>
      <c r="AI27" s="86" t="e">
        <f t="shared" si="10"/>
        <v>#DIV/0!</v>
      </c>
      <c r="AJ27" s="86" t="e">
        <f t="shared" si="10"/>
        <v>#DIV/0!</v>
      </c>
      <c r="AK27" s="86" t="e">
        <f t="shared" si="10"/>
        <v>#DIV/0!</v>
      </c>
      <c r="AL27" s="86" t="e">
        <f t="shared" si="10"/>
        <v>#DIV/0!</v>
      </c>
      <c r="AM27" s="86" t="e">
        <f t="shared" si="10"/>
        <v>#DIV/0!</v>
      </c>
      <c r="AN27" s="86" t="e">
        <f t="shared" si="10"/>
        <v>#DIV/0!</v>
      </c>
      <c r="AO27" s="86" t="e">
        <f t="shared" si="10"/>
        <v>#DIV/0!</v>
      </c>
      <c r="AP27" s="86" t="e">
        <f t="shared" si="10"/>
        <v>#DIV/0!</v>
      </c>
      <c r="AQ27" s="86" t="e">
        <f t="shared" si="10"/>
        <v>#DIV/0!</v>
      </c>
      <c r="AR27" s="86" t="e">
        <f t="shared" si="10"/>
        <v>#DIV/0!</v>
      </c>
      <c r="AS27" s="86" t="e">
        <f t="shared" si="10"/>
        <v>#DIV/0!</v>
      </c>
      <c r="AT27" s="86" t="e">
        <f t="shared" si="10"/>
        <v>#DIV/0!</v>
      </c>
      <c r="AU27" s="86" t="e">
        <f t="shared" si="10"/>
        <v>#DIV/0!</v>
      </c>
      <c r="AV27" s="86" t="e">
        <f t="shared" si="10"/>
        <v>#DIV/0!</v>
      </c>
      <c r="AW27" s="86" t="e">
        <f t="shared" si="10"/>
        <v>#DIV/0!</v>
      </c>
      <c r="AX27" s="86" t="e">
        <f t="shared" si="10"/>
        <v>#DIV/0!</v>
      </c>
      <c r="AY27" s="86" t="e">
        <f t="shared" si="11"/>
        <v>#DIV/0!</v>
      </c>
      <c r="AZ27" s="86" t="e">
        <f t="shared" si="11"/>
        <v>#DIV/0!</v>
      </c>
      <c r="BA27" s="86" t="e">
        <f t="shared" si="11"/>
        <v>#DIV/0!</v>
      </c>
      <c r="BB27" s="86" t="e">
        <f t="shared" si="11"/>
        <v>#DIV/0!</v>
      </c>
      <c r="BC27" s="86" t="e">
        <f t="shared" si="11"/>
        <v>#DIV/0!</v>
      </c>
      <c r="BD27" s="86" t="e">
        <f t="shared" si="11"/>
        <v>#DIV/0!</v>
      </c>
      <c r="BE27" s="86" t="e">
        <f t="shared" si="11"/>
        <v>#DIV/0!</v>
      </c>
      <c r="BF27" s="86" t="e">
        <f t="shared" si="11"/>
        <v>#DIV/0!</v>
      </c>
      <c r="BG27" s="86" t="e">
        <f t="shared" si="11"/>
        <v>#DIV/0!</v>
      </c>
      <c r="BH27" s="86" t="e">
        <f t="shared" si="11"/>
        <v>#DIV/0!</v>
      </c>
      <c r="BI27" s="86" t="e">
        <f t="shared" si="11"/>
        <v>#DIV/0!</v>
      </c>
      <c r="BJ27" s="86" t="e">
        <f t="shared" si="11"/>
        <v>#DIV/0!</v>
      </c>
      <c r="BK27" s="86" t="e">
        <f t="shared" si="11"/>
        <v>#DIV/0!</v>
      </c>
      <c r="BL27" s="86" t="e">
        <f t="shared" si="11"/>
        <v>#DIV/0!</v>
      </c>
      <c r="BM27" s="86" t="e">
        <f t="shared" si="11"/>
        <v>#DIV/0!</v>
      </c>
      <c r="BN27" s="86" t="e">
        <f t="shared" si="11"/>
        <v>#DIV/0!</v>
      </c>
      <c r="BO27" s="86" t="e">
        <f t="shared" si="12"/>
        <v>#DIV/0!</v>
      </c>
      <c r="BP27" s="86" t="e">
        <f t="shared" si="12"/>
        <v>#DIV/0!</v>
      </c>
      <c r="BQ27" s="86" t="e">
        <f t="shared" si="12"/>
        <v>#DIV/0!</v>
      </c>
      <c r="BR27" s="86" t="e">
        <f t="shared" si="12"/>
        <v>#DIV/0!</v>
      </c>
      <c r="BS27" s="86" t="e">
        <f t="shared" si="12"/>
        <v>#DIV/0!</v>
      </c>
      <c r="BT27" s="86" t="e">
        <f t="shared" si="12"/>
        <v>#DIV/0!</v>
      </c>
      <c r="BU27" s="86" t="e">
        <f t="shared" si="12"/>
        <v>#DIV/0!</v>
      </c>
      <c r="BV27" s="86" t="e">
        <f t="shared" si="12"/>
        <v>#DIV/0!</v>
      </c>
      <c r="BW27" s="86" t="e">
        <f t="shared" si="12"/>
        <v>#DIV/0!</v>
      </c>
      <c r="BX27" s="86" t="e">
        <f t="shared" si="12"/>
        <v>#DIV/0!</v>
      </c>
      <c r="BY27" s="86" t="e">
        <f t="shared" si="12"/>
        <v>#DIV/0!</v>
      </c>
      <c r="BZ27" s="86" t="e">
        <f t="shared" si="12"/>
        <v>#DIV/0!</v>
      </c>
      <c r="CA27" s="86" t="e">
        <f t="shared" si="12"/>
        <v>#DIV/0!</v>
      </c>
      <c r="CB27" s="86" t="e">
        <f t="shared" si="12"/>
        <v>#DIV/0!</v>
      </c>
      <c r="CC27" s="86" t="e">
        <f t="shared" si="12"/>
        <v>#DIV/0!</v>
      </c>
      <c r="CD27" s="86" t="e">
        <f t="shared" si="12"/>
        <v>#DIV/0!</v>
      </c>
      <c r="CE27" s="86" t="e">
        <f t="shared" si="13"/>
        <v>#DIV/0!</v>
      </c>
      <c r="CF27" s="86" t="e">
        <f t="shared" si="13"/>
        <v>#DIV/0!</v>
      </c>
      <c r="CG27" s="86" t="e">
        <f t="shared" si="13"/>
        <v>#DIV/0!</v>
      </c>
      <c r="CH27" s="86" t="e">
        <f t="shared" si="13"/>
        <v>#DIV/0!</v>
      </c>
      <c r="CI27" s="86" t="e">
        <f t="shared" si="13"/>
        <v>#DIV/0!</v>
      </c>
      <c r="CJ27" s="86" t="e">
        <f t="shared" si="13"/>
        <v>#DIV/0!</v>
      </c>
      <c r="CK27" s="86" t="e">
        <f t="shared" si="13"/>
        <v>#DIV/0!</v>
      </c>
      <c r="CL27" s="86" t="e">
        <f t="shared" si="13"/>
        <v>#DIV/0!</v>
      </c>
      <c r="CM27" s="86" t="e">
        <f t="shared" si="13"/>
        <v>#DIV/0!</v>
      </c>
      <c r="CN27" s="86" t="e">
        <f t="shared" si="13"/>
        <v>#DIV/0!</v>
      </c>
      <c r="CO27" s="86" t="e">
        <f t="shared" si="13"/>
        <v>#DIV/0!</v>
      </c>
      <c r="CP27" s="86" t="e">
        <f t="shared" si="13"/>
        <v>#DIV/0!</v>
      </c>
      <c r="CQ27" s="86" t="e">
        <f t="shared" si="13"/>
        <v>#DIV/0!</v>
      </c>
      <c r="CR27" s="86" t="e">
        <f t="shared" si="13"/>
        <v>#DIV/0!</v>
      </c>
      <c r="CS27" s="86" t="e">
        <f t="shared" si="13"/>
        <v>#DIV/0!</v>
      </c>
    </row>
    <row r="28" spans="1:97" x14ac:dyDescent="0.4">
      <c r="A28" s="9">
        <v>37</v>
      </c>
      <c r="B28" s="10"/>
      <c r="C28" s="10"/>
      <c r="D28" s="10"/>
      <c r="E28" s="10"/>
      <c r="F28" s="10"/>
      <c r="G28" s="10">
        <f t="shared" si="0"/>
        <v>0</v>
      </c>
      <c r="H28" s="45" t="e">
        <f t="shared" si="1"/>
        <v>#DIV/0!</v>
      </c>
      <c r="J28" s="9">
        <v>37</v>
      </c>
      <c r="K28" s="10"/>
      <c r="L28" s="10"/>
      <c r="M28" s="10"/>
      <c r="N28" s="10"/>
      <c r="O28" s="10"/>
      <c r="P28" s="10">
        <f t="shared" si="2"/>
        <v>0</v>
      </c>
      <c r="Q28" s="45" t="e">
        <f t="shared" si="3"/>
        <v>#DIV/0!</v>
      </c>
      <c r="S28" s="84" t="e">
        <f t="shared" si="15"/>
        <v>#DIV/0!</v>
      </c>
      <c r="T28" s="89" t="e">
        <f t="shared" si="15"/>
        <v>#DIV/0!</v>
      </c>
      <c r="U28" s="89" t="e">
        <f t="shared" si="15"/>
        <v>#DIV/0!</v>
      </c>
      <c r="V28" s="89" t="e">
        <f t="shared" si="15"/>
        <v>#DIV/0!</v>
      </c>
      <c r="W28" s="89" t="e">
        <f t="shared" si="15"/>
        <v>#DIV/0!</v>
      </c>
      <c r="X28" s="89" t="e">
        <f t="shared" si="15"/>
        <v>#DIV/0!</v>
      </c>
      <c r="Y28" s="89" t="e">
        <f t="shared" si="15"/>
        <v>#DIV/0!</v>
      </c>
      <c r="Z28" s="89" t="e">
        <f t="shared" si="15"/>
        <v>#DIV/0!</v>
      </c>
      <c r="AA28" s="84" t="e">
        <f t="shared" si="15"/>
        <v>#DIV/0!</v>
      </c>
      <c r="AB28" s="89" t="e">
        <f t="shared" si="15"/>
        <v>#DIV/0!</v>
      </c>
      <c r="AC28" s="89" t="e">
        <f t="shared" si="15"/>
        <v>#DIV/0!</v>
      </c>
      <c r="AD28" s="89" t="e">
        <f t="shared" si="15"/>
        <v>#DIV/0!</v>
      </c>
      <c r="AE28" s="89" t="e">
        <f t="shared" si="15"/>
        <v>#DIV/0!</v>
      </c>
      <c r="AF28" s="89" t="e">
        <f t="shared" si="15"/>
        <v>#DIV/0!</v>
      </c>
      <c r="AG28" s="89" t="e">
        <f t="shared" si="15"/>
        <v>#DIV/0!</v>
      </c>
      <c r="AH28" s="89" t="e">
        <f t="shared" si="15"/>
        <v>#DIV/0!</v>
      </c>
      <c r="AI28" s="84" t="e">
        <f t="shared" si="10"/>
        <v>#DIV/0!</v>
      </c>
      <c r="AJ28" s="84" t="e">
        <f t="shared" si="10"/>
        <v>#DIV/0!</v>
      </c>
      <c r="AK28" s="84" t="e">
        <f t="shared" si="10"/>
        <v>#DIV/0!</v>
      </c>
      <c r="AL28" s="84" t="e">
        <f t="shared" si="10"/>
        <v>#DIV/0!</v>
      </c>
      <c r="AM28" s="84" t="e">
        <f t="shared" si="10"/>
        <v>#DIV/0!</v>
      </c>
      <c r="AN28" s="84" t="e">
        <f t="shared" si="10"/>
        <v>#DIV/0!</v>
      </c>
      <c r="AO28" s="84" t="e">
        <f t="shared" si="10"/>
        <v>#DIV/0!</v>
      </c>
      <c r="AP28" s="84" t="e">
        <f t="shared" si="10"/>
        <v>#DIV/0!</v>
      </c>
      <c r="AQ28" s="84" t="e">
        <f t="shared" si="10"/>
        <v>#DIV/0!</v>
      </c>
      <c r="AR28" s="84" t="e">
        <f t="shared" si="10"/>
        <v>#DIV/0!</v>
      </c>
      <c r="AS28" s="84" t="e">
        <f t="shared" si="10"/>
        <v>#DIV/0!</v>
      </c>
      <c r="AT28" s="84" t="e">
        <f t="shared" si="10"/>
        <v>#DIV/0!</v>
      </c>
      <c r="AU28" s="84" t="e">
        <f t="shared" si="10"/>
        <v>#DIV/0!</v>
      </c>
      <c r="AV28" s="84" t="e">
        <f t="shared" si="10"/>
        <v>#DIV/0!</v>
      </c>
      <c r="AW28" s="84" t="e">
        <f t="shared" si="10"/>
        <v>#DIV/0!</v>
      </c>
      <c r="AX28" s="84" t="e">
        <f t="shared" si="10"/>
        <v>#DIV/0!</v>
      </c>
      <c r="AY28" s="84" t="e">
        <f t="shared" si="11"/>
        <v>#DIV/0!</v>
      </c>
      <c r="AZ28" s="84" t="e">
        <f t="shared" si="11"/>
        <v>#DIV/0!</v>
      </c>
      <c r="BA28" s="84" t="e">
        <f t="shared" si="11"/>
        <v>#DIV/0!</v>
      </c>
      <c r="BB28" s="84" t="e">
        <f t="shared" si="11"/>
        <v>#DIV/0!</v>
      </c>
      <c r="BC28" s="84" t="e">
        <f t="shared" si="11"/>
        <v>#DIV/0!</v>
      </c>
      <c r="BD28" s="84" t="e">
        <f t="shared" si="11"/>
        <v>#DIV/0!</v>
      </c>
      <c r="BE28" s="84" t="e">
        <f t="shared" si="11"/>
        <v>#DIV/0!</v>
      </c>
      <c r="BF28" s="84" t="e">
        <f t="shared" si="11"/>
        <v>#DIV/0!</v>
      </c>
      <c r="BG28" s="84" t="e">
        <f t="shared" si="11"/>
        <v>#DIV/0!</v>
      </c>
      <c r="BH28" s="84" t="e">
        <f t="shared" si="11"/>
        <v>#DIV/0!</v>
      </c>
      <c r="BI28" s="84" t="e">
        <f t="shared" si="11"/>
        <v>#DIV/0!</v>
      </c>
      <c r="BJ28" s="84" t="e">
        <f t="shared" si="11"/>
        <v>#DIV/0!</v>
      </c>
      <c r="BK28" s="84" t="e">
        <f t="shared" si="11"/>
        <v>#DIV/0!</v>
      </c>
      <c r="BL28" s="84" t="e">
        <f t="shared" si="11"/>
        <v>#DIV/0!</v>
      </c>
      <c r="BM28" s="84" t="e">
        <f t="shared" si="11"/>
        <v>#DIV/0!</v>
      </c>
      <c r="BN28" s="84" t="e">
        <f t="shared" si="11"/>
        <v>#DIV/0!</v>
      </c>
      <c r="BO28" s="84" t="e">
        <f t="shared" si="12"/>
        <v>#DIV/0!</v>
      </c>
      <c r="BP28" s="84" t="e">
        <f t="shared" si="12"/>
        <v>#DIV/0!</v>
      </c>
      <c r="BQ28" s="84" t="e">
        <f t="shared" si="12"/>
        <v>#DIV/0!</v>
      </c>
      <c r="BR28" s="84" t="e">
        <f t="shared" si="12"/>
        <v>#DIV/0!</v>
      </c>
      <c r="BS28" s="84" t="e">
        <f t="shared" si="12"/>
        <v>#DIV/0!</v>
      </c>
      <c r="BT28" s="84" t="e">
        <f t="shared" si="12"/>
        <v>#DIV/0!</v>
      </c>
      <c r="BU28" s="84" t="e">
        <f t="shared" si="12"/>
        <v>#DIV/0!</v>
      </c>
      <c r="BV28" s="84" t="e">
        <f t="shared" si="12"/>
        <v>#DIV/0!</v>
      </c>
      <c r="BW28" s="84" t="e">
        <f t="shared" si="12"/>
        <v>#DIV/0!</v>
      </c>
      <c r="BX28" s="84" t="e">
        <f t="shared" si="12"/>
        <v>#DIV/0!</v>
      </c>
      <c r="BY28" s="84" t="e">
        <f t="shared" si="12"/>
        <v>#DIV/0!</v>
      </c>
      <c r="BZ28" s="84" t="e">
        <f t="shared" si="12"/>
        <v>#DIV/0!</v>
      </c>
      <c r="CA28" s="84" t="e">
        <f t="shared" si="12"/>
        <v>#DIV/0!</v>
      </c>
      <c r="CB28" s="84" t="e">
        <f t="shared" si="12"/>
        <v>#DIV/0!</v>
      </c>
      <c r="CC28" s="84" t="e">
        <f t="shared" si="12"/>
        <v>#DIV/0!</v>
      </c>
      <c r="CD28" s="84" t="e">
        <f t="shared" si="12"/>
        <v>#DIV/0!</v>
      </c>
      <c r="CE28" s="84" t="e">
        <f t="shared" si="13"/>
        <v>#DIV/0!</v>
      </c>
      <c r="CF28" s="84" t="e">
        <f t="shared" si="13"/>
        <v>#DIV/0!</v>
      </c>
      <c r="CG28" s="84" t="e">
        <f t="shared" si="13"/>
        <v>#DIV/0!</v>
      </c>
      <c r="CH28" s="84" t="e">
        <f t="shared" si="13"/>
        <v>#DIV/0!</v>
      </c>
      <c r="CI28" s="84" t="e">
        <f t="shared" si="13"/>
        <v>#DIV/0!</v>
      </c>
      <c r="CJ28" s="84" t="e">
        <f t="shared" si="13"/>
        <v>#DIV/0!</v>
      </c>
      <c r="CK28" s="84" t="e">
        <f t="shared" si="13"/>
        <v>#DIV/0!</v>
      </c>
      <c r="CL28" s="84" t="e">
        <f t="shared" si="13"/>
        <v>#DIV/0!</v>
      </c>
      <c r="CM28" s="84" t="e">
        <f t="shared" si="13"/>
        <v>#DIV/0!</v>
      </c>
      <c r="CN28" s="84" t="e">
        <f t="shared" si="13"/>
        <v>#DIV/0!</v>
      </c>
      <c r="CO28" s="84" t="e">
        <f t="shared" si="13"/>
        <v>#DIV/0!</v>
      </c>
      <c r="CP28" s="84" t="e">
        <f t="shared" si="13"/>
        <v>#DIV/0!</v>
      </c>
      <c r="CQ28" s="84" t="e">
        <f t="shared" si="13"/>
        <v>#DIV/0!</v>
      </c>
      <c r="CR28" s="84" t="e">
        <f t="shared" si="13"/>
        <v>#DIV/0!</v>
      </c>
      <c r="CS28" s="84" t="e">
        <f t="shared" si="13"/>
        <v>#DIV/0!</v>
      </c>
    </row>
    <row r="29" spans="1:97" x14ac:dyDescent="0.4">
      <c r="A29" s="5">
        <v>38</v>
      </c>
      <c r="B29" s="6"/>
      <c r="C29" s="6"/>
      <c r="D29" s="6"/>
      <c r="E29" s="6"/>
      <c r="F29" s="6"/>
      <c r="G29" s="6">
        <f t="shared" si="0"/>
        <v>0</v>
      </c>
      <c r="H29" s="47" t="e">
        <f t="shared" si="1"/>
        <v>#DIV/0!</v>
      </c>
      <c r="J29" s="5">
        <v>38</v>
      </c>
      <c r="K29" s="6"/>
      <c r="L29" s="6"/>
      <c r="M29" s="6"/>
      <c r="N29" s="6"/>
      <c r="O29" s="6"/>
      <c r="P29" s="6">
        <f t="shared" si="2"/>
        <v>0</v>
      </c>
      <c r="Q29" s="47" t="e">
        <f t="shared" si="3"/>
        <v>#DIV/0!</v>
      </c>
      <c r="S29" s="86" t="e">
        <f t="shared" si="15"/>
        <v>#DIV/0!</v>
      </c>
      <c r="T29" s="91" t="e">
        <f t="shared" si="15"/>
        <v>#DIV/0!</v>
      </c>
      <c r="U29" s="91" t="e">
        <f t="shared" si="15"/>
        <v>#DIV/0!</v>
      </c>
      <c r="V29" s="91" t="e">
        <f t="shared" si="15"/>
        <v>#DIV/0!</v>
      </c>
      <c r="W29" s="91" t="e">
        <f t="shared" si="15"/>
        <v>#DIV/0!</v>
      </c>
      <c r="X29" s="91" t="e">
        <f t="shared" si="15"/>
        <v>#DIV/0!</v>
      </c>
      <c r="Y29" s="91" t="e">
        <f t="shared" si="15"/>
        <v>#DIV/0!</v>
      </c>
      <c r="Z29" s="91" t="e">
        <f t="shared" si="15"/>
        <v>#DIV/0!</v>
      </c>
      <c r="AA29" s="86" t="e">
        <f t="shared" si="15"/>
        <v>#DIV/0!</v>
      </c>
      <c r="AB29" s="91" t="e">
        <f t="shared" si="15"/>
        <v>#DIV/0!</v>
      </c>
      <c r="AC29" s="91" t="e">
        <f t="shared" si="15"/>
        <v>#DIV/0!</v>
      </c>
      <c r="AD29" s="91" t="e">
        <f t="shared" si="15"/>
        <v>#DIV/0!</v>
      </c>
      <c r="AE29" s="91" t="e">
        <f t="shared" si="15"/>
        <v>#DIV/0!</v>
      </c>
      <c r="AF29" s="91" t="e">
        <f t="shared" si="15"/>
        <v>#DIV/0!</v>
      </c>
      <c r="AG29" s="91" t="e">
        <f t="shared" si="15"/>
        <v>#DIV/0!</v>
      </c>
      <c r="AH29" s="91" t="e">
        <f t="shared" si="15"/>
        <v>#DIV/0!</v>
      </c>
      <c r="AI29" s="86" t="e">
        <f t="shared" si="10"/>
        <v>#DIV/0!</v>
      </c>
      <c r="AJ29" s="86" t="e">
        <f t="shared" si="10"/>
        <v>#DIV/0!</v>
      </c>
      <c r="AK29" s="86" t="e">
        <f t="shared" si="10"/>
        <v>#DIV/0!</v>
      </c>
      <c r="AL29" s="86" t="e">
        <f t="shared" si="10"/>
        <v>#DIV/0!</v>
      </c>
      <c r="AM29" s="86" t="e">
        <f t="shared" si="10"/>
        <v>#DIV/0!</v>
      </c>
      <c r="AN29" s="86" t="e">
        <f t="shared" si="10"/>
        <v>#DIV/0!</v>
      </c>
      <c r="AO29" s="86" t="e">
        <f t="shared" si="10"/>
        <v>#DIV/0!</v>
      </c>
      <c r="AP29" s="86" t="e">
        <f t="shared" si="10"/>
        <v>#DIV/0!</v>
      </c>
      <c r="AQ29" s="86" t="e">
        <f t="shared" si="10"/>
        <v>#DIV/0!</v>
      </c>
      <c r="AR29" s="86" t="e">
        <f t="shared" si="10"/>
        <v>#DIV/0!</v>
      </c>
      <c r="AS29" s="86" t="e">
        <f t="shared" si="10"/>
        <v>#DIV/0!</v>
      </c>
      <c r="AT29" s="86" t="e">
        <f t="shared" si="10"/>
        <v>#DIV/0!</v>
      </c>
      <c r="AU29" s="86" t="e">
        <f t="shared" si="10"/>
        <v>#DIV/0!</v>
      </c>
      <c r="AV29" s="86" t="e">
        <f t="shared" si="10"/>
        <v>#DIV/0!</v>
      </c>
      <c r="AW29" s="86" t="e">
        <f t="shared" si="10"/>
        <v>#DIV/0!</v>
      </c>
      <c r="AX29" s="86" t="e">
        <f t="shared" si="10"/>
        <v>#DIV/0!</v>
      </c>
      <c r="AY29" s="86" t="e">
        <f t="shared" si="11"/>
        <v>#DIV/0!</v>
      </c>
      <c r="AZ29" s="86" t="e">
        <f t="shared" si="11"/>
        <v>#DIV/0!</v>
      </c>
      <c r="BA29" s="86" t="e">
        <f t="shared" si="11"/>
        <v>#DIV/0!</v>
      </c>
      <c r="BB29" s="86" t="e">
        <f t="shared" si="11"/>
        <v>#DIV/0!</v>
      </c>
      <c r="BC29" s="86" t="e">
        <f t="shared" si="11"/>
        <v>#DIV/0!</v>
      </c>
      <c r="BD29" s="86" t="e">
        <f t="shared" si="11"/>
        <v>#DIV/0!</v>
      </c>
      <c r="BE29" s="86" t="e">
        <f t="shared" si="11"/>
        <v>#DIV/0!</v>
      </c>
      <c r="BF29" s="86" t="e">
        <f t="shared" si="11"/>
        <v>#DIV/0!</v>
      </c>
      <c r="BG29" s="86" t="e">
        <f t="shared" si="11"/>
        <v>#DIV/0!</v>
      </c>
      <c r="BH29" s="86" t="e">
        <f t="shared" si="11"/>
        <v>#DIV/0!</v>
      </c>
      <c r="BI29" s="86" t="e">
        <f t="shared" si="11"/>
        <v>#DIV/0!</v>
      </c>
      <c r="BJ29" s="86" t="e">
        <f t="shared" si="11"/>
        <v>#DIV/0!</v>
      </c>
      <c r="BK29" s="86" t="e">
        <f t="shared" si="11"/>
        <v>#DIV/0!</v>
      </c>
      <c r="BL29" s="86" t="e">
        <f t="shared" si="11"/>
        <v>#DIV/0!</v>
      </c>
      <c r="BM29" s="86" t="e">
        <f t="shared" si="11"/>
        <v>#DIV/0!</v>
      </c>
      <c r="BN29" s="86" t="e">
        <f t="shared" si="11"/>
        <v>#DIV/0!</v>
      </c>
      <c r="BO29" s="86" t="e">
        <f t="shared" si="12"/>
        <v>#DIV/0!</v>
      </c>
      <c r="BP29" s="86" t="e">
        <f t="shared" si="12"/>
        <v>#DIV/0!</v>
      </c>
      <c r="BQ29" s="86" t="e">
        <f t="shared" si="12"/>
        <v>#DIV/0!</v>
      </c>
      <c r="BR29" s="86" t="e">
        <f t="shared" si="12"/>
        <v>#DIV/0!</v>
      </c>
      <c r="BS29" s="86" t="e">
        <f t="shared" si="12"/>
        <v>#DIV/0!</v>
      </c>
      <c r="BT29" s="86" t="e">
        <f t="shared" si="12"/>
        <v>#DIV/0!</v>
      </c>
      <c r="BU29" s="86" t="e">
        <f t="shared" si="12"/>
        <v>#DIV/0!</v>
      </c>
      <c r="BV29" s="86" t="e">
        <f t="shared" si="12"/>
        <v>#DIV/0!</v>
      </c>
      <c r="BW29" s="86" t="e">
        <f t="shared" si="12"/>
        <v>#DIV/0!</v>
      </c>
      <c r="BX29" s="86" t="e">
        <f t="shared" si="12"/>
        <v>#DIV/0!</v>
      </c>
      <c r="BY29" s="86" t="e">
        <f t="shared" si="12"/>
        <v>#DIV/0!</v>
      </c>
      <c r="BZ29" s="86" t="e">
        <f t="shared" si="12"/>
        <v>#DIV/0!</v>
      </c>
      <c r="CA29" s="86" t="e">
        <f t="shared" si="12"/>
        <v>#DIV/0!</v>
      </c>
      <c r="CB29" s="86" t="e">
        <f t="shared" si="12"/>
        <v>#DIV/0!</v>
      </c>
      <c r="CC29" s="86" t="e">
        <f t="shared" si="12"/>
        <v>#DIV/0!</v>
      </c>
      <c r="CD29" s="86" t="e">
        <f t="shared" si="12"/>
        <v>#DIV/0!</v>
      </c>
      <c r="CE29" s="86" t="e">
        <f t="shared" si="13"/>
        <v>#DIV/0!</v>
      </c>
      <c r="CF29" s="86" t="e">
        <f t="shared" si="13"/>
        <v>#DIV/0!</v>
      </c>
      <c r="CG29" s="86" t="e">
        <f t="shared" si="13"/>
        <v>#DIV/0!</v>
      </c>
      <c r="CH29" s="86" t="e">
        <f t="shared" si="13"/>
        <v>#DIV/0!</v>
      </c>
      <c r="CI29" s="86" t="e">
        <f t="shared" si="13"/>
        <v>#DIV/0!</v>
      </c>
      <c r="CJ29" s="86" t="e">
        <f t="shared" si="13"/>
        <v>#DIV/0!</v>
      </c>
      <c r="CK29" s="86" t="e">
        <f t="shared" si="13"/>
        <v>#DIV/0!</v>
      </c>
      <c r="CL29" s="86" t="e">
        <f t="shared" si="13"/>
        <v>#DIV/0!</v>
      </c>
      <c r="CM29" s="86" t="e">
        <f t="shared" si="13"/>
        <v>#DIV/0!</v>
      </c>
      <c r="CN29" s="86" t="e">
        <f t="shared" si="13"/>
        <v>#DIV/0!</v>
      </c>
      <c r="CO29" s="86" t="e">
        <f t="shared" si="13"/>
        <v>#DIV/0!</v>
      </c>
      <c r="CP29" s="86" t="e">
        <f t="shared" si="13"/>
        <v>#DIV/0!</v>
      </c>
      <c r="CQ29" s="86" t="e">
        <f t="shared" si="13"/>
        <v>#DIV/0!</v>
      </c>
      <c r="CR29" s="86" t="e">
        <f t="shared" si="13"/>
        <v>#DIV/0!</v>
      </c>
      <c r="CS29" s="86" t="e">
        <f t="shared" si="13"/>
        <v>#DIV/0!</v>
      </c>
    </row>
    <row r="30" spans="1:97" x14ac:dyDescent="0.4">
      <c r="A30" s="9">
        <v>39</v>
      </c>
      <c r="B30" s="10"/>
      <c r="C30" s="10"/>
      <c r="D30" s="10"/>
      <c r="E30" s="10"/>
      <c r="F30" s="10"/>
      <c r="G30" s="10">
        <f t="shared" si="0"/>
        <v>0</v>
      </c>
      <c r="H30" s="45" t="e">
        <f t="shared" si="1"/>
        <v>#DIV/0!</v>
      </c>
      <c r="J30" s="9">
        <v>39</v>
      </c>
      <c r="K30" s="10"/>
      <c r="L30" s="10"/>
      <c r="M30" s="10"/>
      <c r="N30" s="10"/>
      <c r="O30" s="10"/>
      <c r="P30" s="10">
        <f t="shared" si="2"/>
        <v>0</v>
      </c>
      <c r="Q30" s="45" t="e">
        <f t="shared" si="3"/>
        <v>#DIV/0!</v>
      </c>
      <c r="S30" s="84" t="e">
        <f t="shared" si="15"/>
        <v>#DIV/0!</v>
      </c>
      <c r="T30" s="89" t="e">
        <f t="shared" si="15"/>
        <v>#DIV/0!</v>
      </c>
      <c r="U30" s="89" t="e">
        <f t="shared" si="15"/>
        <v>#DIV/0!</v>
      </c>
      <c r="V30" s="89" t="e">
        <f t="shared" si="15"/>
        <v>#DIV/0!</v>
      </c>
      <c r="W30" s="89" t="e">
        <f t="shared" si="15"/>
        <v>#DIV/0!</v>
      </c>
      <c r="X30" s="89" t="e">
        <f t="shared" si="15"/>
        <v>#DIV/0!</v>
      </c>
      <c r="Y30" s="89" t="e">
        <f t="shared" si="15"/>
        <v>#DIV/0!</v>
      </c>
      <c r="Z30" s="89" t="e">
        <f t="shared" si="15"/>
        <v>#DIV/0!</v>
      </c>
      <c r="AA30" s="84" t="e">
        <f t="shared" si="15"/>
        <v>#DIV/0!</v>
      </c>
      <c r="AB30" s="89" t="e">
        <f t="shared" si="15"/>
        <v>#DIV/0!</v>
      </c>
      <c r="AC30" s="89" t="e">
        <f t="shared" si="15"/>
        <v>#DIV/0!</v>
      </c>
      <c r="AD30" s="89" t="e">
        <f t="shared" si="15"/>
        <v>#DIV/0!</v>
      </c>
      <c r="AE30" s="89" t="e">
        <f t="shared" si="15"/>
        <v>#DIV/0!</v>
      </c>
      <c r="AF30" s="89" t="e">
        <f t="shared" si="15"/>
        <v>#DIV/0!</v>
      </c>
      <c r="AG30" s="89" t="e">
        <f t="shared" si="15"/>
        <v>#DIV/0!</v>
      </c>
      <c r="AH30" s="89" t="e">
        <f t="shared" si="15"/>
        <v>#DIV/0!</v>
      </c>
      <c r="AI30" s="84" t="e">
        <f t="shared" si="10"/>
        <v>#DIV/0!</v>
      </c>
      <c r="AJ30" s="84" t="e">
        <f t="shared" si="10"/>
        <v>#DIV/0!</v>
      </c>
      <c r="AK30" s="84" t="e">
        <f t="shared" si="10"/>
        <v>#DIV/0!</v>
      </c>
      <c r="AL30" s="84" t="e">
        <f t="shared" si="10"/>
        <v>#DIV/0!</v>
      </c>
      <c r="AM30" s="84" t="e">
        <f t="shared" si="10"/>
        <v>#DIV/0!</v>
      </c>
      <c r="AN30" s="84" t="e">
        <f t="shared" si="10"/>
        <v>#DIV/0!</v>
      </c>
      <c r="AO30" s="84" t="e">
        <f t="shared" si="10"/>
        <v>#DIV/0!</v>
      </c>
      <c r="AP30" s="84" t="e">
        <f t="shared" si="10"/>
        <v>#DIV/0!</v>
      </c>
      <c r="AQ30" s="84" t="e">
        <f t="shared" si="10"/>
        <v>#DIV/0!</v>
      </c>
      <c r="AR30" s="84" t="e">
        <f t="shared" si="10"/>
        <v>#DIV/0!</v>
      </c>
      <c r="AS30" s="84" t="e">
        <f t="shared" si="10"/>
        <v>#DIV/0!</v>
      </c>
      <c r="AT30" s="84" t="e">
        <f t="shared" si="10"/>
        <v>#DIV/0!</v>
      </c>
      <c r="AU30" s="84" t="e">
        <f t="shared" si="10"/>
        <v>#DIV/0!</v>
      </c>
      <c r="AV30" s="84" t="e">
        <f t="shared" si="10"/>
        <v>#DIV/0!</v>
      </c>
      <c r="AW30" s="84" t="e">
        <f t="shared" si="10"/>
        <v>#DIV/0!</v>
      </c>
      <c r="AX30" s="84" t="e">
        <f t="shared" si="10"/>
        <v>#DIV/0!</v>
      </c>
      <c r="AY30" s="84" t="e">
        <f t="shared" si="11"/>
        <v>#DIV/0!</v>
      </c>
      <c r="AZ30" s="84" t="e">
        <f t="shared" si="11"/>
        <v>#DIV/0!</v>
      </c>
      <c r="BA30" s="84" t="e">
        <f t="shared" si="11"/>
        <v>#DIV/0!</v>
      </c>
      <c r="BB30" s="84" t="e">
        <f t="shared" si="11"/>
        <v>#DIV/0!</v>
      </c>
      <c r="BC30" s="84" t="e">
        <f t="shared" si="11"/>
        <v>#DIV/0!</v>
      </c>
      <c r="BD30" s="84" t="e">
        <f t="shared" si="11"/>
        <v>#DIV/0!</v>
      </c>
      <c r="BE30" s="84" t="e">
        <f t="shared" si="11"/>
        <v>#DIV/0!</v>
      </c>
      <c r="BF30" s="84" t="e">
        <f t="shared" si="11"/>
        <v>#DIV/0!</v>
      </c>
      <c r="BG30" s="84" t="e">
        <f t="shared" si="11"/>
        <v>#DIV/0!</v>
      </c>
      <c r="BH30" s="84" t="e">
        <f t="shared" si="11"/>
        <v>#DIV/0!</v>
      </c>
      <c r="BI30" s="84" t="e">
        <f t="shared" si="11"/>
        <v>#DIV/0!</v>
      </c>
      <c r="BJ30" s="84" t="e">
        <f t="shared" si="11"/>
        <v>#DIV/0!</v>
      </c>
      <c r="BK30" s="84" t="e">
        <f t="shared" si="11"/>
        <v>#DIV/0!</v>
      </c>
      <c r="BL30" s="84" t="e">
        <f t="shared" si="11"/>
        <v>#DIV/0!</v>
      </c>
      <c r="BM30" s="84" t="e">
        <f t="shared" si="11"/>
        <v>#DIV/0!</v>
      </c>
      <c r="BN30" s="84" t="e">
        <f t="shared" si="11"/>
        <v>#DIV/0!</v>
      </c>
      <c r="BO30" s="84" t="e">
        <f t="shared" si="12"/>
        <v>#DIV/0!</v>
      </c>
      <c r="BP30" s="84" t="e">
        <f t="shared" si="12"/>
        <v>#DIV/0!</v>
      </c>
      <c r="BQ30" s="84" t="e">
        <f t="shared" si="12"/>
        <v>#DIV/0!</v>
      </c>
      <c r="BR30" s="84" t="e">
        <f t="shared" si="12"/>
        <v>#DIV/0!</v>
      </c>
      <c r="BS30" s="84" t="e">
        <f t="shared" si="12"/>
        <v>#DIV/0!</v>
      </c>
      <c r="BT30" s="84" t="e">
        <f t="shared" si="12"/>
        <v>#DIV/0!</v>
      </c>
      <c r="BU30" s="84" t="e">
        <f t="shared" si="12"/>
        <v>#DIV/0!</v>
      </c>
      <c r="BV30" s="84" t="e">
        <f t="shared" si="12"/>
        <v>#DIV/0!</v>
      </c>
      <c r="BW30" s="84" t="e">
        <f t="shared" si="12"/>
        <v>#DIV/0!</v>
      </c>
      <c r="BX30" s="84" t="e">
        <f t="shared" si="12"/>
        <v>#DIV/0!</v>
      </c>
      <c r="BY30" s="84" t="e">
        <f t="shared" si="12"/>
        <v>#DIV/0!</v>
      </c>
      <c r="BZ30" s="84" t="e">
        <f t="shared" si="12"/>
        <v>#DIV/0!</v>
      </c>
      <c r="CA30" s="84" t="e">
        <f t="shared" si="12"/>
        <v>#DIV/0!</v>
      </c>
      <c r="CB30" s="84" t="e">
        <f t="shared" si="12"/>
        <v>#DIV/0!</v>
      </c>
      <c r="CC30" s="84" t="e">
        <f t="shared" si="12"/>
        <v>#DIV/0!</v>
      </c>
      <c r="CD30" s="84" t="e">
        <f t="shared" si="12"/>
        <v>#DIV/0!</v>
      </c>
      <c r="CE30" s="84" t="e">
        <f t="shared" si="13"/>
        <v>#DIV/0!</v>
      </c>
      <c r="CF30" s="84" t="e">
        <f t="shared" si="13"/>
        <v>#DIV/0!</v>
      </c>
      <c r="CG30" s="84" t="e">
        <f t="shared" si="13"/>
        <v>#DIV/0!</v>
      </c>
      <c r="CH30" s="84" t="e">
        <f t="shared" si="13"/>
        <v>#DIV/0!</v>
      </c>
      <c r="CI30" s="84" t="e">
        <f t="shared" si="13"/>
        <v>#DIV/0!</v>
      </c>
      <c r="CJ30" s="84" t="e">
        <f t="shared" si="13"/>
        <v>#DIV/0!</v>
      </c>
      <c r="CK30" s="84" t="e">
        <f t="shared" si="13"/>
        <v>#DIV/0!</v>
      </c>
      <c r="CL30" s="84" t="e">
        <f t="shared" si="13"/>
        <v>#DIV/0!</v>
      </c>
      <c r="CM30" s="84" t="e">
        <f t="shared" si="13"/>
        <v>#DIV/0!</v>
      </c>
      <c r="CN30" s="84" t="e">
        <f t="shared" si="13"/>
        <v>#DIV/0!</v>
      </c>
      <c r="CO30" s="84" t="e">
        <f t="shared" si="13"/>
        <v>#DIV/0!</v>
      </c>
      <c r="CP30" s="84" t="e">
        <f t="shared" si="13"/>
        <v>#DIV/0!</v>
      </c>
      <c r="CQ30" s="84" t="e">
        <f t="shared" si="13"/>
        <v>#DIV/0!</v>
      </c>
      <c r="CR30" s="84" t="e">
        <f t="shared" si="13"/>
        <v>#DIV/0!</v>
      </c>
      <c r="CS30" s="84" t="e">
        <f t="shared" si="13"/>
        <v>#DIV/0!</v>
      </c>
    </row>
    <row r="31" spans="1:97" x14ac:dyDescent="0.4">
      <c r="A31" s="13">
        <v>40</v>
      </c>
      <c r="B31" s="14"/>
      <c r="C31" s="14"/>
      <c r="D31" s="14"/>
      <c r="E31" s="14"/>
      <c r="F31" s="14"/>
      <c r="G31" s="14">
        <f t="shared" si="0"/>
        <v>0</v>
      </c>
      <c r="H31" s="48" t="e">
        <f t="shared" si="1"/>
        <v>#DIV/0!</v>
      </c>
      <c r="J31" s="13">
        <v>40</v>
      </c>
      <c r="K31" s="14"/>
      <c r="L31" s="14"/>
      <c r="M31" s="14"/>
      <c r="N31" s="14"/>
      <c r="O31" s="14"/>
      <c r="P31" s="14">
        <f t="shared" si="2"/>
        <v>0</v>
      </c>
      <c r="Q31" s="48" t="e">
        <f t="shared" si="3"/>
        <v>#DIV/0!</v>
      </c>
      <c r="S31" s="87" t="e">
        <f t="shared" si="15"/>
        <v>#DIV/0!</v>
      </c>
      <c r="T31" s="92" t="e">
        <f t="shared" si="15"/>
        <v>#DIV/0!</v>
      </c>
      <c r="U31" s="92" t="e">
        <f t="shared" si="15"/>
        <v>#DIV/0!</v>
      </c>
      <c r="V31" s="92" t="e">
        <f t="shared" si="15"/>
        <v>#DIV/0!</v>
      </c>
      <c r="W31" s="92" t="e">
        <f t="shared" si="15"/>
        <v>#DIV/0!</v>
      </c>
      <c r="X31" s="92" t="e">
        <f t="shared" si="15"/>
        <v>#DIV/0!</v>
      </c>
      <c r="Y31" s="92" t="e">
        <f t="shared" si="15"/>
        <v>#DIV/0!</v>
      </c>
      <c r="Z31" s="92" t="e">
        <f t="shared" si="15"/>
        <v>#DIV/0!</v>
      </c>
      <c r="AA31" s="87" t="e">
        <f t="shared" si="15"/>
        <v>#DIV/0!</v>
      </c>
      <c r="AB31" s="92" t="e">
        <f t="shared" si="15"/>
        <v>#DIV/0!</v>
      </c>
      <c r="AC31" s="92" t="e">
        <f t="shared" si="15"/>
        <v>#DIV/0!</v>
      </c>
      <c r="AD31" s="92" t="e">
        <f t="shared" si="15"/>
        <v>#DIV/0!</v>
      </c>
      <c r="AE31" s="92" t="e">
        <f t="shared" si="15"/>
        <v>#DIV/0!</v>
      </c>
      <c r="AF31" s="92" t="e">
        <f t="shared" si="15"/>
        <v>#DIV/0!</v>
      </c>
      <c r="AG31" s="92" t="e">
        <f t="shared" si="15"/>
        <v>#DIV/0!</v>
      </c>
      <c r="AH31" s="92" t="e">
        <f t="shared" si="15"/>
        <v>#DIV/0!</v>
      </c>
      <c r="AI31" s="87" t="e">
        <f t="shared" si="10"/>
        <v>#DIV/0!</v>
      </c>
      <c r="AJ31" s="87" t="e">
        <f t="shared" si="10"/>
        <v>#DIV/0!</v>
      </c>
      <c r="AK31" s="87" t="e">
        <f t="shared" si="10"/>
        <v>#DIV/0!</v>
      </c>
      <c r="AL31" s="87" t="e">
        <f t="shared" si="10"/>
        <v>#DIV/0!</v>
      </c>
      <c r="AM31" s="87" t="e">
        <f t="shared" si="10"/>
        <v>#DIV/0!</v>
      </c>
      <c r="AN31" s="87" t="e">
        <f t="shared" si="10"/>
        <v>#DIV/0!</v>
      </c>
      <c r="AO31" s="87" t="e">
        <f t="shared" si="10"/>
        <v>#DIV/0!</v>
      </c>
      <c r="AP31" s="87" t="e">
        <f t="shared" si="10"/>
        <v>#DIV/0!</v>
      </c>
      <c r="AQ31" s="87" t="e">
        <f t="shared" si="10"/>
        <v>#DIV/0!</v>
      </c>
      <c r="AR31" s="87" t="e">
        <f t="shared" si="10"/>
        <v>#DIV/0!</v>
      </c>
      <c r="AS31" s="87" t="e">
        <f t="shared" si="10"/>
        <v>#DIV/0!</v>
      </c>
      <c r="AT31" s="87" t="e">
        <f t="shared" si="10"/>
        <v>#DIV/0!</v>
      </c>
      <c r="AU31" s="87" t="e">
        <f t="shared" si="10"/>
        <v>#DIV/0!</v>
      </c>
      <c r="AV31" s="87" t="e">
        <f t="shared" si="10"/>
        <v>#DIV/0!</v>
      </c>
      <c r="AW31" s="87" t="e">
        <f t="shared" si="10"/>
        <v>#DIV/0!</v>
      </c>
      <c r="AX31" s="87" t="e">
        <f t="shared" si="10"/>
        <v>#DIV/0!</v>
      </c>
      <c r="AY31" s="87" t="e">
        <f t="shared" si="11"/>
        <v>#DIV/0!</v>
      </c>
      <c r="AZ31" s="87" t="e">
        <f t="shared" si="11"/>
        <v>#DIV/0!</v>
      </c>
      <c r="BA31" s="87" t="e">
        <f t="shared" si="11"/>
        <v>#DIV/0!</v>
      </c>
      <c r="BB31" s="87" t="e">
        <f t="shared" si="11"/>
        <v>#DIV/0!</v>
      </c>
      <c r="BC31" s="87" t="e">
        <f t="shared" si="11"/>
        <v>#DIV/0!</v>
      </c>
      <c r="BD31" s="87" t="e">
        <f t="shared" si="11"/>
        <v>#DIV/0!</v>
      </c>
      <c r="BE31" s="87" t="e">
        <f t="shared" si="11"/>
        <v>#DIV/0!</v>
      </c>
      <c r="BF31" s="87" t="e">
        <f t="shared" si="11"/>
        <v>#DIV/0!</v>
      </c>
      <c r="BG31" s="87" t="e">
        <f t="shared" si="11"/>
        <v>#DIV/0!</v>
      </c>
      <c r="BH31" s="87" t="e">
        <f t="shared" si="11"/>
        <v>#DIV/0!</v>
      </c>
      <c r="BI31" s="87" t="e">
        <f t="shared" si="11"/>
        <v>#DIV/0!</v>
      </c>
      <c r="BJ31" s="87" t="e">
        <f t="shared" si="11"/>
        <v>#DIV/0!</v>
      </c>
      <c r="BK31" s="87" t="e">
        <f t="shared" si="11"/>
        <v>#DIV/0!</v>
      </c>
      <c r="BL31" s="87" t="e">
        <f t="shared" si="11"/>
        <v>#DIV/0!</v>
      </c>
      <c r="BM31" s="87" t="e">
        <f t="shared" si="11"/>
        <v>#DIV/0!</v>
      </c>
      <c r="BN31" s="87" t="e">
        <f t="shared" si="11"/>
        <v>#DIV/0!</v>
      </c>
      <c r="BO31" s="87" t="e">
        <f t="shared" si="12"/>
        <v>#DIV/0!</v>
      </c>
      <c r="BP31" s="87" t="e">
        <f t="shared" si="12"/>
        <v>#DIV/0!</v>
      </c>
      <c r="BQ31" s="87" t="e">
        <f t="shared" si="12"/>
        <v>#DIV/0!</v>
      </c>
      <c r="BR31" s="87" t="e">
        <f t="shared" si="12"/>
        <v>#DIV/0!</v>
      </c>
      <c r="BS31" s="87" t="e">
        <f t="shared" si="12"/>
        <v>#DIV/0!</v>
      </c>
      <c r="BT31" s="87" t="e">
        <f t="shared" si="12"/>
        <v>#DIV/0!</v>
      </c>
      <c r="BU31" s="87" t="e">
        <f t="shared" si="12"/>
        <v>#DIV/0!</v>
      </c>
      <c r="BV31" s="87" t="e">
        <f t="shared" si="12"/>
        <v>#DIV/0!</v>
      </c>
      <c r="BW31" s="87" t="e">
        <f t="shared" si="12"/>
        <v>#DIV/0!</v>
      </c>
      <c r="BX31" s="87" t="e">
        <f t="shared" si="12"/>
        <v>#DIV/0!</v>
      </c>
      <c r="BY31" s="87" t="e">
        <f t="shared" si="12"/>
        <v>#DIV/0!</v>
      </c>
      <c r="BZ31" s="87" t="e">
        <f t="shared" si="12"/>
        <v>#DIV/0!</v>
      </c>
      <c r="CA31" s="87" t="e">
        <f t="shared" si="12"/>
        <v>#DIV/0!</v>
      </c>
      <c r="CB31" s="87" t="e">
        <f t="shared" si="12"/>
        <v>#DIV/0!</v>
      </c>
      <c r="CC31" s="87" t="e">
        <f t="shared" si="12"/>
        <v>#DIV/0!</v>
      </c>
      <c r="CD31" s="87" t="e">
        <f t="shared" si="12"/>
        <v>#DIV/0!</v>
      </c>
      <c r="CE31" s="87" t="e">
        <f t="shared" si="13"/>
        <v>#DIV/0!</v>
      </c>
      <c r="CF31" s="87" t="e">
        <f t="shared" si="13"/>
        <v>#DIV/0!</v>
      </c>
      <c r="CG31" s="87" t="e">
        <f t="shared" si="13"/>
        <v>#DIV/0!</v>
      </c>
      <c r="CH31" s="87" t="e">
        <f t="shared" si="13"/>
        <v>#DIV/0!</v>
      </c>
      <c r="CI31" s="87" t="e">
        <f t="shared" si="13"/>
        <v>#DIV/0!</v>
      </c>
      <c r="CJ31" s="87" t="e">
        <f t="shared" si="13"/>
        <v>#DIV/0!</v>
      </c>
      <c r="CK31" s="87" t="e">
        <f t="shared" si="13"/>
        <v>#DIV/0!</v>
      </c>
      <c r="CL31" s="87" t="e">
        <f t="shared" si="13"/>
        <v>#DIV/0!</v>
      </c>
      <c r="CM31" s="87" t="e">
        <f t="shared" si="13"/>
        <v>#DIV/0!</v>
      </c>
      <c r="CN31" s="87" t="e">
        <f t="shared" si="13"/>
        <v>#DIV/0!</v>
      </c>
      <c r="CO31" s="87" t="e">
        <f t="shared" si="13"/>
        <v>#DIV/0!</v>
      </c>
      <c r="CP31" s="87" t="e">
        <f t="shared" si="13"/>
        <v>#DIV/0!</v>
      </c>
      <c r="CQ31" s="87" t="e">
        <f t="shared" si="13"/>
        <v>#DIV/0!</v>
      </c>
      <c r="CR31" s="87" t="e">
        <f t="shared" si="13"/>
        <v>#DIV/0!</v>
      </c>
      <c r="CS31" s="87" t="e">
        <f t="shared" si="13"/>
        <v>#DIV/0!</v>
      </c>
    </row>
    <row r="32" spans="1:97" x14ac:dyDescent="0.4">
      <c r="A32" s="9">
        <v>41</v>
      </c>
      <c r="B32" s="10"/>
      <c r="C32" s="10"/>
      <c r="D32" s="10"/>
      <c r="E32" s="10"/>
      <c r="F32" s="10"/>
      <c r="G32" s="10">
        <f t="shared" si="0"/>
        <v>0</v>
      </c>
      <c r="H32" s="45" t="e">
        <f t="shared" si="1"/>
        <v>#DIV/0!</v>
      </c>
      <c r="J32" s="9">
        <v>41</v>
      </c>
      <c r="K32" s="10"/>
      <c r="L32" s="10"/>
      <c r="M32" s="10"/>
      <c r="N32" s="10"/>
      <c r="O32" s="10"/>
      <c r="P32" s="10">
        <f t="shared" si="2"/>
        <v>0</v>
      </c>
      <c r="Q32" s="45" t="e">
        <f t="shared" si="3"/>
        <v>#DIV/0!</v>
      </c>
      <c r="S32" s="84" t="e">
        <f t="shared" si="15"/>
        <v>#DIV/0!</v>
      </c>
      <c r="T32" s="89" t="e">
        <f t="shared" si="15"/>
        <v>#DIV/0!</v>
      </c>
      <c r="U32" s="89" t="e">
        <f t="shared" si="15"/>
        <v>#DIV/0!</v>
      </c>
      <c r="V32" s="89" t="e">
        <f t="shared" si="15"/>
        <v>#DIV/0!</v>
      </c>
      <c r="W32" s="89" t="e">
        <f t="shared" si="15"/>
        <v>#DIV/0!</v>
      </c>
      <c r="X32" s="89" t="e">
        <f t="shared" si="15"/>
        <v>#DIV/0!</v>
      </c>
      <c r="Y32" s="89" t="e">
        <f t="shared" si="15"/>
        <v>#DIV/0!</v>
      </c>
      <c r="Z32" s="89" t="e">
        <f t="shared" si="15"/>
        <v>#DIV/0!</v>
      </c>
      <c r="AA32" s="84" t="e">
        <f t="shared" si="15"/>
        <v>#DIV/0!</v>
      </c>
      <c r="AB32" s="89" t="e">
        <f t="shared" si="15"/>
        <v>#DIV/0!</v>
      </c>
      <c r="AC32" s="89" t="e">
        <f t="shared" si="15"/>
        <v>#DIV/0!</v>
      </c>
      <c r="AD32" s="89" t="e">
        <f t="shared" si="15"/>
        <v>#DIV/0!</v>
      </c>
      <c r="AE32" s="89" t="e">
        <f t="shared" si="15"/>
        <v>#DIV/0!</v>
      </c>
      <c r="AF32" s="89" t="e">
        <f t="shared" si="15"/>
        <v>#DIV/0!</v>
      </c>
      <c r="AG32" s="89" t="e">
        <f t="shared" si="15"/>
        <v>#DIV/0!</v>
      </c>
      <c r="AH32" s="89" t="e">
        <f t="shared" si="15"/>
        <v>#DIV/0!</v>
      </c>
      <c r="AI32" s="84" t="e">
        <f t="shared" si="10"/>
        <v>#DIV/0!</v>
      </c>
      <c r="AJ32" s="84" t="e">
        <f t="shared" si="10"/>
        <v>#DIV/0!</v>
      </c>
      <c r="AK32" s="84" t="e">
        <f t="shared" si="10"/>
        <v>#DIV/0!</v>
      </c>
      <c r="AL32" s="84" t="e">
        <f t="shared" si="10"/>
        <v>#DIV/0!</v>
      </c>
      <c r="AM32" s="84" t="e">
        <f t="shared" si="10"/>
        <v>#DIV/0!</v>
      </c>
      <c r="AN32" s="84" t="e">
        <f t="shared" si="10"/>
        <v>#DIV/0!</v>
      </c>
      <c r="AO32" s="84" t="e">
        <f t="shared" si="10"/>
        <v>#DIV/0!</v>
      </c>
      <c r="AP32" s="84" t="e">
        <f t="shared" si="10"/>
        <v>#DIV/0!</v>
      </c>
      <c r="AQ32" s="84" t="e">
        <f t="shared" si="10"/>
        <v>#DIV/0!</v>
      </c>
      <c r="AR32" s="84" t="e">
        <f t="shared" si="10"/>
        <v>#DIV/0!</v>
      </c>
      <c r="AS32" s="84" t="e">
        <f t="shared" si="10"/>
        <v>#DIV/0!</v>
      </c>
      <c r="AT32" s="84" t="e">
        <f t="shared" si="10"/>
        <v>#DIV/0!</v>
      </c>
      <c r="AU32" s="84" t="e">
        <f t="shared" si="10"/>
        <v>#DIV/0!</v>
      </c>
      <c r="AV32" s="84" t="e">
        <f t="shared" si="10"/>
        <v>#DIV/0!</v>
      </c>
      <c r="AW32" s="84" t="e">
        <f t="shared" si="10"/>
        <v>#DIV/0!</v>
      </c>
      <c r="AX32" s="84" t="e">
        <f t="shared" si="10"/>
        <v>#DIV/0!</v>
      </c>
      <c r="AY32" s="84" t="e">
        <f t="shared" si="11"/>
        <v>#DIV/0!</v>
      </c>
      <c r="AZ32" s="84" t="e">
        <f t="shared" si="11"/>
        <v>#DIV/0!</v>
      </c>
      <c r="BA32" s="84" t="e">
        <f t="shared" si="11"/>
        <v>#DIV/0!</v>
      </c>
      <c r="BB32" s="84" t="e">
        <f t="shared" si="11"/>
        <v>#DIV/0!</v>
      </c>
      <c r="BC32" s="84" t="e">
        <f t="shared" si="11"/>
        <v>#DIV/0!</v>
      </c>
      <c r="BD32" s="84" t="e">
        <f t="shared" si="11"/>
        <v>#DIV/0!</v>
      </c>
      <c r="BE32" s="84" t="e">
        <f t="shared" si="11"/>
        <v>#DIV/0!</v>
      </c>
      <c r="BF32" s="84" t="e">
        <f t="shared" si="11"/>
        <v>#DIV/0!</v>
      </c>
      <c r="BG32" s="84" t="e">
        <f t="shared" si="11"/>
        <v>#DIV/0!</v>
      </c>
      <c r="BH32" s="84" t="e">
        <f t="shared" si="11"/>
        <v>#DIV/0!</v>
      </c>
      <c r="BI32" s="84" t="e">
        <f t="shared" si="11"/>
        <v>#DIV/0!</v>
      </c>
      <c r="BJ32" s="84" t="e">
        <f t="shared" si="11"/>
        <v>#DIV/0!</v>
      </c>
      <c r="BK32" s="84" t="e">
        <f t="shared" si="11"/>
        <v>#DIV/0!</v>
      </c>
      <c r="BL32" s="84" t="e">
        <f t="shared" si="11"/>
        <v>#DIV/0!</v>
      </c>
      <c r="BM32" s="84" t="e">
        <f t="shared" si="11"/>
        <v>#DIV/0!</v>
      </c>
      <c r="BN32" s="84" t="e">
        <f t="shared" si="11"/>
        <v>#DIV/0!</v>
      </c>
      <c r="BO32" s="84" t="e">
        <f t="shared" si="12"/>
        <v>#DIV/0!</v>
      </c>
      <c r="BP32" s="84" t="e">
        <f t="shared" si="12"/>
        <v>#DIV/0!</v>
      </c>
      <c r="BQ32" s="84" t="e">
        <f t="shared" si="12"/>
        <v>#DIV/0!</v>
      </c>
      <c r="BR32" s="84" t="e">
        <f t="shared" si="12"/>
        <v>#DIV/0!</v>
      </c>
      <c r="BS32" s="84" t="e">
        <f t="shared" si="12"/>
        <v>#DIV/0!</v>
      </c>
      <c r="BT32" s="84" t="e">
        <f t="shared" si="12"/>
        <v>#DIV/0!</v>
      </c>
      <c r="BU32" s="84" t="e">
        <f t="shared" si="12"/>
        <v>#DIV/0!</v>
      </c>
      <c r="BV32" s="84" t="e">
        <f t="shared" si="12"/>
        <v>#DIV/0!</v>
      </c>
      <c r="BW32" s="84" t="e">
        <f t="shared" si="12"/>
        <v>#DIV/0!</v>
      </c>
      <c r="BX32" s="84" t="e">
        <f t="shared" si="12"/>
        <v>#DIV/0!</v>
      </c>
      <c r="BY32" s="84" t="e">
        <f t="shared" si="12"/>
        <v>#DIV/0!</v>
      </c>
      <c r="BZ32" s="84" t="e">
        <f t="shared" si="12"/>
        <v>#DIV/0!</v>
      </c>
      <c r="CA32" s="84" t="e">
        <f t="shared" si="12"/>
        <v>#DIV/0!</v>
      </c>
      <c r="CB32" s="84" t="e">
        <f t="shared" si="12"/>
        <v>#DIV/0!</v>
      </c>
      <c r="CC32" s="84" t="e">
        <f t="shared" si="12"/>
        <v>#DIV/0!</v>
      </c>
      <c r="CD32" s="84" t="e">
        <f t="shared" si="12"/>
        <v>#DIV/0!</v>
      </c>
      <c r="CE32" s="84" t="e">
        <f t="shared" si="13"/>
        <v>#DIV/0!</v>
      </c>
      <c r="CF32" s="84" t="e">
        <f t="shared" si="13"/>
        <v>#DIV/0!</v>
      </c>
      <c r="CG32" s="84" t="e">
        <f t="shared" si="13"/>
        <v>#DIV/0!</v>
      </c>
      <c r="CH32" s="84" t="e">
        <f t="shared" si="13"/>
        <v>#DIV/0!</v>
      </c>
      <c r="CI32" s="84" t="e">
        <f t="shared" si="13"/>
        <v>#DIV/0!</v>
      </c>
      <c r="CJ32" s="84" t="e">
        <f t="shared" si="13"/>
        <v>#DIV/0!</v>
      </c>
      <c r="CK32" s="84" t="e">
        <f t="shared" si="13"/>
        <v>#DIV/0!</v>
      </c>
      <c r="CL32" s="84" t="e">
        <f t="shared" si="13"/>
        <v>#DIV/0!</v>
      </c>
      <c r="CM32" s="84" t="e">
        <f t="shared" si="13"/>
        <v>#DIV/0!</v>
      </c>
      <c r="CN32" s="84" t="e">
        <f t="shared" si="13"/>
        <v>#DIV/0!</v>
      </c>
      <c r="CO32" s="84" t="e">
        <f t="shared" si="13"/>
        <v>#DIV/0!</v>
      </c>
      <c r="CP32" s="84" t="e">
        <f t="shared" si="13"/>
        <v>#DIV/0!</v>
      </c>
      <c r="CQ32" s="84" t="e">
        <f t="shared" si="13"/>
        <v>#DIV/0!</v>
      </c>
      <c r="CR32" s="84" t="e">
        <f t="shared" si="13"/>
        <v>#DIV/0!</v>
      </c>
      <c r="CS32" s="84" t="e">
        <f t="shared" si="13"/>
        <v>#DIV/0!</v>
      </c>
    </row>
    <row r="33" spans="1:97" x14ac:dyDescent="0.4">
      <c r="A33" s="5">
        <v>42</v>
      </c>
      <c r="B33" s="6"/>
      <c r="C33" s="6"/>
      <c r="D33" s="6"/>
      <c r="E33" s="6"/>
      <c r="F33" s="6"/>
      <c r="G33" s="6">
        <f t="shared" si="0"/>
        <v>0</v>
      </c>
      <c r="H33" s="47" t="e">
        <f t="shared" si="1"/>
        <v>#DIV/0!</v>
      </c>
      <c r="J33" s="5">
        <v>42</v>
      </c>
      <c r="K33" s="6"/>
      <c r="L33" s="6"/>
      <c r="M33" s="6"/>
      <c r="N33" s="6"/>
      <c r="O33" s="6"/>
      <c r="P33" s="6">
        <f t="shared" si="2"/>
        <v>0</v>
      </c>
      <c r="Q33" s="47" t="e">
        <f t="shared" si="3"/>
        <v>#DIV/0!</v>
      </c>
      <c r="S33" s="86" t="e">
        <f t="shared" si="15"/>
        <v>#DIV/0!</v>
      </c>
      <c r="T33" s="91" t="e">
        <f t="shared" si="15"/>
        <v>#DIV/0!</v>
      </c>
      <c r="U33" s="91" t="e">
        <f t="shared" si="15"/>
        <v>#DIV/0!</v>
      </c>
      <c r="V33" s="91" t="e">
        <f t="shared" si="15"/>
        <v>#DIV/0!</v>
      </c>
      <c r="W33" s="91" t="e">
        <f t="shared" si="15"/>
        <v>#DIV/0!</v>
      </c>
      <c r="X33" s="91" t="e">
        <f t="shared" si="15"/>
        <v>#DIV/0!</v>
      </c>
      <c r="Y33" s="91" t="e">
        <f t="shared" si="15"/>
        <v>#DIV/0!</v>
      </c>
      <c r="Z33" s="91" t="e">
        <f t="shared" si="15"/>
        <v>#DIV/0!</v>
      </c>
      <c r="AA33" s="86" t="e">
        <f t="shared" si="15"/>
        <v>#DIV/0!</v>
      </c>
      <c r="AB33" s="91" t="e">
        <f t="shared" si="15"/>
        <v>#DIV/0!</v>
      </c>
      <c r="AC33" s="91" t="e">
        <f t="shared" si="15"/>
        <v>#DIV/0!</v>
      </c>
      <c r="AD33" s="91" t="e">
        <f t="shared" si="15"/>
        <v>#DIV/0!</v>
      </c>
      <c r="AE33" s="91" t="e">
        <f t="shared" si="15"/>
        <v>#DIV/0!</v>
      </c>
      <c r="AF33" s="91" t="e">
        <f t="shared" si="15"/>
        <v>#DIV/0!</v>
      </c>
      <c r="AG33" s="91" t="e">
        <f t="shared" si="15"/>
        <v>#DIV/0!</v>
      </c>
      <c r="AH33" s="91" t="e">
        <f t="shared" si="15"/>
        <v>#DIV/0!</v>
      </c>
      <c r="AI33" s="86" t="e">
        <f t="shared" si="10"/>
        <v>#DIV/0!</v>
      </c>
      <c r="AJ33" s="86" t="e">
        <f t="shared" si="10"/>
        <v>#DIV/0!</v>
      </c>
      <c r="AK33" s="86" t="e">
        <f t="shared" si="10"/>
        <v>#DIV/0!</v>
      </c>
      <c r="AL33" s="86" t="e">
        <f t="shared" si="10"/>
        <v>#DIV/0!</v>
      </c>
      <c r="AM33" s="86" t="e">
        <f t="shared" si="10"/>
        <v>#DIV/0!</v>
      </c>
      <c r="AN33" s="86" t="e">
        <f t="shared" si="10"/>
        <v>#DIV/0!</v>
      </c>
      <c r="AO33" s="86" t="e">
        <f t="shared" si="10"/>
        <v>#DIV/0!</v>
      </c>
      <c r="AP33" s="86" t="e">
        <f t="shared" si="10"/>
        <v>#DIV/0!</v>
      </c>
      <c r="AQ33" s="86" t="e">
        <f t="shared" si="10"/>
        <v>#DIV/0!</v>
      </c>
      <c r="AR33" s="86" t="e">
        <f t="shared" si="10"/>
        <v>#DIV/0!</v>
      </c>
      <c r="AS33" s="86" t="e">
        <f t="shared" si="10"/>
        <v>#DIV/0!</v>
      </c>
      <c r="AT33" s="86" t="e">
        <f t="shared" si="10"/>
        <v>#DIV/0!</v>
      </c>
      <c r="AU33" s="86" t="e">
        <f t="shared" si="10"/>
        <v>#DIV/0!</v>
      </c>
      <c r="AV33" s="86" t="e">
        <f t="shared" si="10"/>
        <v>#DIV/0!</v>
      </c>
      <c r="AW33" s="86" t="e">
        <f t="shared" si="10"/>
        <v>#DIV/0!</v>
      </c>
      <c r="AX33" s="86" t="e">
        <f t="shared" si="10"/>
        <v>#DIV/0!</v>
      </c>
      <c r="AY33" s="86" t="e">
        <f t="shared" si="11"/>
        <v>#DIV/0!</v>
      </c>
      <c r="AZ33" s="86" t="e">
        <f t="shared" si="11"/>
        <v>#DIV/0!</v>
      </c>
      <c r="BA33" s="86" t="e">
        <f t="shared" si="11"/>
        <v>#DIV/0!</v>
      </c>
      <c r="BB33" s="86" t="e">
        <f t="shared" si="11"/>
        <v>#DIV/0!</v>
      </c>
      <c r="BC33" s="86" t="e">
        <f t="shared" si="11"/>
        <v>#DIV/0!</v>
      </c>
      <c r="BD33" s="86" t="e">
        <f t="shared" si="11"/>
        <v>#DIV/0!</v>
      </c>
      <c r="BE33" s="86" t="e">
        <f t="shared" si="11"/>
        <v>#DIV/0!</v>
      </c>
      <c r="BF33" s="86" t="e">
        <f t="shared" si="11"/>
        <v>#DIV/0!</v>
      </c>
      <c r="BG33" s="86" t="e">
        <f t="shared" si="11"/>
        <v>#DIV/0!</v>
      </c>
      <c r="BH33" s="86" t="e">
        <f t="shared" si="11"/>
        <v>#DIV/0!</v>
      </c>
      <c r="BI33" s="86" t="e">
        <f t="shared" si="11"/>
        <v>#DIV/0!</v>
      </c>
      <c r="BJ33" s="86" t="e">
        <f t="shared" si="11"/>
        <v>#DIV/0!</v>
      </c>
      <c r="BK33" s="86" t="e">
        <f t="shared" si="11"/>
        <v>#DIV/0!</v>
      </c>
      <c r="BL33" s="86" t="e">
        <f t="shared" si="11"/>
        <v>#DIV/0!</v>
      </c>
      <c r="BM33" s="86" t="e">
        <f t="shared" si="11"/>
        <v>#DIV/0!</v>
      </c>
      <c r="BN33" s="86" t="e">
        <f t="shared" si="11"/>
        <v>#DIV/0!</v>
      </c>
      <c r="BO33" s="86" t="e">
        <f t="shared" si="12"/>
        <v>#DIV/0!</v>
      </c>
      <c r="BP33" s="86" t="e">
        <f t="shared" si="12"/>
        <v>#DIV/0!</v>
      </c>
      <c r="BQ33" s="86" t="e">
        <f t="shared" si="12"/>
        <v>#DIV/0!</v>
      </c>
      <c r="BR33" s="86" t="e">
        <f t="shared" si="12"/>
        <v>#DIV/0!</v>
      </c>
      <c r="BS33" s="86" t="e">
        <f t="shared" si="12"/>
        <v>#DIV/0!</v>
      </c>
      <c r="BT33" s="86" t="e">
        <f t="shared" si="12"/>
        <v>#DIV/0!</v>
      </c>
      <c r="BU33" s="86" t="e">
        <f t="shared" si="12"/>
        <v>#DIV/0!</v>
      </c>
      <c r="BV33" s="86" t="e">
        <f t="shared" si="12"/>
        <v>#DIV/0!</v>
      </c>
      <c r="BW33" s="86" t="e">
        <f t="shared" si="12"/>
        <v>#DIV/0!</v>
      </c>
      <c r="BX33" s="86" t="e">
        <f t="shared" si="12"/>
        <v>#DIV/0!</v>
      </c>
      <c r="BY33" s="86" t="e">
        <f t="shared" si="12"/>
        <v>#DIV/0!</v>
      </c>
      <c r="BZ33" s="86" t="e">
        <f t="shared" si="12"/>
        <v>#DIV/0!</v>
      </c>
      <c r="CA33" s="86" t="e">
        <f t="shared" si="12"/>
        <v>#DIV/0!</v>
      </c>
      <c r="CB33" s="86" t="e">
        <f t="shared" si="12"/>
        <v>#DIV/0!</v>
      </c>
      <c r="CC33" s="86" t="e">
        <f t="shared" si="12"/>
        <v>#DIV/0!</v>
      </c>
      <c r="CD33" s="86" t="e">
        <f t="shared" si="12"/>
        <v>#DIV/0!</v>
      </c>
      <c r="CE33" s="86" t="e">
        <f t="shared" si="13"/>
        <v>#DIV/0!</v>
      </c>
      <c r="CF33" s="86" t="e">
        <f t="shared" si="13"/>
        <v>#DIV/0!</v>
      </c>
      <c r="CG33" s="86" t="e">
        <f t="shared" si="13"/>
        <v>#DIV/0!</v>
      </c>
      <c r="CH33" s="86" t="e">
        <f t="shared" si="13"/>
        <v>#DIV/0!</v>
      </c>
      <c r="CI33" s="86" t="e">
        <f t="shared" si="13"/>
        <v>#DIV/0!</v>
      </c>
      <c r="CJ33" s="86" t="e">
        <f t="shared" si="13"/>
        <v>#DIV/0!</v>
      </c>
      <c r="CK33" s="86" t="e">
        <f t="shared" si="13"/>
        <v>#DIV/0!</v>
      </c>
      <c r="CL33" s="86" t="e">
        <f t="shared" si="13"/>
        <v>#DIV/0!</v>
      </c>
      <c r="CM33" s="86" t="e">
        <f t="shared" si="13"/>
        <v>#DIV/0!</v>
      </c>
      <c r="CN33" s="86" t="e">
        <f t="shared" si="13"/>
        <v>#DIV/0!</v>
      </c>
      <c r="CO33" s="86" t="e">
        <f t="shared" si="13"/>
        <v>#DIV/0!</v>
      </c>
      <c r="CP33" s="86" t="e">
        <f t="shared" si="13"/>
        <v>#DIV/0!</v>
      </c>
      <c r="CQ33" s="86" t="e">
        <f t="shared" si="13"/>
        <v>#DIV/0!</v>
      </c>
      <c r="CR33" s="86" t="e">
        <f t="shared" si="13"/>
        <v>#DIV/0!</v>
      </c>
      <c r="CS33" s="86" t="e">
        <f t="shared" si="13"/>
        <v>#DIV/0!</v>
      </c>
    </row>
    <row r="34" spans="1:97" x14ac:dyDescent="0.4">
      <c r="A34" s="9">
        <v>43</v>
      </c>
      <c r="B34" s="10"/>
      <c r="C34" s="10"/>
      <c r="D34" s="10"/>
      <c r="E34" s="10"/>
      <c r="F34" s="10"/>
      <c r="G34" s="10">
        <f t="shared" si="0"/>
        <v>0</v>
      </c>
      <c r="H34" s="45" t="e">
        <f t="shared" si="1"/>
        <v>#DIV/0!</v>
      </c>
      <c r="J34" s="9">
        <v>43</v>
      </c>
      <c r="K34" s="10"/>
      <c r="L34" s="10"/>
      <c r="M34" s="10"/>
      <c r="N34" s="10"/>
      <c r="O34" s="10"/>
      <c r="P34" s="10">
        <f t="shared" si="2"/>
        <v>0</v>
      </c>
      <c r="Q34" s="45" t="e">
        <f t="shared" si="3"/>
        <v>#DIV/0!</v>
      </c>
      <c r="S34" s="84" t="e">
        <f t="shared" si="15"/>
        <v>#DIV/0!</v>
      </c>
      <c r="T34" s="89" t="e">
        <f t="shared" si="15"/>
        <v>#DIV/0!</v>
      </c>
      <c r="U34" s="89" t="e">
        <f t="shared" si="15"/>
        <v>#DIV/0!</v>
      </c>
      <c r="V34" s="89" t="e">
        <f t="shared" si="15"/>
        <v>#DIV/0!</v>
      </c>
      <c r="W34" s="89" t="e">
        <f t="shared" si="15"/>
        <v>#DIV/0!</v>
      </c>
      <c r="X34" s="89" t="e">
        <f t="shared" si="15"/>
        <v>#DIV/0!</v>
      </c>
      <c r="Y34" s="89" t="e">
        <f t="shared" si="15"/>
        <v>#DIV/0!</v>
      </c>
      <c r="Z34" s="89" t="e">
        <f t="shared" si="15"/>
        <v>#DIV/0!</v>
      </c>
      <c r="AA34" s="84" t="e">
        <f t="shared" si="15"/>
        <v>#DIV/0!</v>
      </c>
      <c r="AB34" s="89" t="e">
        <f t="shared" si="15"/>
        <v>#DIV/0!</v>
      </c>
      <c r="AC34" s="89" t="e">
        <f t="shared" si="15"/>
        <v>#DIV/0!</v>
      </c>
      <c r="AD34" s="89" t="e">
        <f t="shared" si="15"/>
        <v>#DIV/0!</v>
      </c>
      <c r="AE34" s="89" t="e">
        <f t="shared" si="15"/>
        <v>#DIV/0!</v>
      </c>
      <c r="AF34" s="89" t="e">
        <f t="shared" si="15"/>
        <v>#DIV/0!</v>
      </c>
      <c r="AG34" s="89" t="e">
        <f t="shared" si="15"/>
        <v>#DIV/0!</v>
      </c>
      <c r="AH34" s="89" t="e">
        <f t="shared" si="15"/>
        <v>#DIV/0!</v>
      </c>
      <c r="AI34" s="84" t="e">
        <f t="shared" si="10"/>
        <v>#DIV/0!</v>
      </c>
      <c r="AJ34" s="84" t="e">
        <f t="shared" si="10"/>
        <v>#DIV/0!</v>
      </c>
      <c r="AK34" s="84" t="e">
        <f t="shared" si="10"/>
        <v>#DIV/0!</v>
      </c>
      <c r="AL34" s="84" t="e">
        <f t="shared" si="10"/>
        <v>#DIV/0!</v>
      </c>
      <c r="AM34" s="84" t="e">
        <f t="shared" si="10"/>
        <v>#DIV/0!</v>
      </c>
      <c r="AN34" s="84" t="e">
        <f t="shared" si="10"/>
        <v>#DIV/0!</v>
      </c>
      <c r="AO34" s="84" t="e">
        <f t="shared" si="10"/>
        <v>#DIV/0!</v>
      </c>
      <c r="AP34" s="84" t="e">
        <f t="shared" si="10"/>
        <v>#DIV/0!</v>
      </c>
      <c r="AQ34" s="84" t="e">
        <f t="shared" si="10"/>
        <v>#DIV/0!</v>
      </c>
      <c r="AR34" s="84" t="e">
        <f t="shared" si="10"/>
        <v>#DIV/0!</v>
      </c>
      <c r="AS34" s="84" t="e">
        <f t="shared" si="10"/>
        <v>#DIV/0!</v>
      </c>
      <c r="AT34" s="84" t="e">
        <f t="shared" si="10"/>
        <v>#DIV/0!</v>
      </c>
      <c r="AU34" s="84" t="e">
        <f t="shared" si="10"/>
        <v>#DIV/0!</v>
      </c>
      <c r="AV34" s="84" t="e">
        <f t="shared" si="10"/>
        <v>#DIV/0!</v>
      </c>
      <c r="AW34" s="84" t="e">
        <f t="shared" si="10"/>
        <v>#DIV/0!</v>
      </c>
      <c r="AX34" s="84" t="e">
        <f t="shared" si="10"/>
        <v>#DIV/0!</v>
      </c>
      <c r="AY34" s="84" t="e">
        <f t="shared" si="11"/>
        <v>#DIV/0!</v>
      </c>
      <c r="AZ34" s="84" t="e">
        <f t="shared" si="11"/>
        <v>#DIV/0!</v>
      </c>
      <c r="BA34" s="84" t="e">
        <f t="shared" si="11"/>
        <v>#DIV/0!</v>
      </c>
      <c r="BB34" s="84" t="e">
        <f t="shared" si="11"/>
        <v>#DIV/0!</v>
      </c>
      <c r="BC34" s="84" t="e">
        <f t="shared" si="11"/>
        <v>#DIV/0!</v>
      </c>
      <c r="BD34" s="84" t="e">
        <f t="shared" si="11"/>
        <v>#DIV/0!</v>
      </c>
      <c r="BE34" s="84" t="e">
        <f t="shared" si="11"/>
        <v>#DIV/0!</v>
      </c>
      <c r="BF34" s="84" t="e">
        <f t="shared" si="11"/>
        <v>#DIV/0!</v>
      </c>
      <c r="BG34" s="84" t="e">
        <f t="shared" si="11"/>
        <v>#DIV/0!</v>
      </c>
      <c r="BH34" s="84" t="e">
        <f t="shared" si="11"/>
        <v>#DIV/0!</v>
      </c>
      <c r="BI34" s="84" t="e">
        <f t="shared" si="11"/>
        <v>#DIV/0!</v>
      </c>
      <c r="BJ34" s="84" t="e">
        <f t="shared" si="11"/>
        <v>#DIV/0!</v>
      </c>
      <c r="BK34" s="84" t="e">
        <f t="shared" si="11"/>
        <v>#DIV/0!</v>
      </c>
      <c r="BL34" s="84" t="e">
        <f t="shared" si="11"/>
        <v>#DIV/0!</v>
      </c>
      <c r="BM34" s="84" t="e">
        <f t="shared" si="11"/>
        <v>#DIV/0!</v>
      </c>
      <c r="BN34" s="84" t="e">
        <f t="shared" si="11"/>
        <v>#DIV/0!</v>
      </c>
      <c r="BO34" s="84" t="e">
        <f t="shared" si="12"/>
        <v>#DIV/0!</v>
      </c>
      <c r="BP34" s="84" t="e">
        <f t="shared" si="12"/>
        <v>#DIV/0!</v>
      </c>
      <c r="BQ34" s="84" t="e">
        <f t="shared" si="12"/>
        <v>#DIV/0!</v>
      </c>
      <c r="BR34" s="84" t="e">
        <f t="shared" si="12"/>
        <v>#DIV/0!</v>
      </c>
      <c r="BS34" s="84" t="e">
        <f t="shared" si="12"/>
        <v>#DIV/0!</v>
      </c>
      <c r="BT34" s="84" t="e">
        <f t="shared" si="12"/>
        <v>#DIV/0!</v>
      </c>
      <c r="BU34" s="84" t="e">
        <f t="shared" si="12"/>
        <v>#DIV/0!</v>
      </c>
      <c r="BV34" s="84" t="e">
        <f t="shared" si="12"/>
        <v>#DIV/0!</v>
      </c>
      <c r="BW34" s="84" t="e">
        <f t="shared" si="12"/>
        <v>#DIV/0!</v>
      </c>
      <c r="BX34" s="84" t="e">
        <f t="shared" si="12"/>
        <v>#DIV/0!</v>
      </c>
      <c r="BY34" s="84" t="e">
        <f t="shared" si="12"/>
        <v>#DIV/0!</v>
      </c>
      <c r="BZ34" s="84" t="e">
        <f t="shared" si="12"/>
        <v>#DIV/0!</v>
      </c>
      <c r="CA34" s="84" t="e">
        <f t="shared" si="12"/>
        <v>#DIV/0!</v>
      </c>
      <c r="CB34" s="84" t="e">
        <f t="shared" si="12"/>
        <v>#DIV/0!</v>
      </c>
      <c r="CC34" s="84" t="e">
        <f t="shared" si="12"/>
        <v>#DIV/0!</v>
      </c>
      <c r="CD34" s="84" t="e">
        <f t="shared" si="12"/>
        <v>#DIV/0!</v>
      </c>
      <c r="CE34" s="84" t="e">
        <f t="shared" si="13"/>
        <v>#DIV/0!</v>
      </c>
      <c r="CF34" s="84" t="e">
        <f t="shared" si="13"/>
        <v>#DIV/0!</v>
      </c>
      <c r="CG34" s="84" t="e">
        <f t="shared" si="13"/>
        <v>#DIV/0!</v>
      </c>
      <c r="CH34" s="84" t="e">
        <f t="shared" si="13"/>
        <v>#DIV/0!</v>
      </c>
      <c r="CI34" s="84" t="e">
        <f t="shared" si="13"/>
        <v>#DIV/0!</v>
      </c>
      <c r="CJ34" s="84" t="e">
        <f t="shared" si="13"/>
        <v>#DIV/0!</v>
      </c>
      <c r="CK34" s="84" t="e">
        <f t="shared" si="13"/>
        <v>#DIV/0!</v>
      </c>
      <c r="CL34" s="84" t="e">
        <f t="shared" si="13"/>
        <v>#DIV/0!</v>
      </c>
      <c r="CM34" s="84" t="e">
        <f t="shared" si="13"/>
        <v>#DIV/0!</v>
      </c>
      <c r="CN34" s="84" t="e">
        <f t="shared" si="13"/>
        <v>#DIV/0!</v>
      </c>
      <c r="CO34" s="84" t="e">
        <f t="shared" si="13"/>
        <v>#DIV/0!</v>
      </c>
      <c r="CP34" s="84" t="e">
        <f t="shared" si="13"/>
        <v>#DIV/0!</v>
      </c>
      <c r="CQ34" s="84" t="e">
        <f t="shared" si="13"/>
        <v>#DIV/0!</v>
      </c>
      <c r="CR34" s="84" t="e">
        <f t="shared" si="13"/>
        <v>#DIV/0!</v>
      </c>
      <c r="CS34" s="84" t="e">
        <f t="shared" si="13"/>
        <v>#DIV/0!</v>
      </c>
    </row>
    <row r="35" spans="1:97" x14ac:dyDescent="0.4">
      <c r="A35" s="5">
        <v>44</v>
      </c>
      <c r="B35" s="6"/>
      <c r="C35" s="6"/>
      <c r="D35" s="6"/>
      <c r="E35" s="6"/>
      <c r="F35" s="6"/>
      <c r="G35" s="6">
        <f t="shared" si="0"/>
        <v>0</v>
      </c>
      <c r="H35" s="47" t="e">
        <f t="shared" si="1"/>
        <v>#DIV/0!</v>
      </c>
      <c r="J35" s="5">
        <v>44</v>
      </c>
      <c r="K35" s="6"/>
      <c r="L35" s="6"/>
      <c r="M35" s="6"/>
      <c r="N35" s="6"/>
      <c r="O35" s="6"/>
      <c r="P35" s="6">
        <f t="shared" si="2"/>
        <v>0</v>
      </c>
      <c r="Q35" s="47" t="e">
        <f t="shared" si="3"/>
        <v>#DIV/0!</v>
      </c>
      <c r="S35" s="86" t="e">
        <f t="shared" si="15"/>
        <v>#DIV/0!</v>
      </c>
      <c r="T35" s="91" t="e">
        <f t="shared" si="15"/>
        <v>#DIV/0!</v>
      </c>
      <c r="U35" s="91" t="e">
        <f t="shared" si="15"/>
        <v>#DIV/0!</v>
      </c>
      <c r="V35" s="91" t="e">
        <f t="shared" si="15"/>
        <v>#DIV/0!</v>
      </c>
      <c r="W35" s="91" t="e">
        <f t="shared" si="15"/>
        <v>#DIV/0!</v>
      </c>
      <c r="X35" s="91" t="e">
        <f t="shared" si="15"/>
        <v>#DIV/0!</v>
      </c>
      <c r="Y35" s="91" t="e">
        <f t="shared" si="15"/>
        <v>#DIV/0!</v>
      </c>
      <c r="Z35" s="91" t="e">
        <f t="shared" si="15"/>
        <v>#DIV/0!</v>
      </c>
      <c r="AA35" s="86" t="e">
        <f t="shared" si="15"/>
        <v>#DIV/0!</v>
      </c>
      <c r="AB35" s="91" t="e">
        <f t="shared" si="15"/>
        <v>#DIV/0!</v>
      </c>
      <c r="AC35" s="91" t="e">
        <f t="shared" si="15"/>
        <v>#DIV/0!</v>
      </c>
      <c r="AD35" s="91" t="e">
        <f t="shared" si="15"/>
        <v>#DIV/0!</v>
      </c>
      <c r="AE35" s="91" t="e">
        <f t="shared" si="15"/>
        <v>#DIV/0!</v>
      </c>
      <c r="AF35" s="91" t="e">
        <f t="shared" si="15"/>
        <v>#DIV/0!</v>
      </c>
      <c r="AG35" s="91" t="e">
        <f t="shared" si="15"/>
        <v>#DIV/0!</v>
      </c>
      <c r="AH35" s="91" t="e">
        <f t="shared" si="15"/>
        <v>#DIV/0!</v>
      </c>
      <c r="AI35" s="86" t="e">
        <f t="shared" si="10"/>
        <v>#DIV/0!</v>
      </c>
      <c r="AJ35" s="86" t="e">
        <f t="shared" si="10"/>
        <v>#DIV/0!</v>
      </c>
      <c r="AK35" s="86" t="e">
        <f t="shared" si="10"/>
        <v>#DIV/0!</v>
      </c>
      <c r="AL35" s="86" t="e">
        <f t="shared" si="10"/>
        <v>#DIV/0!</v>
      </c>
      <c r="AM35" s="86" t="e">
        <f t="shared" si="10"/>
        <v>#DIV/0!</v>
      </c>
      <c r="AN35" s="86" t="e">
        <f t="shared" si="10"/>
        <v>#DIV/0!</v>
      </c>
      <c r="AO35" s="86" t="e">
        <f t="shared" si="10"/>
        <v>#DIV/0!</v>
      </c>
      <c r="AP35" s="86" t="e">
        <f t="shared" si="10"/>
        <v>#DIV/0!</v>
      </c>
      <c r="AQ35" s="86" t="e">
        <f t="shared" si="10"/>
        <v>#DIV/0!</v>
      </c>
      <c r="AR35" s="86" t="e">
        <f t="shared" si="10"/>
        <v>#DIV/0!</v>
      </c>
      <c r="AS35" s="86" t="e">
        <f t="shared" si="10"/>
        <v>#DIV/0!</v>
      </c>
      <c r="AT35" s="86" t="e">
        <f t="shared" si="10"/>
        <v>#DIV/0!</v>
      </c>
      <c r="AU35" s="86" t="e">
        <f t="shared" si="10"/>
        <v>#DIV/0!</v>
      </c>
      <c r="AV35" s="86" t="e">
        <f t="shared" si="10"/>
        <v>#DIV/0!</v>
      </c>
      <c r="AW35" s="86" t="e">
        <f t="shared" si="10"/>
        <v>#DIV/0!</v>
      </c>
      <c r="AX35" s="86" t="e">
        <f t="shared" si="10"/>
        <v>#DIV/0!</v>
      </c>
      <c r="AY35" s="86" t="e">
        <f t="shared" si="11"/>
        <v>#DIV/0!</v>
      </c>
      <c r="AZ35" s="86" t="e">
        <f t="shared" si="11"/>
        <v>#DIV/0!</v>
      </c>
      <c r="BA35" s="86" t="e">
        <f t="shared" si="11"/>
        <v>#DIV/0!</v>
      </c>
      <c r="BB35" s="86" t="e">
        <f t="shared" si="11"/>
        <v>#DIV/0!</v>
      </c>
      <c r="BC35" s="86" t="e">
        <f t="shared" si="11"/>
        <v>#DIV/0!</v>
      </c>
      <c r="BD35" s="86" t="e">
        <f t="shared" si="11"/>
        <v>#DIV/0!</v>
      </c>
      <c r="BE35" s="86" t="e">
        <f t="shared" si="11"/>
        <v>#DIV/0!</v>
      </c>
      <c r="BF35" s="86" t="e">
        <f t="shared" si="11"/>
        <v>#DIV/0!</v>
      </c>
      <c r="BG35" s="86" t="e">
        <f t="shared" si="11"/>
        <v>#DIV/0!</v>
      </c>
      <c r="BH35" s="86" t="e">
        <f t="shared" si="11"/>
        <v>#DIV/0!</v>
      </c>
      <c r="BI35" s="86" t="e">
        <f t="shared" si="11"/>
        <v>#DIV/0!</v>
      </c>
      <c r="BJ35" s="86" t="e">
        <f t="shared" si="11"/>
        <v>#DIV/0!</v>
      </c>
      <c r="BK35" s="86" t="e">
        <f t="shared" si="11"/>
        <v>#DIV/0!</v>
      </c>
      <c r="BL35" s="86" t="e">
        <f t="shared" si="11"/>
        <v>#DIV/0!</v>
      </c>
      <c r="BM35" s="86" t="e">
        <f t="shared" si="11"/>
        <v>#DIV/0!</v>
      </c>
      <c r="BN35" s="86" t="e">
        <f t="shared" si="11"/>
        <v>#DIV/0!</v>
      </c>
      <c r="BO35" s="86" t="e">
        <f t="shared" si="12"/>
        <v>#DIV/0!</v>
      </c>
      <c r="BP35" s="86" t="e">
        <f t="shared" si="12"/>
        <v>#DIV/0!</v>
      </c>
      <c r="BQ35" s="86" t="e">
        <f t="shared" si="12"/>
        <v>#DIV/0!</v>
      </c>
      <c r="BR35" s="86" t="e">
        <f t="shared" si="12"/>
        <v>#DIV/0!</v>
      </c>
      <c r="BS35" s="86" t="e">
        <f t="shared" si="12"/>
        <v>#DIV/0!</v>
      </c>
      <c r="BT35" s="86" t="e">
        <f t="shared" si="12"/>
        <v>#DIV/0!</v>
      </c>
      <c r="BU35" s="86" t="e">
        <f t="shared" si="12"/>
        <v>#DIV/0!</v>
      </c>
      <c r="BV35" s="86" t="e">
        <f t="shared" si="12"/>
        <v>#DIV/0!</v>
      </c>
      <c r="BW35" s="86" t="e">
        <f t="shared" si="12"/>
        <v>#DIV/0!</v>
      </c>
      <c r="BX35" s="86" t="e">
        <f t="shared" si="12"/>
        <v>#DIV/0!</v>
      </c>
      <c r="BY35" s="86" t="e">
        <f t="shared" si="12"/>
        <v>#DIV/0!</v>
      </c>
      <c r="BZ35" s="86" t="e">
        <f t="shared" si="12"/>
        <v>#DIV/0!</v>
      </c>
      <c r="CA35" s="86" t="e">
        <f t="shared" si="12"/>
        <v>#DIV/0!</v>
      </c>
      <c r="CB35" s="86" t="e">
        <f t="shared" si="12"/>
        <v>#DIV/0!</v>
      </c>
      <c r="CC35" s="86" t="e">
        <f t="shared" si="12"/>
        <v>#DIV/0!</v>
      </c>
      <c r="CD35" s="86" t="e">
        <f t="shared" si="12"/>
        <v>#DIV/0!</v>
      </c>
      <c r="CE35" s="86" t="e">
        <f t="shared" si="13"/>
        <v>#DIV/0!</v>
      </c>
      <c r="CF35" s="86" t="e">
        <f t="shared" si="13"/>
        <v>#DIV/0!</v>
      </c>
      <c r="CG35" s="86" t="e">
        <f t="shared" si="13"/>
        <v>#DIV/0!</v>
      </c>
      <c r="CH35" s="86" t="e">
        <f t="shared" si="13"/>
        <v>#DIV/0!</v>
      </c>
      <c r="CI35" s="86" t="e">
        <f t="shared" si="13"/>
        <v>#DIV/0!</v>
      </c>
      <c r="CJ35" s="86" t="e">
        <f t="shared" si="13"/>
        <v>#DIV/0!</v>
      </c>
      <c r="CK35" s="86" t="e">
        <f t="shared" si="13"/>
        <v>#DIV/0!</v>
      </c>
      <c r="CL35" s="86" t="e">
        <f t="shared" si="13"/>
        <v>#DIV/0!</v>
      </c>
      <c r="CM35" s="86" t="e">
        <f t="shared" si="13"/>
        <v>#DIV/0!</v>
      </c>
      <c r="CN35" s="86" t="e">
        <f t="shared" si="13"/>
        <v>#DIV/0!</v>
      </c>
      <c r="CO35" s="86" t="e">
        <f t="shared" si="13"/>
        <v>#DIV/0!</v>
      </c>
      <c r="CP35" s="86" t="e">
        <f t="shared" si="13"/>
        <v>#DIV/0!</v>
      </c>
      <c r="CQ35" s="86" t="e">
        <f t="shared" si="13"/>
        <v>#DIV/0!</v>
      </c>
      <c r="CR35" s="86" t="e">
        <f t="shared" si="13"/>
        <v>#DIV/0!</v>
      </c>
      <c r="CS35" s="86" t="e">
        <f t="shared" si="13"/>
        <v>#DIV/0!</v>
      </c>
    </row>
    <row r="36" spans="1:97" x14ac:dyDescent="0.4">
      <c r="A36" s="9">
        <v>45</v>
      </c>
      <c r="B36" s="10"/>
      <c r="C36" s="10"/>
      <c r="D36" s="10"/>
      <c r="E36" s="10"/>
      <c r="F36" s="10"/>
      <c r="G36" s="10">
        <f t="shared" si="0"/>
        <v>0</v>
      </c>
      <c r="H36" s="45" t="e">
        <f t="shared" si="1"/>
        <v>#DIV/0!</v>
      </c>
      <c r="J36" s="9">
        <v>45</v>
      </c>
      <c r="K36" s="10"/>
      <c r="L36" s="10"/>
      <c r="M36" s="10"/>
      <c r="N36" s="10"/>
      <c r="O36" s="10"/>
      <c r="P36" s="10">
        <f t="shared" si="2"/>
        <v>0</v>
      </c>
      <c r="Q36" s="45" t="e">
        <f t="shared" si="3"/>
        <v>#DIV/0!</v>
      </c>
      <c r="S36" s="84" t="e">
        <f t="shared" si="15"/>
        <v>#DIV/0!</v>
      </c>
      <c r="T36" s="89" t="e">
        <f t="shared" si="15"/>
        <v>#DIV/0!</v>
      </c>
      <c r="U36" s="89" t="e">
        <f t="shared" si="15"/>
        <v>#DIV/0!</v>
      </c>
      <c r="V36" s="89" t="e">
        <f t="shared" si="15"/>
        <v>#DIV/0!</v>
      </c>
      <c r="W36" s="89" t="e">
        <f t="shared" si="15"/>
        <v>#DIV/0!</v>
      </c>
      <c r="X36" s="89" t="e">
        <f t="shared" si="15"/>
        <v>#DIV/0!</v>
      </c>
      <c r="Y36" s="89" t="e">
        <f t="shared" si="15"/>
        <v>#DIV/0!</v>
      </c>
      <c r="Z36" s="89" t="e">
        <f t="shared" si="15"/>
        <v>#DIV/0!</v>
      </c>
      <c r="AA36" s="84" t="e">
        <f t="shared" si="15"/>
        <v>#DIV/0!</v>
      </c>
      <c r="AB36" s="89" t="e">
        <f t="shared" si="15"/>
        <v>#DIV/0!</v>
      </c>
      <c r="AC36" s="89" t="e">
        <f t="shared" si="15"/>
        <v>#DIV/0!</v>
      </c>
      <c r="AD36" s="89" t="e">
        <f t="shared" si="15"/>
        <v>#DIV/0!</v>
      </c>
      <c r="AE36" s="89" t="e">
        <f t="shared" si="15"/>
        <v>#DIV/0!</v>
      </c>
      <c r="AF36" s="89" t="e">
        <f t="shared" si="15"/>
        <v>#DIV/0!</v>
      </c>
      <c r="AG36" s="89" t="e">
        <f t="shared" si="15"/>
        <v>#DIV/0!</v>
      </c>
      <c r="AH36" s="89" t="e">
        <f t="shared" si="15"/>
        <v>#DIV/0!</v>
      </c>
      <c r="AI36" s="84" t="e">
        <f t="shared" si="10"/>
        <v>#DIV/0!</v>
      </c>
      <c r="AJ36" s="84" t="e">
        <f t="shared" si="10"/>
        <v>#DIV/0!</v>
      </c>
      <c r="AK36" s="84" t="e">
        <f t="shared" si="10"/>
        <v>#DIV/0!</v>
      </c>
      <c r="AL36" s="84" t="e">
        <f t="shared" si="10"/>
        <v>#DIV/0!</v>
      </c>
      <c r="AM36" s="84" t="e">
        <f t="shared" si="10"/>
        <v>#DIV/0!</v>
      </c>
      <c r="AN36" s="84" t="e">
        <f t="shared" si="10"/>
        <v>#DIV/0!</v>
      </c>
      <c r="AO36" s="84" t="e">
        <f t="shared" si="10"/>
        <v>#DIV/0!</v>
      </c>
      <c r="AP36" s="84" t="e">
        <f t="shared" si="10"/>
        <v>#DIV/0!</v>
      </c>
      <c r="AQ36" s="84" t="e">
        <f t="shared" si="10"/>
        <v>#DIV/0!</v>
      </c>
      <c r="AR36" s="84" t="e">
        <f t="shared" si="10"/>
        <v>#DIV/0!</v>
      </c>
      <c r="AS36" s="84" t="e">
        <f t="shared" si="10"/>
        <v>#DIV/0!</v>
      </c>
      <c r="AT36" s="84" t="e">
        <f t="shared" si="10"/>
        <v>#DIV/0!</v>
      </c>
      <c r="AU36" s="84" t="e">
        <f t="shared" si="10"/>
        <v>#DIV/0!</v>
      </c>
      <c r="AV36" s="84" t="e">
        <f t="shared" si="10"/>
        <v>#DIV/0!</v>
      </c>
      <c r="AW36" s="84" t="e">
        <f t="shared" si="10"/>
        <v>#DIV/0!</v>
      </c>
      <c r="AX36" s="84" t="e">
        <f t="shared" si="10"/>
        <v>#DIV/0!</v>
      </c>
      <c r="AY36" s="84" t="e">
        <f t="shared" si="11"/>
        <v>#DIV/0!</v>
      </c>
      <c r="AZ36" s="84" t="e">
        <f t="shared" si="11"/>
        <v>#DIV/0!</v>
      </c>
      <c r="BA36" s="84" t="e">
        <f t="shared" si="11"/>
        <v>#DIV/0!</v>
      </c>
      <c r="BB36" s="84" t="e">
        <f t="shared" si="11"/>
        <v>#DIV/0!</v>
      </c>
      <c r="BC36" s="84" t="e">
        <f t="shared" si="11"/>
        <v>#DIV/0!</v>
      </c>
      <c r="BD36" s="84" t="e">
        <f t="shared" si="11"/>
        <v>#DIV/0!</v>
      </c>
      <c r="BE36" s="84" t="e">
        <f t="shared" si="11"/>
        <v>#DIV/0!</v>
      </c>
      <c r="BF36" s="84" t="e">
        <f t="shared" si="11"/>
        <v>#DIV/0!</v>
      </c>
      <c r="BG36" s="84" t="e">
        <f t="shared" si="11"/>
        <v>#DIV/0!</v>
      </c>
      <c r="BH36" s="84" t="e">
        <f t="shared" si="11"/>
        <v>#DIV/0!</v>
      </c>
      <c r="BI36" s="84" t="e">
        <f t="shared" si="11"/>
        <v>#DIV/0!</v>
      </c>
      <c r="BJ36" s="84" t="e">
        <f t="shared" si="11"/>
        <v>#DIV/0!</v>
      </c>
      <c r="BK36" s="84" t="e">
        <f t="shared" si="11"/>
        <v>#DIV/0!</v>
      </c>
      <c r="BL36" s="84" t="e">
        <f t="shared" si="11"/>
        <v>#DIV/0!</v>
      </c>
      <c r="BM36" s="84" t="e">
        <f t="shared" si="11"/>
        <v>#DIV/0!</v>
      </c>
      <c r="BN36" s="84" t="e">
        <f t="shared" si="11"/>
        <v>#DIV/0!</v>
      </c>
      <c r="BO36" s="84" t="e">
        <f t="shared" si="12"/>
        <v>#DIV/0!</v>
      </c>
      <c r="BP36" s="84" t="e">
        <f t="shared" si="12"/>
        <v>#DIV/0!</v>
      </c>
      <c r="BQ36" s="84" t="e">
        <f t="shared" si="12"/>
        <v>#DIV/0!</v>
      </c>
      <c r="BR36" s="84" t="e">
        <f t="shared" si="12"/>
        <v>#DIV/0!</v>
      </c>
      <c r="BS36" s="84" t="e">
        <f t="shared" si="12"/>
        <v>#DIV/0!</v>
      </c>
      <c r="BT36" s="84" t="e">
        <f t="shared" si="12"/>
        <v>#DIV/0!</v>
      </c>
      <c r="BU36" s="84" t="e">
        <f t="shared" si="12"/>
        <v>#DIV/0!</v>
      </c>
      <c r="BV36" s="84" t="e">
        <f t="shared" si="12"/>
        <v>#DIV/0!</v>
      </c>
      <c r="BW36" s="84" t="e">
        <f t="shared" si="12"/>
        <v>#DIV/0!</v>
      </c>
      <c r="BX36" s="84" t="e">
        <f t="shared" si="12"/>
        <v>#DIV/0!</v>
      </c>
      <c r="BY36" s="84" t="e">
        <f t="shared" si="12"/>
        <v>#DIV/0!</v>
      </c>
      <c r="BZ36" s="84" t="e">
        <f t="shared" si="12"/>
        <v>#DIV/0!</v>
      </c>
      <c r="CA36" s="84" t="e">
        <f t="shared" si="12"/>
        <v>#DIV/0!</v>
      </c>
      <c r="CB36" s="84" t="e">
        <f t="shared" si="12"/>
        <v>#DIV/0!</v>
      </c>
      <c r="CC36" s="84" t="e">
        <f t="shared" si="12"/>
        <v>#DIV/0!</v>
      </c>
      <c r="CD36" s="84" t="e">
        <f t="shared" si="12"/>
        <v>#DIV/0!</v>
      </c>
      <c r="CE36" s="84" t="e">
        <f t="shared" si="13"/>
        <v>#DIV/0!</v>
      </c>
      <c r="CF36" s="84" t="e">
        <f t="shared" si="13"/>
        <v>#DIV/0!</v>
      </c>
      <c r="CG36" s="84" t="e">
        <f t="shared" si="13"/>
        <v>#DIV/0!</v>
      </c>
      <c r="CH36" s="84" t="e">
        <f t="shared" si="13"/>
        <v>#DIV/0!</v>
      </c>
      <c r="CI36" s="84" t="e">
        <f t="shared" si="13"/>
        <v>#DIV/0!</v>
      </c>
      <c r="CJ36" s="84" t="e">
        <f t="shared" si="13"/>
        <v>#DIV/0!</v>
      </c>
      <c r="CK36" s="84" t="e">
        <f t="shared" si="13"/>
        <v>#DIV/0!</v>
      </c>
      <c r="CL36" s="84" t="e">
        <f t="shared" si="13"/>
        <v>#DIV/0!</v>
      </c>
      <c r="CM36" s="84" t="e">
        <f t="shared" si="13"/>
        <v>#DIV/0!</v>
      </c>
      <c r="CN36" s="84" t="e">
        <f t="shared" si="13"/>
        <v>#DIV/0!</v>
      </c>
      <c r="CO36" s="84" t="e">
        <f t="shared" si="13"/>
        <v>#DIV/0!</v>
      </c>
      <c r="CP36" s="84" t="e">
        <f t="shared" si="13"/>
        <v>#DIV/0!</v>
      </c>
      <c r="CQ36" s="84" t="e">
        <f t="shared" si="13"/>
        <v>#DIV/0!</v>
      </c>
      <c r="CR36" s="84" t="e">
        <f t="shared" si="13"/>
        <v>#DIV/0!</v>
      </c>
      <c r="CS36" s="84" t="e">
        <f t="shared" si="13"/>
        <v>#DIV/0!</v>
      </c>
    </row>
    <row r="37" spans="1:97" x14ac:dyDescent="0.4">
      <c r="A37" s="5">
        <v>46</v>
      </c>
      <c r="B37" s="6"/>
      <c r="C37" s="6"/>
      <c r="D37" s="6"/>
      <c r="E37" s="6"/>
      <c r="F37" s="6"/>
      <c r="G37" s="6">
        <f t="shared" si="0"/>
        <v>0</v>
      </c>
      <c r="H37" s="47" t="e">
        <f t="shared" si="1"/>
        <v>#DIV/0!</v>
      </c>
      <c r="J37" s="5">
        <v>46</v>
      </c>
      <c r="K37" s="6"/>
      <c r="L37" s="6"/>
      <c r="M37" s="6"/>
      <c r="N37" s="6"/>
      <c r="O37" s="6"/>
      <c r="P37" s="6">
        <f t="shared" si="2"/>
        <v>0</v>
      </c>
      <c r="Q37" s="47" t="e">
        <f t="shared" si="3"/>
        <v>#DIV/0!</v>
      </c>
      <c r="S37" s="86" t="e">
        <f t="shared" si="15"/>
        <v>#DIV/0!</v>
      </c>
      <c r="T37" s="91" t="e">
        <f t="shared" si="15"/>
        <v>#DIV/0!</v>
      </c>
      <c r="U37" s="91" t="e">
        <f t="shared" si="15"/>
        <v>#DIV/0!</v>
      </c>
      <c r="V37" s="91" t="e">
        <f t="shared" si="15"/>
        <v>#DIV/0!</v>
      </c>
      <c r="W37" s="91" t="e">
        <f t="shared" si="15"/>
        <v>#DIV/0!</v>
      </c>
      <c r="X37" s="91" t="e">
        <f t="shared" si="15"/>
        <v>#DIV/0!</v>
      </c>
      <c r="Y37" s="91" t="e">
        <f t="shared" si="15"/>
        <v>#DIV/0!</v>
      </c>
      <c r="Z37" s="91" t="e">
        <f t="shared" si="15"/>
        <v>#DIV/0!</v>
      </c>
      <c r="AA37" s="86" t="e">
        <f t="shared" si="15"/>
        <v>#DIV/0!</v>
      </c>
      <c r="AB37" s="91" t="e">
        <f t="shared" si="15"/>
        <v>#DIV/0!</v>
      </c>
      <c r="AC37" s="91" t="e">
        <f t="shared" si="15"/>
        <v>#DIV/0!</v>
      </c>
      <c r="AD37" s="91" t="e">
        <f t="shared" si="15"/>
        <v>#DIV/0!</v>
      </c>
      <c r="AE37" s="91" t="e">
        <f t="shared" si="15"/>
        <v>#DIV/0!</v>
      </c>
      <c r="AF37" s="91" t="e">
        <f t="shared" si="15"/>
        <v>#DIV/0!</v>
      </c>
      <c r="AG37" s="91" t="e">
        <f t="shared" si="15"/>
        <v>#DIV/0!</v>
      </c>
      <c r="AH37" s="91" t="e">
        <f t="shared" si="15"/>
        <v>#DIV/0!</v>
      </c>
      <c r="AI37" s="86" t="e">
        <f t="shared" si="10"/>
        <v>#DIV/0!</v>
      </c>
      <c r="AJ37" s="86" t="e">
        <f t="shared" si="10"/>
        <v>#DIV/0!</v>
      </c>
      <c r="AK37" s="86" t="e">
        <f t="shared" si="10"/>
        <v>#DIV/0!</v>
      </c>
      <c r="AL37" s="86" t="e">
        <f t="shared" si="10"/>
        <v>#DIV/0!</v>
      </c>
      <c r="AM37" s="86" t="e">
        <f t="shared" si="10"/>
        <v>#DIV/0!</v>
      </c>
      <c r="AN37" s="86" t="e">
        <f t="shared" si="10"/>
        <v>#DIV/0!</v>
      </c>
      <c r="AO37" s="86" t="e">
        <f t="shared" si="10"/>
        <v>#DIV/0!</v>
      </c>
      <c r="AP37" s="86" t="e">
        <f t="shared" si="10"/>
        <v>#DIV/0!</v>
      </c>
      <c r="AQ37" s="86" t="e">
        <f t="shared" si="10"/>
        <v>#DIV/0!</v>
      </c>
      <c r="AR37" s="86" t="e">
        <f t="shared" si="10"/>
        <v>#DIV/0!</v>
      </c>
      <c r="AS37" s="86" t="e">
        <f t="shared" si="10"/>
        <v>#DIV/0!</v>
      </c>
      <c r="AT37" s="86" t="e">
        <f t="shared" si="10"/>
        <v>#DIV/0!</v>
      </c>
      <c r="AU37" s="86" t="e">
        <f t="shared" si="10"/>
        <v>#DIV/0!</v>
      </c>
      <c r="AV37" s="86" t="e">
        <f t="shared" si="10"/>
        <v>#DIV/0!</v>
      </c>
      <c r="AW37" s="86" t="e">
        <f t="shared" si="10"/>
        <v>#DIV/0!</v>
      </c>
      <c r="AX37" s="86" t="e">
        <f t="shared" si="10"/>
        <v>#DIV/0!</v>
      </c>
      <c r="AY37" s="86" t="e">
        <f t="shared" si="11"/>
        <v>#DIV/0!</v>
      </c>
      <c r="AZ37" s="86" t="e">
        <f t="shared" si="11"/>
        <v>#DIV/0!</v>
      </c>
      <c r="BA37" s="86" t="e">
        <f t="shared" si="11"/>
        <v>#DIV/0!</v>
      </c>
      <c r="BB37" s="86" t="e">
        <f t="shared" si="11"/>
        <v>#DIV/0!</v>
      </c>
      <c r="BC37" s="86" t="e">
        <f t="shared" si="11"/>
        <v>#DIV/0!</v>
      </c>
      <c r="BD37" s="86" t="e">
        <f t="shared" si="11"/>
        <v>#DIV/0!</v>
      </c>
      <c r="BE37" s="86" t="e">
        <f t="shared" si="11"/>
        <v>#DIV/0!</v>
      </c>
      <c r="BF37" s="86" t="e">
        <f t="shared" si="11"/>
        <v>#DIV/0!</v>
      </c>
      <c r="BG37" s="86" t="e">
        <f t="shared" si="11"/>
        <v>#DIV/0!</v>
      </c>
      <c r="BH37" s="86" t="e">
        <f t="shared" si="11"/>
        <v>#DIV/0!</v>
      </c>
      <c r="BI37" s="86" t="e">
        <f t="shared" si="11"/>
        <v>#DIV/0!</v>
      </c>
      <c r="BJ37" s="86" t="e">
        <f t="shared" si="11"/>
        <v>#DIV/0!</v>
      </c>
      <c r="BK37" s="86" t="e">
        <f t="shared" si="11"/>
        <v>#DIV/0!</v>
      </c>
      <c r="BL37" s="86" t="e">
        <f t="shared" si="11"/>
        <v>#DIV/0!</v>
      </c>
      <c r="BM37" s="86" t="e">
        <f t="shared" si="11"/>
        <v>#DIV/0!</v>
      </c>
      <c r="BN37" s="86" t="e">
        <f t="shared" si="11"/>
        <v>#DIV/0!</v>
      </c>
      <c r="BO37" s="86" t="e">
        <f t="shared" si="12"/>
        <v>#DIV/0!</v>
      </c>
      <c r="BP37" s="86" t="e">
        <f t="shared" si="12"/>
        <v>#DIV/0!</v>
      </c>
      <c r="BQ37" s="86" t="e">
        <f t="shared" si="12"/>
        <v>#DIV/0!</v>
      </c>
      <c r="BR37" s="86" t="e">
        <f t="shared" si="12"/>
        <v>#DIV/0!</v>
      </c>
      <c r="BS37" s="86" t="e">
        <f t="shared" si="12"/>
        <v>#DIV/0!</v>
      </c>
      <c r="BT37" s="86" t="e">
        <f t="shared" si="12"/>
        <v>#DIV/0!</v>
      </c>
      <c r="BU37" s="86" t="e">
        <f t="shared" si="12"/>
        <v>#DIV/0!</v>
      </c>
      <c r="BV37" s="86" t="e">
        <f t="shared" si="12"/>
        <v>#DIV/0!</v>
      </c>
      <c r="BW37" s="86" t="e">
        <f t="shared" si="12"/>
        <v>#DIV/0!</v>
      </c>
      <c r="BX37" s="86" t="e">
        <f t="shared" si="12"/>
        <v>#DIV/0!</v>
      </c>
      <c r="BY37" s="86" t="e">
        <f t="shared" si="12"/>
        <v>#DIV/0!</v>
      </c>
      <c r="BZ37" s="86" t="e">
        <f t="shared" si="12"/>
        <v>#DIV/0!</v>
      </c>
      <c r="CA37" s="86" t="e">
        <f t="shared" si="12"/>
        <v>#DIV/0!</v>
      </c>
      <c r="CB37" s="86" t="e">
        <f t="shared" si="12"/>
        <v>#DIV/0!</v>
      </c>
      <c r="CC37" s="86" t="e">
        <f t="shared" si="12"/>
        <v>#DIV/0!</v>
      </c>
      <c r="CD37" s="86" t="e">
        <f t="shared" si="12"/>
        <v>#DIV/0!</v>
      </c>
      <c r="CE37" s="86" t="e">
        <f t="shared" si="13"/>
        <v>#DIV/0!</v>
      </c>
      <c r="CF37" s="86" t="e">
        <f t="shared" si="13"/>
        <v>#DIV/0!</v>
      </c>
      <c r="CG37" s="86" t="e">
        <f t="shared" si="13"/>
        <v>#DIV/0!</v>
      </c>
      <c r="CH37" s="86" t="e">
        <f t="shared" si="13"/>
        <v>#DIV/0!</v>
      </c>
      <c r="CI37" s="86" t="e">
        <f t="shared" si="13"/>
        <v>#DIV/0!</v>
      </c>
      <c r="CJ37" s="86" t="e">
        <f t="shared" si="13"/>
        <v>#DIV/0!</v>
      </c>
      <c r="CK37" s="86" t="e">
        <f t="shared" si="13"/>
        <v>#DIV/0!</v>
      </c>
      <c r="CL37" s="86" t="e">
        <f t="shared" si="13"/>
        <v>#DIV/0!</v>
      </c>
      <c r="CM37" s="86" t="e">
        <f t="shared" si="13"/>
        <v>#DIV/0!</v>
      </c>
      <c r="CN37" s="86" t="e">
        <f t="shared" si="13"/>
        <v>#DIV/0!</v>
      </c>
      <c r="CO37" s="86" t="e">
        <f t="shared" si="13"/>
        <v>#DIV/0!</v>
      </c>
      <c r="CP37" s="86" t="e">
        <f t="shared" si="13"/>
        <v>#DIV/0!</v>
      </c>
      <c r="CQ37" s="86" t="e">
        <f t="shared" si="13"/>
        <v>#DIV/0!</v>
      </c>
      <c r="CR37" s="86" t="e">
        <f t="shared" si="13"/>
        <v>#DIV/0!</v>
      </c>
      <c r="CS37" s="86" t="e">
        <f t="shared" si="13"/>
        <v>#DIV/0!</v>
      </c>
    </row>
    <row r="38" spans="1:97" x14ac:dyDescent="0.4">
      <c r="A38" s="9">
        <v>47</v>
      </c>
      <c r="B38" s="10"/>
      <c r="C38" s="10"/>
      <c r="D38" s="10"/>
      <c r="E38" s="10"/>
      <c r="F38" s="10"/>
      <c r="G38" s="10">
        <f t="shared" si="0"/>
        <v>0</v>
      </c>
      <c r="H38" s="45" t="e">
        <f t="shared" si="1"/>
        <v>#DIV/0!</v>
      </c>
      <c r="J38" s="9">
        <v>47</v>
      </c>
      <c r="K38" s="10"/>
      <c r="L38" s="10"/>
      <c r="M38" s="10"/>
      <c r="N38" s="10"/>
      <c r="O38" s="10"/>
      <c r="P38" s="10">
        <f t="shared" si="2"/>
        <v>0</v>
      </c>
      <c r="Q38" s="45" t="e">
        <f t="shared" si="3"/>
        <v>#DIV/0!</v>
      </c>
      <c r="S38" s="84" t="e">
        <f t="shared" si="15"/>
        <v>#DIV/0!</v>
      </c>
      <c r="T38" s="89" t="e">
        <f t="shared" si="15"/>
        <v>#DIV/0!</v>
      </c>
      <c r="U38" s="89" t="e">
        <f t="shared" si="15"/>
        <v>#DIV/0!</v>
      </c>
      <c r="V38" s="89" t="e">
        <f t="shared" si="15"/>
        <v>#DIV/0!</v>
      </c>
      <c r="W38" s="89" t="e">
        <f t="shared" si="15"/>
        <v>#DIV/0!</v>
      </c>
      <c r="X38" s="89" t="e">
        <f t="shared" si="15"/>
        <v>#DIV/0!</v>
      </c>
      <c r="Y38" s="89" t="e">
        <f t="shared" si="15"/>
        <v>#DIV/0!</v>
      </c>
      <c r="Z38" s="89" t="e">
        <f t="shared" si="15"/>
        <v>#DIV/0!</v>
      </c>
      <c r="AA38" s="84" t="e">
        <f t="shared" si="15"/>
        <v>#DIV/0!</v>
      </c>
      <c r="AB38" s="89" t="e">
        <f t="shared" si="15"/>
        <v>#DIV/0!</v>
      </c>
      <c r="AC38" s="89" t="e">
        <f t="shared" si="15"/>
        <v>#DIV/0!</v>
      </c>
      <c r="AD38" s="89" t="e">
        <f t="shared" si="15"/>
        <v>#DIV/0!</v>
      </c>
      <c r="AE38" s="89" t="e">
        <f t="shared" si="15"/>
        <v>#DIV/0!</v>
      </c>
      <c r="AF38" s="89" t="e">
        <f t="shared" si="15"/>
        <v>#DIV/0!</v>
      </c>
      <c r="AG38" s="89" t="e">
        <f t="shared" si="15"/>
        <v>#DIV/0!</v>
      </c>
      <c r="AH38" s="89" t="e">
        <f t="shared" si="15"/>
        <v>#DIV/0!</v>
      </c>
      <c r="AI38" s="84" t="e">
        <f t="shared" si="10"/>
        <v>#DIV/0!</v>
      </c>
      <c r="AJ38" s="84" t="e">
        <f t="shared" si="10"/>
        <v>#DIV/0!</v>
      </c>
      <c r="AK38" s="84" t="e">
        <f t="shared" si="10"/>
        <v>#DIV/0!</v>
      </c>
      <c r="AL38" s="84" t="e">
        <f t="shared" si="10"/>
        <v>#DIV/0!</v>
      </c>
      <c r="AM38" s="84" t="e">
        <f t="shared" si="10"/>
        <v>#DIV/0!</v>
      </c>
      <c r="AN38" s="84" t="e">
        <f t="shared" si="10"/>
        <v>#DIV/0!</v>
      </c>
      <c r="AO38" s="84" t="e">
        <f t="shared" si="10"/>
        <v>#DIV/0!</v>
      </c>
      <c r="AP38" s="84" t="e">
        <f t="shared" si="10"/>
        <v>#DIV/0!</v>
      </c>
      <c r="AQ38" s="84" t="e">
        <f t="shared" si="10"/>
        <v>#DIV/0!</v>
      </c>
      <c r="AR38" s="84" t="e">
        <f t="shared" si="10"/>
        <v>#DIV/0!</v>
      </c>
      <c r="AS38" s="84" t="e">
        <f t="shared" si="10"/>
        <v>#DIV/0!</v>
      </c>
      <c r="AT38" s="84" t="e">
        <f t="shared" si="10"/>
        <v>#DIV/0!</v>
      </c>
      <c r="AU38" s="84" t="e">
        <f t="shared" si="10"/>
        <v>#DIV/0!</v>
      </c>
      <c r="AV38" s="84" t="e">
        <f t="shared" si="10"/>
        <v>#DIV/0!</v>
      </c>
      <c r="AW38" s="84" t="e">
        <f t="shared" si="10"/>
        <v>#DIV/0!</v>
      </c>
      <c r="AX38" s="84" t="e">
        <f t="shared" si="10"/>
        <v>#DIV/0!</v>
      </c>
      <c r="AY38" s="84" t="e">
        <f t="shared" si="11"/>
        <v>#DIV/0!</v>
      </c>
      <c r="AZ38" s="84" t="e">
        <f t="shared" si="11"/>
        <v>#DIV/0!</v>
      </c>
      <c r="BA38" s="84" t="e">
        <f t="shared" si="11"/>
        <v>#DIV/0!</v>
      </c>
      <c r="BB38" s="84" t="e">
        <f t="shared" si="11"/>
        <v>#DIV/0!</v>
      </c>
      <c r="BC38" s="84" t="e">
        <f t="shared" si="11"/>
        <v>#DIV/0!</v>
      </c>
      <c r="BD38" s="84" t="e">
        <f t="shared" si="11"/>
        <v>#DIV/0!</v>
      </c>
      <c r="BE38" s="84" t="e">
        <f t="shared" si="11"/>
        <v>#DIV/0!</v>
      </c>
      <c r="BF38" s="84" t="e">
        <f t="shared" si="11"/>
        <v>#DIV/0!</v>
      </c>
      <c r="BG38" s="84" t="e">
        <f t="shared" si="11"/>
        <v>#DIV/0!</v>
      </c>
      <c r="BH38" s="84" t="e">
        <f t="shared" si="11"/>
        <v>#DIV/0!</v>
      </c>
      <c r="BI38" s="84" t="e">
        <f t="shared" si="11"/>
        <v>#DIV/0!</v>
      </c>
      <c r="BJ38" s="84" t="e">
        <f t="shared" si="11"/>
        <v>#DIV/0!</v>
      </c>
      <c r="BK38" s="84" t="e">
        <f t="shared" si="11"/>
        <v>#DIV/0!</v>
      </c>
      <c r="BL38" s="84" t="e">
        <f t="shared" si="11"/>
        <v>#DIV/0!</v>
      </c>
      <c r="BM38" s="84" t="e">
        <f t="shared" si="11"/>
        <v>#DIV/0!</v>
      </c>
      <c r="BN38" s="84" t="e">
        <f t="shared" si="11"/>
        <v>#DIV/0!</v>
      </c>
      <c r="BO38" s="84" t="e">
        <f t="shared" si="12"/>
        <v>#DIV/0!</v>
      </c>
      <c r="BP38" s="84" t="e">
        <f t="shared" si="12"/>
        <v>#DIV/0!</v>
      </c>
      <c r="BQ38" s="84" t="e">
        <f t="shared" si="12"/>
        <v>#DIV/0!</v>
      </c>
      <c r="BR38" s="84" t="e">
        <f t="shared" si="12"/>
        <v>#DIV/0!</v>
      </c>
      <c r="BS38" s="84" t="e">
        <f t="shared" si="12"/>
        <v>#DIV/0!</v>
      </c>
      <c r="BT38" s="84" t="e">
        <f t="shared" si="12"/>
        <v>#DIV/0!</v>
      </c>
      <c r="BU38" s="84" t="e">
        <f t="shared" si="12"/>
        <v>#DIV/0!</v>
      </c>
      <c r="BV38" s="84" t="e">
        <f t="shared" si="12"/>
        <v>#DIV/0!</v>
      </c>
      <c r="BW38" s="84" t="e">
        <f t="shared" si="12"/>
        <v>#DIV/0!</v>
      </c>
      <c r="BX38" s="84" t="e">
        <f t="shared" si="12"/>
        <v>#DIV/0!</v>
      </c>
      <c r="BY38" s="84" t="e">
        <f t="shared" si="12"/>
        <v>#DIV/0!</v>
      </c>
      <c r="BZ38" s="84" t="e">
        <f t="shared" si="12"/>
        <v>#DIV/0!</v>
      </c>
      <c r="CA38" s="84" t="e">
        <f t="shared" si="12"/>
        <v>#DIV/0!</v>
      </c>
      <c r="CB38" s="84" t="e">
        <f t="shared" si="12"/>
        <v>#DIV/0!</v>
      </c>
      <c r="CC38" s="84" t="e">
        <f t="shared" si="12"/>
        <v>#DIV/0!</v>
      </c>
      <c r="CD38" s="84" t="e">
        <f t="shared" si="12"/>
        <v>#DIV/0!</v>
      </c>
      <c r="CE38" s="84" t="e">
        <f t="shared" si="13"/>
        <v>#DIV/0!</v>
      </c>
      <c r="CF38" s="84" t="e">
        <f t="shared" si="13"/>
        <v>#DIV/0!</v>
      </c>
      <c r="CG38" s="84" t="e">
        <f t="shared" si="13"/>
        <v>#DIV/0!</v>
      </c>
      <c r="CH38" s="84" t="e">
        <f t="shared" si="13"/>
        <v>#DIV/0!</v>
      </c>
      <c r="CI38" s="84" t="e">
        <f t="shared" si="13"/>
        <v>#DIV/0!</v>
      </c>
      <c r="CJ38" s="84" t="e">
        <f t="shared" si="13"/>
        <v>#DIV/0!</v>
      </c>
      <c r="CK38" s="84" t="e">
        <f t="shared" si="13"/>
        <v>#DIV/0!</v>
      </c>
      <c r="CL38" s="84" t="e">
        <f t="shared" si="13"/>
        <v>#DIV/0!</v>
      </c>
      <c r="CM38" s="84" t="e">
        <f t="shared" si="13"/>
        <v>#DIV/0!</v>
      </c>
      <c r="CN38" s="84" t="e">
        <f t="shared" si="13"/>
        <v>#DIV/0!</v>
      </c>
      <c r="CO38" s="84" t="e">
        <f t="shared" si="13"/>
        <v>#DIV/0!</v>
      </c>
      <c r="CP38" s="84" t="e">
        <f t="shared" si="13"/>
        <v>#DIV/0!</v>
      </c>
      <c r="CQ38" s="84" t="e">
        <f t="shared" si="13"/>
        <v>#DIV/0!</v>
      </c>
      <c r="CR38" s="84" t="e">
        <f t="shared" si="13"/>
        <v>#DIV/0!</v>
      </c>
      <c r="CS38" s="84" t="e">
        <f t="shared" si="13"/>
        <v>#DIV/0!</v>
      </c>
    </row>
    <row r="39" spans="1:97" x14ac:dyDescent="0.4">
      <c r="A39" s="5">
        <v>48</v>
      </c>
      <c r="B39" s="6"/>
      <c r="C39" s="6"/>
      <c r="D39" s="6"/>
      <c r="E39" s="6"/>
      <c r="F39" s="6"/>
      <c r="G39" s="6">
        <f t="shared" si="0"/>
        <v>0</v>
      </c>
      <c r="H39" s="47" t="e">
        <f t="shared" si="1"/>
        <v>#DIV/0!</v>
      </c>
      <c r="J39" s="5">
        <v>48</v>
      </c>
      <c r="K39" s="6"/>
      <c r="L39" s="6"/>
      <c r="M39" s="6"/>
      <c r="N39" s="6"/>
      <c r="O39" s="6"/>
      <c r="P39" s="6">
        <f t="shared" si="2"/>
        <v>0</v>
      </c>
      <c r="Q39" s="47" t="e">
        <f t="shared" si="3"/>
        <v>#DIV/0!</v>
      </c>
      <c r="S39" s="86" t="e">
        <f t="shared" si="15"/>
        <v>#DIV/0!</v>
      </c>
      <c r="T39" s="91" t="e">
        <f t="shared" si="15"/>
        <v>#DIV/0!</v>
      </c>
      <c r="U39" s="91" t="e">
        <f t="shared" si="15"/>
        <v>#DIV/0!</v>
      </c>
      <c r="V39" s="91" t="e">
        <f t="shared" si="15"/>
        <v>#DIV/0!</v>
      </c>
      <c r="W39" s="91" t="e">
        <f t="shared" si="15"/>
        <v>#DIV/0!</v>
      </c>
      <c r="X39" s="91" t="e">
        <f t="shared" si="15"/>
        <v>#DIV/0!</v>
      </c>
      <c r="Y39" s="91" t="e">
        <f t="shared" si="15"/>
        <v>#DIV/0!</v>
      </c>
      <c r="Z39" s="91" t="e">
        <f t="shared" si="15"/>
        <v>#DIV/0!</v>
      </c>
      <c r="AA39" s="86" t="e">
        <f t="shared" si="15"/>
        <v>#DIV/0!</v>
      </c>
      <c r="AB39" s="91" t="e">
        <f t="shared" si="15"/>
        <v>#DIV/0!</v>
      </c>
      <c r="AC39" s="91" t="e">
        <f t="shared" si="15"/>
        <v>#DIV/0!</v>
      </c>
      <c r="AD39" s="91" t="e">
        <f t="shared" si="15"/>
        <v>#DIV/0!</v>
      </c>
      <c r="AE39" s="91" t="e">
        <f t="shared" si="15"/>
        <v>#DIV/0!</v>
      </c>
      <c r="AF39" s="91" t="e">
        <f t="shared" si="15"/>
        <v>#DIV/0!</v>
      </c>
      <c r="AG39" s="91" t="e">
        <f t="shared" si="15"/>
        <v>#DIV/0!</v>
      </c>
      <c r="AH39" s="91" t="e">
        <f t="shared" si="15"/>
        <v>#DIV/0!</v>
      </c>
      <c r="AI39" s="86" t="e">
        <f t="shared" si="10"/>
        <v>#DIV/0!</v>
      </c>
      <c r="AJ39" s="86" t="e">
        <f t="shared" si="10"/>
        <v>#DIV/0!</v>
      </c>
      <c r="AK39" s="86" t="e">
        <f t="shared" si="10"/>
        <v>#DIV/0!</v>
      </c>
      <c r="AL39" s="86" t="e">
        <f t="shared" si="10"/>
        <v>#DIV/0!</v>
      </c>
      <c r="AM39" s="86" t="e">
        <f t="shared" si="10"/>
        <v>#DIV/0!</v>
      </c>
      <c r="AN39" s="86" t="e">
        <f t="shared" si="10"/>
        <v>#DIV/0!</v>
      </c>
      <c r="AO39" s="86" t="e">
        <f t="shared" si="10"/>
        <v>#DIV/0!</v>
      </c>
      <c r="AP39" s="86" t="e">
        <f t="shared" si="10"/>
        <v>#DIV/0!</v>
      </c>
      <c r="AQ39" s="86" t="e">
        <f t="shared" si="10"/>
        <v>#DIV/0!</v>
      </c>
      <c r="AR39" s="86" t="e">
        <f t="shared" si="10"/>
        <v>#DIV/0!</v>
      </c>
      <c r="AS39" s="86" t="e">
        <f t="shared" si="10"/>
        <v>#DIV/0!</v>
      </c>
      <c r="AT39" s="86" t="e">
        <f t="shared" si="10"/>
        <v>#DIV/0!</v>
      </c>
      <c r="AU39" s="86" t="e">
        <f t="shared" si="10"/>
        <v>#DIV/0!</v>
      </c>
      <c r="AV39" s="86" t="e">
        <f t="shared" si="10"/>
        <v>#DIV/0!</v>
      </c>
      <c r="AW39" s="86" t="e">
        <f t="shared" si="10"/>
        <v>#DIV/0!</v>
      </c>
      <c r="AX39" s="86" t="e">
        <f t="shared" si="10"/>
        <v>#DIV/0!</v>
      </c>
      <c r="AY39" s="86" t="e">
        <f t="shared" si="11"/>
        <v>#DIV/0!</v>
      </c>
      <c r="AZ39" s="86" t="e">
        <f t="shared" si="11"/>
        <v>#DIV/0!</v>
      </c>
      <c r="BA39" s="86" t="e">
        <f t="shared" si="11"/>
        <v>#DIV/0!</v>
      </c>
      <c r="BB39" s="86" t="e">
        <f t="shared" si="11"/>
        <v>#DIV/0!</v>
      </c>
      <c r="BC39" s="86" t="e">
        <f t="shared" si="11"/>
        <v>#DIV/0!</v>
      </c>
      <c r="BD39" s="86" t="e">
        <f t="shared" si="11"/>
        <v>#DIV/0!</v>
      </c>
      <c r="BE39" s="86" t="e">
        <f t="shared" si="11"/>
        <v>#DIV/0!</v>
      </c>
      <c r="BF39" s="86" t="e">
        <f t="shared" si="11"/>
        <v>#DIV/0!</v>
      </c>
      <c r="BG39" s="86" t="e">
        <f t="shared" si="11"/>
        <v>#DIV/0!</v>
      </c>
      <c r="BH39" s="86" t="e">
        <f t="shared" si="11"/>
        <v>#DIV/0!</v>
      </c>
      <c r="BI39" s="86" t="e">
        <f t="shared" si="11"/>
        <v>#DIV/0!</v>
      </c>
      <c r="BJ39" s="86" t="e">
        <f t="shared" si="11"/>
        <v>#DIV/0!</v>
      </c>
      <c r="BK39" s="86" t="e">
        <f t="shared" si="11"/>
        <v>#DIV/0!</v>
      </c>
      <c r="BL39" s="86" t="e">
        <f t="shared" si="11"/>
        <v>#DIV/0!</v>
      </c>
      <c r="BM39" s="86" t="e">
        <f t="shared" si="11"/>
        <v>#DIV/0!</v>
      </c>
      <c r="BN39" s="86" t="e">
        <f t="shared" si="11"/>
        <v>#DIV/0!</v>
      </c>
      <c r="BO39" s="86" t="e">
        <f t="shared" si="12"/>
        <v>#DIV/0!</v>
      </c>
      <c r="BP39" s="86" t="e">
        <f t="shared" si="12"/>
        <v>#DIV/0!</v>
      </c>
      <c r="BQ39" s="86" t="e">
        <f t="shared" si="12"/>
        <v>#DIV/0!</v>
      </c>
      <c r="BR39" s="86" t="e">
        <f t="shared" si="12"/>
        <v>#DIV/0!</v>
      </c>
      <c r="BS39" s="86" t="e">
        <f t="shared" si="12"/>
        <v>#DIV/0!</v>
      </c>
      <c r="BT39" s="86" t="e">
        <f t="shared" si="12"/>
        <v>#DIV/0!</v>
      </c>
      <c r="BU39" s="86" t="e">
        <f t="shared" si="12"/>
        <v>#DIV/0!</v>
      </c>
      <c r="BV39" s="86" t="e">
        <f t="shared" si="12"/>
        <v>#DIV/0!</v>
      </c>
      <c r="BW39" s="86" t="e">
        <f t="shared" si="12"/>
        <v>#DIV/0!</v>
      </c>
      <c r="BX39" s="86" t="e">
        <f t="shared" si="12"/>
        <v>#DIV/0!</v>
      </c>
      <c r="BY39" s="86" t="e">
        <f t="shared" si="12"/>
        <v>#DIV/0!</v>
      </c>
      <c r="BZ39" s="86" t="e">
        <f t="shared" si="12"/>
        <v>#DIV/0!</v>
      </c>
      <c r="CA39" s="86" t="e">
        <f t="shared" si="12"/>
        <v>#DIV/0!</v>
      </c>
      <c r="CB39" s="86" t="e">
        <f t="shared" si="12"/>
        <v>#DIV/0!</v>
      </c>
      <c r="CC39" s="86" t="e">
        <f t="shared" si="12"/>
        <v>#DIV/0!</v>
      </c>
      <c r="CD39" s="86" t="e">
        <f t="shared" si="12"/>
        <v>#DIV/0!</v>
      </c>
      <c r="CE39" s="86" t="e">
        <f t="shared" si="13"/>
        <v>#DIV/0!</v>
      </c>
      <c r="CF39" s="86" t="e">
        <f t="shared" si="13"/>
        <v>#DIV/0!</v>
      </c>
      <c r="CG39" s="86" t="e">
        <f t="shared" si="13"/>
        <v>#DIV/0!</v>
      </c>
      <c r="CH39" s="86" t="e">
        <f t="shared" si="13"/>
        <v>#DIV/0!</v>
      </c>
      <c r="CI39" s="86" t="e">
        <f t="shared" si="13"/>
        <v>#DIV/0!</v>
      </c>
      <c r="CJ39" s="86" t="e">
        <f t="shared" si="13"/>
        <v>#DIV/0!</v>
      </c>
      <c r="CK39" s="86" t="e">
        <f t="shared" si="13"/>
        <v>#DIV/0!</v>
      </c>
      <c r="CL39" s="86" t="e">
        <f t="shared" si="13"/>
        <v>#DIV/0!</v>
      </c>
      <c r="CM39" s="86" t="e">
        <f t="shared" si="13"/>
        <v>#DIV/0!</v>
      </c>
      <c r="CN39" s="86" t="e">
        <f t="shared" si="13"/>
        <v>#DIV/0!</v>
      </c>
      <c r="CO39" s="86" t="e">
        <f t="shared" si="13"/>
        <v>#DIV/0!</v>
      </c>
      <c r="CP39" s="86" t="e">
        <f t="shared" si="13"/>
        <v>#DIV/0!</v>
      </c>
      <c r="CQ39" s="86" t="e">
        <f t="shared" si="13"/>
        <v>#DIV/0!</v>
      </c>
      <c r="CR39" s="86" t="e">
        <f t="shared" si="13"/>
        <v>#DIV/0!</v>
      </c>
      <c r="CS39" s="86" t="e">
        <f t="shared" si="13"/>
        <v>#DIV/0!</v>
      </c>
    </row>
    <row r="40" spans="1:97" x14ac:dyDescent="0.4">
      <c r="A40" s="9">
        <v>49</v>
      </c>
      <c r="B40" s="10"/>
      <c r="C40" s="10"/>
      <c r="D40" s="10"/>
      <c r="E40" s="10"/>
      <c r="F40" s="10"/>
      <c r="G40" s="10">
        <f t="shared" si="0"/>
        <v>0</v>
      </c>
      <c r="H40" s="45" t="e">
        <f t="shared" si="1"/>
        <v>#DIV/0!</v>
      </c>
      <c r="J40" s="9">
        <v>49</v>
      </c>
      <c r="K40" s="10"/>
      <c r="L40" s="10"/>
      <c r="M40" s="10"/>
      <c r="N40" s="10"/>
      <c r="O40" s="10"/>
      <c r="P40" s="10">
        <f t="shared" si="2"/>
        <v>0</v>
      </c>
      <c r="Q40" s="45" t="e">
        <f t="shared" si="3"/>
        <v>#DIV/0!</v>
      </c>
      <c r="S40" s="84" t="e">
        <f t="shared" si="15"/>
        <v>#DIV/0!</v>
      </c>
      <c r="T40" s="89" t="e">
        <f t="shared" si="15"/>
        <v>#DIV/0!</v>
      </c>
      <c r="U40" s="89" t="e">
        <f t="shared" si="15"/>
        <v>#DIV/0!</v>
      </c>
      <c r="V40" s="89" t="e">
        <f t="shared" si="15"/>
        <v>#DIV/0!</v>
      </c>
      <c r="W40" s="89" t="e">
        <f t="shared" si="15"/>
        <v>#DIV/0!</v>
      </c>
      <c r="X40" s="89" t="e">
        <f t="shared" si="15"/>
        <v>#DIV/0!</v>
      </c>
      <c r="Y40" s="89" t="e">
        <f t="shared" si="15"/>
        <v>#DIV/0!</v>
      </c>
      <c r="Z40" s="89" t="e">
        <f t="shared" si="15"/>
        <v>#DIV/0!</v>
      </c>
      <c r="AA40" s="84" t="e">
        <f t="shared" si="15"/>
        <v>#DIV/0!</v>
      </c>
      <c r="AB40" s="89" t="e">
        <f t="shared" si="15"/>
        <v>#DIV/0!</v>
      </c>
      <c r="AC40" s="89" t="e">
        <f t="shared" si="15"/>
        <v>#DIV/0!</v>
      </c>
      <c r="AD40" s="89" t="e">
        <f t="shared" si="15"/>
        <v>#DIV/0!</v>
      </c>
      <c r="AE40" s="89" t="e">
        <f t="shared" si="15"/>
        <v>#DIV/0!</v>
      </c>
      <c r="AF40" s="89" t="e">
        <f t="shared" si="15"/>
        <v>#DIV/0!</v>
      </c>
      <c r="AG40" s="89" t="e">
        <f t="shared" si="15"/>
        <v>#DIV/0!</v>
      </c>
      <c r="AH40" s="89" t="e">
        <f t="shared" si="15"/>
        <v>#DIV/0!</v>
      </c>
      <c r="AI40" s="84" t="e">
        <f t="shared" si="10"/>
        <v>#DIV/0!</v>
      </c>
      <c r="AJ40" s="84" t="e">
        <f t="shared" si="10"/>
        <v>#DIV/0!</v>
      </c>
      <c r="AK40" s="84" t="e">
        <f t="shared" si="10"/>
        <v>#DIV/0!</v>
      </c>
      <c r="AL40" s="84" t="e">
        <f t="shared" si="10"/>
        <v>#DIV/0!</v>
      </c>
      <c r="AM40" s="84" t="e">
        <f t="shared" si="10"/>
        <v>#DIV/0!</v>
      </c>
      <c r="AN40" s="84" t="e">
        <f t="shared" si="10"/>
        <v>#DIV/0!</v>
      </c>
      <c r="AO40" s="84" t="e">
        <f t="shared" si="10"/>
        <v>#DIV/0!</v>
      </c>
      <c r="AP40" s="84" t="e">
        <f t="shared" si="10"/>
        <v>#DIV/0!</v>
      </c>
      <c r="AQ40" s="84" t="e">
        <f t="shared" si="10"/>
        <v>#DIV/0!</v>
      </c>
      <c r="AR40" s="84" t="e">
        <f t="shared" si="10"/>
        <v>#DIV/0!</v>
      </c>
      <c r="AS40" s="84" t="e">
        <f t="shared" si="10"/>
        <v>#DIV/0!</v>
      </c>
      <c r="AT40" s="84" t="e">
        <f t="shared" si="10"/>
        <v>#DIV/0!</v>
      </c>
      <c r="AU40" s="84" t="e">
        <f t="shared" si="10"/>
        <v>#DIV/0!</v>
      </c>
      <c r="AV40" s="84" t="e">
        <f t="shared" si="10"/>
        <v>#DIV/0!</v>
      </c>
      <c r="AW40" s="84" t="e">
        <f t="shared" si="10"/>
        <v>#DIV/0!</v>
      </c>
      <c r="AX40" s="84" t="e">
        <f t="shared" si="10"/>
        <v>#DIV/0!</v>
      </c>
      <c r="AY40" s="84" t="e">
        <f t="shared" si="11"/>
        <v>#DIV/0!</v>
      </c>
      <c r="AZ40" s="84" t="e">
        <f t="shared" si="11"/>
        <v>#DIV/0!</v>
      </c>
      <c r="BA40" s="84" t="e">
        <f t="shared" si="11"/>
        <v>#DIV/0!</v>
      </c>
      <c r="BB40" s="84" t="e">
        <f t="shared" si="11"/>
        <v>#DIV/0!</v>
      </c>
      <c r="BC40" s="84" t="e">
        <f t="shared" si="11"/>
        <v>#DIV/0!</v>
      </c>
      <c r="BD40" s="84" t="e">
        <f t="shared" si="11"/>
        <v>#DIV/0!</v>
      </c>
      <c r="BE40" s="84" t="e">
        <f t="shared" si="11"/>
        <v>#DIV/0!</v>
      </c>
      <c r="BF40" s="84" t="e">
        <f t="shared" si="11"/>
        <v>#DIV/0!</v>
      </c>
      <c r="BG40" s="84" t="e">
        <f t="shared" si="11"/>
        <v>#DIV/0!</v>
      </c>
      <c r="BH40" s="84" t="e">
        <f t="shared" si="11"/>
        <v>#DIV/0!</v>
      </c>
      <c r="BI40" s="84" t="e">
        <f t="shared" si="11"/>
        <v>#DIV/0!</v>
      </c>
      <c r="BJ40" s="84" t="e">
        <f t="shared" si="11"/>
        <v>#DIV/0!</v>
      </c>
      <c r="BK40" s="84" t="e">
        <f t="shared" si="11"/>
        <v>#DIV/0!</v>
      </c>
      <c r="BL40" s="84" t="e">
        <f t="shared" si="11"/>
        <v>#DIV/0!</v>
      </c>
      <c r="BM40" s="84" t="e">
        <f t="shared" si="11"/>
        <v>#DIV/0!</v>
      </c>
      <c r="BN40" s="84" t="e">
        <f t="shared" si="11"/>
        <v>#DIV/0!</v>
      </c>
      <c r="BO40" s="84" t="e">
        <f t="shared" si="12"/>
        <v>#DIV/0!</v>
      </c>
      <c r="BP40" s="84" t="e">
        <f t="shared" si="12"/>
        <v>#DIV/0!</v>
      </c>
      <c r="BQ40" s="84" t="e">
        <f t="shared" si="12"/>
        <v>#DIV/0!</v>
      </c>
      <c r="BR40" s="84" t="e">
        <f t="shared" si="12"/>
        <v>#DIV/0!</v>
      </c>
      <c r="BS40" s="84" t="e">
        <f t="shared" si="12"/>
        <v>#DIV/0!</v>
      </c>
      <c r="BT40" s="84" t="e">
        <f t="shared" si="12"/>
        <v>#DIV/0!</v>
      </c>
      <c r="BU40" s="84" t="e">
        <f t="shared" si="12"/>
        <v>#DIV/0!</v>
      </c>
      <c r="BV40" s="84" t="e">
        <f t="shared" si="12"/>
        <v>#DIV/0!</v>
      </c>
      <c r="BW40" s="84" t="e">
        <f t="shared" si="12"/>
        <v>#DIV/0!</v>
      </c>
      <c r="BX40" s="84" t="e">
        <f t="shared" si="12"/>
        <v>#DIV/0!</v>
      </c>
      <c r="BY40" s="84" t="e">
        <f t="shared" si="12"/>
        <v>#DIV/0!</v>
      </c>
      <c r="BZ40" s="84" t="e">
        <f t="shared" si="12"/>
        <v>#DIV/0!</v>
      </c>
      <c r="CA40" s="84" t="e">
        <f t="shared" si="12"/>
        <v>#DIV/0!</v>
      </c>
      <c r="CB40" s="84" t="e">
        <f t="shared" si="12"/>
        <v>#DIV/0!</v>
      </c>
      <c r="CC40" s="84" t="e">
        <f t="shared" si="12"/>
        <v>#DIV/0!</v>
      </c>
      <c r="CD40" s="84" t="e">
        <f t="shared" si="12"/>
        <v>#DIV/0!</v>
      </c>
      <c r="CE40" s="84" t="e">
        <f t="shared" si="13"/>
        <v>#DIV/0!</v>
      </c>
      <c r="CF40" s="84" t="e">
        <f t="shared" si="13"/>
        <v>#DIV/0!</v>
      </c>
      <c r="CG40" s="84" t="e">
        <f t="shared" si="13"/>
        <v>#DIV/0!</v>
      </c>
      <c r="CH40" s="84" t="e">
        <f t="shared" si="13"/>
        <v>#DIV/0!</v>
      </c>
      <c r="CI40" s="84" t="e">
        <f t="shared" si="13"/>
        <v>#DIV/0!</v>
      </c>
      <c r="CJ40" s="84" t="e">
        <f t="shared" si="13"/>
        <v>#DIV/0!</v>
      </c>
      <c r="CK40" s="84" t="e">
        <f t="shared" si="13"/>
        <v>#DIV/0!</v>
      </c>
      <c r="CL40" s="84" t="e">
        <f t="shared" si="13"/>
        <v>#DIV/0!</v>
      </c>
      <c r="CM40" s="84" t="e">
        <f t="shared" si="13"/>
        <v>#DIV/0!</v>
      </c>
      <c r="CN40" s="84" t="e">
        <f t="shared" si="13"/>
        <v>#DIV/0!</v>
      </c>
      <c r="CO40" s="84" t="e">
        <f t="shared" si="13"/>
        <v>#DIV/0!</v>
      </c>
      <c r="CP40" s="84" t="e">
        <f t="shared" si="13"/>
        <v>#DIV/0!</v>
      </c>
      <c r="CQ40" s="84" t="e">
        <f t="shared" si="13"/>
        <v>#DIV/0!</v>
      </c>
      <c r="CR40" s="84" t="e">
        <f t="shared" si="13"/>
        <v>#DIV/0!</v>
      </c>
      <c r="CS40" s="84" t="e">
        <f t="shared" si="13"/>
        <v>#DIV/0!</v>
      </c>
    </row>
    <row r="41" spans="1:97" x14ac:dyDescent="0.4">
      <c r="A41" s="13">
        <v>50</v>
      </c>
      <c r="B41" s="14"/>
      <c r="C41" s="14"/>
      <c r="D41" s="14"/>
      <c r="E41" s="14"/>
      <c r="F41" s="14"/>
      <c r="G41" s="14">
        <f t="shared" si="0"/>
        <v>0</v>
      </c>
      <c r="H41" s="48" t="e">
        <f t="shared" si="1"/>
        <v>#DIV/0!</v>
      </c>
      <c r="J41" s="13">
        <v>50</v>
      </c>
      <c r="K41" s="14"/>
      <c r="L41" s="14"/>
      <c r="M41" s="14"/>
      <c r="N41" s="14"/>
      <c r="O41" s="14"/>
      <c r="P41" s="14">
        <f t="shared" si="2"/>
        <v>0</v>
      </c>
      <c r="Q41" s="48" t="e">
        <f t="shared" si="3"/>
        <v>#DIV/0!</v>
      </c>
      <c r="S41" s="87" t="e">
        <f t="shared" si="15"/>
        <v>#DIV/0!</v>
      </c>
      <c r="T41" s="92" t="e">
        <f t="shared" si="15"/>
        <v>#DIV/0!</v>
      </c>
      <c r="U41" s="92" t="e">
        <f t="shared" si="15"/>
        <v>#DIV/0!</v>
      </c>
      <c r="V41" s="92" t="e">
        <f t="shared" si="15"/>
        <v>#DIV/0!</v>
      </c>
      <c r="W41" s="92" t="e">
        <f t="shared" si="15"/>
        <v>#DIV/0!</v>
      </c>
      <c r="X41" s="92" t="e">
        <f t="shared" si="15"/>
        <v>#DIV/0!</v>
      </c>
      <c r="Y41" s="92" t="e">
        <f t="shared" si="15"/>
        <v>#DIV/0!</v>
      </c>
      <c r="Z41" s="92" t="e">
        <f t="shared" si="15"/>
        <v>#DIV/0!</v>
      </c>
      <c r="AA41" s="87" t="e">
        <f t="shared" si="15"/>
        <v>#DIV/0!</v>
      </c>
      <c r="AB41" s="92" t="e">
        <f t="shared" si="15"/>
        <v>#DIV/0!</v>
      </c>
      <c r="AC41" s="92" t="e">
        <f t="shared" si="15"/>
        <v>#DIV/0!</v>
      </c>
      <c r="AD41" s="92" t="e">
        <f t="shared" si="15"/>
        <v>#DIV/0!</v>
      </c>
      <c r="AE41" s="92" t="e">
        <f t="shared" si="15"/>
        <v>#DIV/0!</v>
      </c>
      <c r="AF41" s="92" t="e">
        <f t="shared" si="15"/>
        <v>#DIV/0!</v>
      </c>
      <c r="AG41" s="92" t="e">
        <f t="shared" si="15"/>
        <v>#DIV/0!</v>
      </c>
      <c r="AH41" s="92" t="e">
        <f t="shared" si="15"/>
        <v>#DIV/0!</v>
      </c>
      <c r="AI41" s="87" t="e">
        <f t="shared" ref="AI41:AX51" si="16">AI$52*$Q41</f>
        <v>#DIV/0!</v>
      </c>
      <c r="AJ41" s="87" t="e">
        <f t="shared" si="16"/>
        <v>#DIV/0!</v>
      </c>
      <c r="AK41" s="87" t="e">
        <f t="shared" si="16"/>
        <v>#DIV/0!</v>
      </c>
      <c r="AL41" s="87" t="e">
        <f t="shared" si="16"/>
        <v>#DIV/0!</v>
      </c>
      <c r="AM41" s="87" t="e">
        <f t="shared" si="16"/>
        <v>#DIV/0!</v>
      </c>
      <c r="AN41" s="87" t="e">
        <f t="shared" si="16"/>
        <v>#DIV/0!</v>
      </c>
      <c r="AO41" s="87" t="e">
        <f t="shared" si="16"/>
        <v>#DIV/0!</v>
      </c>
      <c r="AP41" s="87" t="e">
        <f t="shared" si="16"/>
        <v>#DIV/0!</v>
      </c>
      <c r="AQ41" s="87" t="e">
        <f t="shared" si="16"/>
        <v>#DIV/0!</v>
      </c>
      <c r="AR41" s="87" t="e">
        <f t="shared" si="16"/>
        <v>#DIV/0!</v>
      </c>
      <c r="AS41" s="87" t="e">
        <f t="shared" si="16"/>
        <v>#DIV/0!</v>
      </c>
      <c r="AT41" s="87" t="e">
        <f t="shared" si="16"/>
        <v>#DIV/0!</v>
      </c>
      <c r="AU41" s="87" t="e">
        <f t="shared" si="16"/>
        <v>#DIV/0!</v>
      </c>
      <c r="AV41" s="87" t="e">
        <f t="shared" si="16"/>
        <v>#DIV/0!</v>
      </c>
      <c r="AW41" s="87" t="e">
        <f t="shared" si="16"/>
        <v>#DIV/0!</v>
      </c>
      <c r="AX41" s="87" t="e">
        <f t="shared" si="16"/>
        <v>#DIV/0!</v>
      </c>
      <c r="AY41" s="87" t="e">
        <f t="shared" ref="AY41:BN51" si="17">AY$52*$Q41</f>
        <v>#DIV/0!</v>
      </c>
      <c r="AZ41" s="87" t="e">
        <f t="shared" si="17"/>
        <v>#DIV/0!</v>
      </c>
      <c r="BA41" s="87" t="e">
        <f t="shared" si="17"/>
        <v>#DIV/0!</v>
      </c>
      <c r="BB41" s="87" t="e">
        <f t="shared" si="17"/>
        <v>#DIV/0!</v>
      </c>
      <c r="BC41" s="87" t="e">
        <f t="shared" si="17"/>
        <v>#DIV/0!</v>
      </c>
      <c r="BD41" s="87" t="e">
        <f t="shared" si="17"/>
        <v>#DIV/0!</v>
      </c>
      <c r="BE41" s="87" t="e">
        <f t="shared" si="17"/>
        <v>#DIV/0!</v>
      </c>
      <c r="BF41" s="87" t="e">
        <f t="shared" si="17"/>
        <v>#DIV/0!</v>
      </c>
      <c r="BG41" s="87" t="e">
        <f t="shared" si="17"/>
        <v>#DIV/0!</v>
      </c>
      <c r="BH41" s="87" t="e">
        <f t="shared" si="17"/>
        <v>#DIV/0!</v>
      </c>
      <c r="BI41" s="87" t="e">
        <f t="shared" si="17"/>
        <v>#DIV/0!</v>
      </c>
      <c r="BJ41" s="87" t="e">
        <f t="shared" si="17"/>
        <v>#DIV/0!</v>
      </c>
      <c r="BK41" s="87" t="e">
        <f t="shared" si="17"/>
        <v>#DIV/0!</v>
      </c>
      <c r="BL41" s="87" t="e">
        <f t="shared" si="17"/>
        <v>#DIV/0!</v>
      </c>
      <c r="BM41" s="87" t="e">
        <f t="shared" si="17"/>
        <v>#DIV/0!</v>
      </c>
      <c r="BN41" s="87" t="e">
        <f t="shared" si="17"/>
        <v>#DIV/0!</v>
      </c>
      <c r="BO41" s="87" t="e">
        <f t="shared" ref="BO41:CD51" si="18">BO$52*$Q41</f>
        <v>#DIV/0!</v>
      </c>
      <c r="BP41" s="87" t="e">
        <f t="shared" si="18"/>
        <v>#DIV/0!</v>
      </c>
      <c r="BQ41" s="87" t="e">
        <f t="shared" si="18"/>
        <v>#DIV/0!</v>
      </c>
      <c r="BR41" s="87" t="e">
        <f t="shared" si="18"/>
        <v>#DIV/0!</v>
      </c>
      <c r="BS41" s="87" t="e">
        <f t="shared" si="18"/>
        <v>#DIV/0!</v>
      </c>
      <c r="BT41" s="87" t="e">
        <f t="shared" si="18"/>
        <v>#DIV/0!</v>
      </c>
      <c r="BU41" s="87" t="e">
        <f t="shared" si="18"/>
        <v>#DIV/0!</v>
      </c>
      <c r="BV41" s="87" t="e">
        <f t="shared" si="18"/>
        <v>#DIV/0!</v>
      </c>
      <c r="BW41" s="87" t="e">
        <f t="shared" si="18"/>
        <v>#DIV/0!</v>
      </c>
      <c r="BX41" s="87" t="e">
        <f t="shared" si="18"/>
        <v>#DIV/0!</v>
      </c>
      <c r="BY41" s="87" t="e">
        <f t="shared" si="18"/>
        <v>#DIV/0!</v>
      </c>
      <c r="BZ41" s="87" t="e">
        <f t="shared" si="18"/>
        <v>#DIV/0!</v>
      </c>
      <c r="CA41" s="87" t="e">
        <f t="shared" si="18"/>
        <v>#DIV/0!</v>
      </c>
      <c r="CB41" s="87" t="e">
        <f t="shared" si="18"/>
        <v>#DIV/0!</v>
      </c>
      <c r="CC41" s="87" t="e">
        <f t="shared" si="18"/>
        <v>#DIV/0!</v>
      </c>
      <c r="CD41" s="87" t="e">
        <f t="shared" si="18"/>
        <v>#DIV/0!</v>
      </c>
      <c r="CE41" s="87" t="e">
        <f t="shared" ref="CE41:CS51" si="19">CE$52*$Q41</f>
        <v>#DIV/0!</v>
      </c>
      <c r="CF41" s="87" t="e">
        <f t="shared" si="19"/>
        <v>#DIV/0!</v>
      </c>
      <c r="CG41" s="87" t="e">
        <f t="shared" si="19"/>
        <v>#DIV/0!</v>
      </c>
      <c r="CH41" s="87" t="e">
        <f t="shared" si="19"/>
        <v>#DIV/0!</v>
      </c>
      <c r="CI41" s="87" t="e">
        <f t="shared" si="19"/>
        <v>#DIV/0!</v>
      </c>
      <c r="CJ41" s="87" t="e">
        <f t="shared" si="19"/>
        <v>#DIV/0!</v>
      </c>
      <c r="CK41" s="87" t="e">
        <f t="shared" si="19"/>
        <v>#DIV/0!</v>
      </c>
      <c r="CL41" s="87" t="e">
        <f t="shared" si="19"/>
        <v>#DIV/0!</v>
      </c>
      <c r="CM41" s="87" t="e">
        <f t="shared" si="19"/>
        <v>#DIV/0!</v>
      </c>
      <c r="CN41" s="87" t="e">
        <f t="shared" si="19"/>
        <v>#DIV/0!</v>
      </c>
      <c r="CO41" s="87" t="e">
        <f t="shared" si="19"/>
        <v>#DIV/0!</v>
      </c>
      <c r="CP41" s="87" t="e">
        <f t="shared" si="19"/>
        <v>#DIV/0!</v>
      </c>
      <c r="CQ41" s="87" t="e">
        <f t="shared" si="19"/>
        <v>#DIV/0!</v>
      </c>
      <c r="CR41" s="87" t="e">
        <f t="shared" si="19"/>
        <v>#DIV/0!</v>
      </c>
      <c r="CS41" s="87" t="e">
        <f t="shared" si="19"/>
        <v>#DIV/0!</v>
      </c>
    </row>
    <row r="42" spans="1:97" x14ac:dyDescent="0.4">
      <c r="A42" s="9">
        <v>51</v>
      </c>
      <c r="B42" s="10"/>
      <c r="C42" s="10"/>
      <c r="D42" s="10"/>
      <c r="E42" s="10"/>
      <c r="F42" s="10"/>
      <c r="G42" s="10">
        <f t="shared" si="0"/>
        <v>0</v>
      </c>
      <c r="H42" s="45" t="e">
        <f t="shared" si="1"/>
        <v>#DIV/0!</v>
      </c>
      <c r="J42" s="9">
        <v>51</v>
      </c>
      <c r="K42" s="10"/>
      <c r="L42" s="10"/>
      <c r="M42" s="10"/>
      <c r="N42" s="10"/>
      <c r="O42" s="10"/>
      <c r="P42" s="10">
        <f t="shared" si="2"/>
        <v>0</v>
      </c>
      <c r="Q42" s="45" t="e">
        <f t="shared" si="3"/>
        <v>#DIV/0!</v>
      </c>
      <c r="S42" s="84" t="e">
        <f t="shared" si="15"/>
        <v>#DIV/0!</v>
      </c>
      <c r="T42" s="89" t="e">
        <f t="shared" si="15"/>
        <v>#DIV/0!</v>
      </c>
      <c r="U42" s="89" t="e">
        <f t="shared" si="15"/>
        <v>#DIV/0!</v>
      </c>
      <c r="V42" s="89" t="e">
        <f t="shared" si="15"/>
        <v>#DIV/0!</v>
      </c>
      <c r="W42" s="89" t="e">
        <f t="shared" si="15"/>
        <v>#DIV/0!</v>
      </c>
      <c r="X42" s="89" t="e">
        <f t="shared" si="15"/>
        <v>#DIV/0!</v>
      </c>
      <c r="Y42" s="89" t="e">
        <f t="shared" si="15"/>
        <v>#DIV/0!</v>
      </c>
      <c r="Z42" s="89" t="e">
        <f t="shared" si="15"/>
        <v>#DIV/0!</v>
      </c>
      <c r="AA42" s="84" t="e">
        <f t="shared" si="15"/>
        <v>#DIV/0!</v>
      </c>
      <c r="AB42" s="89" t="e">
        <f t="shared" si="15"/>
        <v>#DIV/0!</v>
      </c>
      <c r="AC42" s="89" t="e">
        <f t="shared" si="15"/>
        <v>#DIV/0!</v>
      </c>
      <c r="AD42" s="89" t="e">
        <f t="shared" si="15"/>
        <v>#DIV/0!</v>
      </c>
      <c r="AE42" s="89" t="e">
        <f t="shared" si="15"/>
        <v>#DIV/0!</v>
      </c>
      <c r="AF42" s="89" t="e">
        <f t="shared" si="15"/>
        <v>#DIV/0!</v>
      </c>
      <c r="AG42" s="89" t="e">
        <f t="shared" si="15"/>
        <v>#DIV/0!</v>
      </c>
      <c r="AH42" s="89" t="e">
        <f t="shared" ref="AH42:AH51" si="20">AH$52*$Q42</f>
        <v>#DIV/0!</v>
      </c>
      <c r="AI42" s="84" t="e">
        <f t="shared" si="16"/>
        <v>#DIV/0!</v>
      </c>
      <c r="AJ42" s="84" t="e">
        <f t="shared" si="16"/>
        <v>#DIV/0!</v>
      </c>
      <c r="AK42" s="84" t="e">
        <f t="shared" si="16"/>
        <v>#DIV/0!</v>
      </c>
      <c r="AL42" s="84" t="e">
        <f t="shared" si="16"/>
        <v>#DIV/0!</v>
      </c>
      <c r="AM42" s="84" t="e">
        <f t="shared" si="16"/>
        <v>#DIV/0!</v>
      </c>
      <c r="AN42" s="84" t="e">
        <f t="shared" si="16"/>
        <v>#DIV/0!</v>
      </c>
      <c r="AO42" s="84" t="e">
        <f t="shared" si="16"/>
        <v>#DIV/0!</v>
      </c>
      <c r="AP42" s="84" t="e">
        <f t="shared" si="16"/>
        <v>#DIV/0!</v>
      </c>
      <c r="AQ42" s="84" t="e">
        <f t="shared" si="16"/>
        <v>#DIV/0!</v>
      </c>
      <c r="AR42" s="84" t="e">
        <f t="shared" si="16"/>
        <v>#DIV/0!</v>
      </c>
      <c r="AS42" s="84" t="e">
        <f t="shared" si="16"/>
        <v>#DIV/0!</v>
      </c>
      <c r="AT42" s="84" t="e">
        <f t="shared" si="16"/>
        <v>#DIV/0!</v>
      </c>
      <c r="AU42" s="84" t="e">
        <f t="shared" si="16"/>
        <v>#DIV/0!</v>
      </c>
      <c r="AV42" s="84" t="e">
        <f t="shared" si="16"/>
        <v>#DIV/0!</v>
      </c>
      <c r="AW42" s="84" t="e">
        <f t="shared" si="16"/>
        <v>#DIV/0!</v>
      </c>
      <c r="AX42" s="84" t="e">
        <f t="shared" si="16"/>
        <v>#DIV/0!</v>
      </c>
      <c r="AY42" s="84" t="e">
        <f t="shared" si="17"/>
        <v>#DIV/0!</v>
      </c>
      <c r="AZ42" s="84" t="e">
        <f t="shared" si="17"/>
        <v>#DIV/0!</v>
      </c>
      <c r="BA42" s="84" t="e">
        <f t="shared" si="17"/>
        <v>#DIV/0!</v>
      </c>
      <c r="BB42" s="84" t="e">
        <f t="shared" si="17"/>
        <v>#DIV/0!</v>
      </c>
      <c r="BC42" s="84" t="e">
        <f t="shared" si="17"/>
        <v>#DIV/0!</v>
      </c>
      <c r="BD42" s="84" t="e">
        <f t="shared" si="17"/>
        <v>#DIV/0!</v>
      </c>
      <c r="BE42" s="84" t="e">
        <f t="shared" si="17"/>
        <v>#DIV/0!</v>
      </c>
      <c r="BF42" s="84" t="e">
        <f t="shared" si="17"/>
        <v>#DIV/0!</v>
      </c>
      <c r="BG42" s="84" t="e">
        <f t="shared" si="17"/>
        <v>#DIV/0!</v>
      </c>
      <c r="BH42" s="84" t="e">
        <f t="shared" si="17"/>
        <v>#DIV/0!</v>
      </c>
      <c r="BI42" s="84" t="e">
        <f t="shared" si="17"/>
        <v>#DIV/0!</v>
      </c>
      <c r="BJ42" s="84" t="e">
        <f t="shared" si="17"/>
        <v>#DIV/0!</v>
      </c>
      <c r="BK42" s="84" t="e">
        <f t="shared" si="17"/>
        <v>#DIV/0!</v>
      </c>
      <c r="BL42" s="84" t="e">
        <f t="shared" si="17"/>
        <v>#DIV/0!</v>
      </c>
      <c r="BM42" s="84" t="e">
        <f t="shared" si="17"/>
        <v>#DIV/0!</v>
      </c>
      <c r="BN42" s="84" t="e">
        <f t="shared" si="17"/>
        <v>#DIV/0!</v>
      </c>
      <c r="BO42" s="84" t="e">
        <f t="shared" si="18"/>
        <v>#DIV/0!</v>
      </c>
      <c r="BP42" s="84" t="e">
        <f t="shared" si="18"/>
        <v>#DIV/0!</v>
      </c>
      <c r="BQ42" s="84" t="e">
        <f t="shared" si="18"/>
        <v>#DIV/0!</v>
      </c>
      <c r="BR42" s="84" t="e">
        <f t="shared" si="18"/>
        <v>#DIV/0!</v>
      </c>
      <c r="BS42" s="84" t="e">
        <f t="shared" si="18"/>
        <v>#DIV/0!</v>
      </c>
      <c r="BT42" s="84" t="e">
        <f t="shared" si="18"/>
        <v>#DIV/0!</v>
      </c>
      <c r="BU42" s="84" t="e">
        <f t="shared" si="18"/>
        <v>#DIV/0!</v>
      </c>
      <c r="BV42" s="84" t="e">
        <f t="shared" si="18"/>
        <v>#DIV/0!</v>
      </c>
      <c r="BW42" s="84" t="e">
        <f t="shared" si="18"/>
        <v>#DIV/0!</v>
      </c>
      <c r="BX42" s="84" t="e">
        <f t="shared" si="18"/>
        <v>#DIV/0!</v>
      </c>
      <c r="BY42" s="84" t="e">
        <f t="shared" si="18"/>
        <v>#DIV/0!</v>
      </c>
      <c r="BZ42" s="84" t="e">
        <f t="shared" si="18"/>
        <v>#DIV/0!</v>
      </c>
      <c r="CA42" s="84" t="e">
        <f t="shared" si="18"/>
        <v>#DIV/0!</v>
      </c>
      <c r="CB42" s="84" t="e">
        <f t="shared" si="18"/>
        <v>#DIV/0!</v>
      </c>
      <c r="CC42" s="84" t="e">
        <f t="shared" si="18"/>
        <v>#DIV/0!</v>
      </c>
      <c r="CD42" s="84" t="e">
        <f t="shared" si="18"/>
        <v>#DIV/0!</v>
      </c>
      <c r="CE42" s="84" t="e">
        <f t="shared" si="19"/>
        <v>#DIV/0!</v>
      </c>
      <c r="CF42" s="84" t="e">
        <f t="shared" si="19"/>
        <v>#DIV/0!</v>
      </c>
      <c r="CG42" s="84" t="e">
        <f t="shared" si="19"/>
        <v>#DIV/0!</v>
      </c>
      <c r="CH42" s="84" t="e">
        <f t="shared" si="19"/>
        <v>#DIV/0!</v>
      </c>
      <c r="CI42" s="84" t="e">
        <f t="shared" si="19"/>
        <v>#DIV/0!</v>
      </c>
      <c r="CJ42" s="84" t="e">
        <f t="shared" si="19"/>
        <v>#DIV/0!</v>
      </c>
      <c r="CK42" s="84" t="e">
        <f t="shared" si="19"/>
        <v>#DIV/0!</v>
      </c>
      <c r="CL42" s="84" t="e">
        <f t="shared" si="19"/>
        <v>#DIV/0!</v>
      </c>
      <c r="CM42" s="84" t="e">
        <f t="shared" si="19"/>
        <v>#DIV/0!</v>
      </c>
      <c r="CN42" s="84" t="e">
        <f t="shared" si="19"/>
        <v>#DIV/0!</v>
      </c>
      <c r="CO42" s="84" t="e">
        <f t="shared" si="19"/>
        <v>#DIV/0!</v>
      </c>
      <c r="CP42" s="84" t="e">
        <f t="shared" si="19"/>
        <v>#DIV/0!</v>
      </c>
      <c r="CQ42" s="84" t="e">
        <f t="shared" si="19"/>
        <v>#DIV/0!</v>
      </c>
      <c r="CR42" s="84" t="e">
        <f t="shared" si="19"/>
        <v>#DIV/0!</v>
      </c>
      <c r="CS42" s="84" t="e">
        <f t="shared" si="19"/>
        <v>#DIV/0!</v>
      </c>
    </row>
    <row r="43" spans="1:97" x14ac:dyDescent="0.4">
      <c r="A43" s="5">
        <v>52</v>
      </c>
      <c r="B43" s="6"/>
      <c r="C43" s="6"/>
      <c r="D43" s="6"/>
      <c r="E43" s="6"/>
      <c r="F43" s="6"/>
      <c r="G43" s="6">
        <f t="shared" si="0"/>
        <v>0</v>
      </c>
      <c r="H43" s="47" t="e">
        <f t="shared" si="1"/>
        <v>#DIV/0!</v>
      </c>
      <c r="J43" s="5">
        <v>52</v>
      </c>
      <c r="K43" s="6"/>
      <c r="L43" s="6"/>
      <c r="M43" s="6"/>
      <c r="N43" s="6"/>
      <c r="O43" s="6"/>
      <c r="P43" s="6">
        <f t="shared" si="2"/>
        <v>0</v>
      </c>
      <c r="Q43" s="47" t="e">
        <f t="shared" si="3"/>
        <v>#DIV/0!</v>
      </c>
      <c r="S43" s="86" t="e">
        <f t="shared" ref="S43:AG51" si="21">S$52*$Q43</f>
        <v>#DIV/0!</v>
      </c>
      <c r="T43" s="91" t="e">
        <f t="shared" si="21"/>
        <v>#DIV/0!</v>
      </c>
      <c r="U43" s="91" t="e">
        <f t="shared" si="21"/>
        <v>#DIV/0!</v>
      </c>
      <c r="V43" s="91" t="e">
        <f t="shared" si="21"/>
        <v>#DIV/0!</v>
      </c>
      <c r="W43" s="91" t="e">
        <f t="shared" si="21"/>
        <v>#DIV/0!</v>
      </c>
      <c r="X43" s="91" t="e">
        <f t="shared" si="21"/>
        <v>#DIV/0!</v>
      </c>
      <c r="Y43" s="91" t="e">
        <f t="shared" si="21"/>
        <v>#DIV/0!</v>
      </c>
      <c r="Z43" s="91" t="e">
        <f t="shared" si="21"/>
        <v>#DIV/0!</v>
      </c>
      <c r="AA43" s="86" t="e">
        <f t="shared" si="21"/>
        <v>#DIV/0!</v>
      </c>
      <c r="AB43" s="91" t="e">
        <f t="shared" si="21"/>
        <v>#DIV/0!</v>
      </c>
      <c r="AC43" s="91" t="e">
        <f t="shared" si="21"/>
        <v>#DIV/0!</v>
      </c>
      <c r="AD43" s="91" t="e">
        <f t="shared" si="21"/>
        <v>#DIV/0!</v>
      </c>
      <c r="AE43" s="91" t="e">
        <f t="shared" si="21"/>
        <v>#DIV/0!</v>
      </c>
      <c r="AF43" s="91" t="e">
        <f t="shared" si="21"/>
        <v>#DIV/0!</v>
      </c>
      <c r="AG43" s="91" t="e">
        <f t="shared" si="21"/>
        <v>#DIV/0!</v>
      </c>
      <c r="AH43" s="91" t="e">
        <f t="shared" si="20"/>
        <v>#DIV/0!</v>
      </c>
      <c r="AI43" s="86" t="e">
        <f t="shared" si="16"/>
        <v>#DIV/0!</v>
      </c>
      <c r="AJ43" s="86" t="e">
        <f t="shared" si="16"/>
        <v>#DIV/0!</v>
      </c>
      <c r="AK43" s="86" t="e">
        <f t="shared" si="16"/>
        <v>#DIV/0!</v>
      </c>
      <c r="AL43" s="86" t="e">
        <f t="shared" si="16"/>
        <v>#DIV/0!</v>
      </c>
      <c r="AM43" s="86" t="e">
        <f t="shared" si="16"/>
        <v>#DIV/0!</v>
      </c>
      <c r="AN43" s="86" t="e">
        <f t="shared" si="16"/>
        <v>#DIV/0!</v>
      </c>
      <c r="AO43" s="86" t="e">
        <f t="shared" si="16"/>
        <v>#DIV/0!</v>
      </c>
      <c r="AP43" s="86" t="e">
        <f t="shared" si="16"/>
        <v>#DIV/0!</v>
      </c>
      <c r="AQ43" s="86" t="e">
        <f t="shared" si="16"/>
        <v>#DIV/0!</v>
      </c>
      <c r="AR43" s="86" t="e">
        <f t="shared" si="16"/>
        <v>#DIV/0!</v>
      </c>
      <c r="AS43" s="86" t="e">
        <f t="shared" si="16"/>
        <v>#DIV/0!</v>
      </c>
      <c r="AT43" s="86" t="e">
        <f t="shared" si="16"/>
        <v>#DIV/0!</v>
      </c>
      <c r="AU43" s="86" t="e">
        <f t="shared" si="16"/>
        <v>#DIV/0!</v>
      </c>
      <c r="AV43" s="86" t="e">
        <f t="shared" si="16"/>
        <v>#DIV/0!</v>
      </c>
      <c r="AW43" s="86" t="e">
        <f t="shared" si="16"/>
        <v>#DIV/0!</v>
      </c>
      <c r="AX43" s="86" t="e">
        <f t="shared" si="16"/>
        <v>#DIV/0!</v>
      </c>
      <c r="AY43" s="86" t="e">
        <f t="shared" si="17"/>
        <v>#DIV/0!</v>
      </c>
      <c r="AZ43" s="86" t="e">
        <f t="shared" si="17"/>
        <v>#DIV/0!</v>
      </c>
      <c r="BA43" s="86" t="e">
        <f t="shared" si="17"/>
        <v>#DIV/0!</v>
      </c>
      <c r="BB43" s="86" t="e">
        <f t="shared" si="17"/>
        <v>#DIV/0!</v>
      </c>
      <c r="BC43" s="86" t="e">
        <f t="shared" si="17"/>
        <v>#DIV/0!</v>
      </c>
      <c r="BD43" s="86" t="e">
        <f t="shared" si="17"/>
        <v>#DIV/0!</v>
      </c>
      <c r="BE43" s="86" t="e">
        <f t="shared" si="17"/>
        <v>#DIV/0!</v>
      </c>
      <c r="BF43" s="86" t="e">
        <f t="shared" si="17"/>
        <v>#DIV/0!</v>
      </c>
      <c r="BG43" s="86" t="e">
        <f t="shared" si="17"/>
        <v>#DIV/0!</v>
      </c>
      <c r="BH43" s="86" t="e">
        <f t="shared" si="17"/>
        <v>#DIV/0!</v>
      </c>
      <c r="BI43" s="86" t="e">
        <f t="shared" si="17"/>
        <v>#DIV/0!</v>
      </c>
      <c r="BJ43" s="86" t="e">
        <f t="shared" si="17"/>
        <v>#DIV/0!</v>
      </c>
      <c r="BK43" s="86" t="e">
        <f t="shared" si="17"/>
        <v>#DIV/0!</v>
      </c>
      <c r="BL43" s="86" t="e">
        <f t="shared" si="17"/>
        <v>#DIV/0!</v>
      </c>
      <c r="BM43" s="86" t="e">
        <f t="shared" si="17"/>
        <v>#DIV/0!</v>
      </c>
      <c r="BN43" s="86" t="e">
        <f t="shared" si="17"/>
        <v>#DIV/0!</v>
      </c>
      <c r="BO43" s="86" t="e">
        <f t="shared" si="18"/>
        <v>#DIV/0!</v>
      </c>
      <c r="BP43" s="86" t="e">
        <f t="shared" si="18"/>
        <v>#DIV/0!</v>
      </c>
      <c r="BQ43" s="86" t="e">
        <f t="shared" si="18"/>
        <v>#DIV/0!</v>
      </c>
      <c r="BR43" s="86" t="e">
        <f t="shared" si="18"/>
        <v>#DIV/0!</v>
      </c>
      <c r="BS43" s="86" t="e">
        <f t="shared" si="18"/>
        <v>#DIV/0!</v>
      </c>
      <c r="BT43" s="86" t="e">
        <f t="shared" si="18"/>
        <v>#DIV/0!</v>
      </c>
      <c r="BU43" s="86" t="e">
        <f t="shared" si="18"/>
        <v>#DIV/0!</v>
      </c>
      <c r="BV43" s="86" t="e">
        <f t="shared" si="18"/>
        <v>#DIV/0!</v>
      </c>
      <c r="BW43" s="86" t="e">
        <f t="shared" si="18"/>
        <v>#DIV/0!</v>
      </c>
      <c r="BX43" s="86" t="e">
        <f t="shared" si="18"/>
        <v>#DIV/0!</v>
      </c>
      <c r="BY43" s="86" t="e">
        <f t="shared" si="18"/>
        <v>#DIV/0!</v>
      </c>
      <c r="BZ43" s="86" t="e">
        <f t="shared" si="18"/>
        <v>#DIV/0!</v>
      </c>
      <c r="CA43" s="86" t="e">
        <f t="shared" si="18"/>
        <v>#DIV/0!</v>
      </c>
      <c r="CB43" s="86" t="e">
        <f t="shared" si="18"/>
        <v>#DIV/0!</v>
      </c>
      <c r="CC43" s="86" t="e">
        <f t="shared" si="18"/>
        <v>#DIV/0!</v>
      </c>
      <c r="CD43" s="86" t="e">
        <f t="shared" si="18"/>
        <v>#DIV/0!</v>
      </c>
      <c r="CE43" s="86" t="e">
        <f t="shared" si="19"/>
        <v>#DIV/0!</v>
      </c>
      <c r="CF43" s="86" t="e">
        <f t="shared" si="19"/>
        <v>#DIV/0!</v>
      </c>
      <c r="CG43" s="86" t="e">
        <f t="shared" si="19"/>
        <v>#DIV/0!</v>
      </c>
      <c r="CH43" s="86" t="e">
        <f t="shared" si="19"/>
        <v>#DIV/0!</v>
      </c>
      <c r="CI43" s="86" t="e">
        <f t="shared" si="19"/>
        <v>#DIV/0!</v>
      </c>
      <c r="CJ43" s="86" t="e">
        <f t="shared" si="19"/>
        <v>#DIV/0!</v>
      </c>
      <c r="CK43" s="86" t="e">
        <f t="shared" si="19"/>
        <v>#DIV/0!</v>
      </c>
      <c r="CL43" s="86" t="e">
        <f t="shared" si="19"/>
        <v>#DIV/0!</v>
      </c>
      <c r="CM43" s="86" t="e">
        <f t="shared" si="19"/>
        <v>#DIV/0!</v>
      </c>
      <c r="CN43" s="86" t="e">
        <f t="shared" si="19"/>
        <v>#DIV/0!</v>
      </c>
      <c r="CO43" s="86" t="e">
        <f t="shared" si="19"/>
        <v>#DIV/0!</v>
      </c>
      <c r="CP43" s="86" t="e">
        <f t="shared" si="19"/>
        <v>#DIV/0!</v>
      </c>
      <c r="CQ43" s="86" t="e">
        <f t="shared" si="19"/>
        <v>#DIV/0!</v>
      </c>
      <c r="CR43" s="86" t="e">
        <f t="shared" si="19"/>
        <v>#DIV/0!</v>
      </c>
      <c r="CS43" s="86" t="e">
        <f t="shared" si="19"/>
        <v>#DIV/0!</v>
      </c>
    </row>
    <row r="44" spans="1:97" x14ac:dyDescent="0.4">
      <c r="A44" s="9">
        <v>53</v>
      </c>
      <c r="B44" s="10"/>
      <c r="C44" s="10"/>
      <c r="D44" s="10"/>
      <c r="E44" s="10"/>
      <c r="F44" s="10"/>
      <c r="G44" s="10">
        <f t="shared" si="0"/>
        <v>0</v>
      </c>
      <c r="H44" s="45" t="e">
        <f t="shared" si="1"/>
        <v>#DIV/0!</v>
      </c>
      <c r="J44" s="9">
        <v>53</v>
      </c>
      <c r="K44" s="10"/>
      <c r="L44" s="10"/>
      <c r="M44" s="10"/>
      <c r="N44" s="10"/>
      <c r="O44" s="10"/>
      <c r="P44" s="10">
        <f t="shared" si="2"/>
        <v>0</v>
      </c>
      <c r="Q44" s="45" t="e">
        <f t="shared" si="3"/>
        <v>#DIV/0!</v>
      </c>
      <c r="S44" s="84" t="e">
        <f t="shared" si="21"/>
        <v>#DIV/0!</v>
      </c>
      <c r="T44" s="89" t="e">
        <f t="shared" si="21"/>
        <v>#DIV/0!</v>
      </c>
      <c r="U44" s="89" t="e">
        <f t="shared" si="21"/>
        <v>#DIV/0!</v>
      </c>
      <c r="V44" s="89" t="e">
        <f t="shared" si="21"/>
        <v>#DIV/0!</v>
      </c>
      <c r="W44" s="89" t="e">
        <f t="shared" si="21"/>
        <v>#DIV/0!</v>
      </c>
      <c r="X44" s="89" t="e">
        <f t="shared" si="21"/>
        <v>#DIV/0!</v>
      </c>
      <c r="Y44" s="89" t="e">
        <f t="shared" si="21"/>
        <v>#DIV/0!</v>
      </c>
      <c r="Z44" s="89" t="e">
        <f t="shared" si="21"/>
        <v>#DIV/0!</v>
      </c>
      <c r="AA44" s="84" t="e">
        <f t="shared" si="21"/>
        <v>#DIV/0!</v>
      </c>
      <c r="AB44" s="89" t="e">
        <f t="shared" si="21"/>
        <v>#DIV/0!</v>
      </c>
      <c r="AC44" s="89" t="e">
        <f t="shared" si="21"/>
        <v>#DIV/0!</v>
      </c>
      <c r="AD44" s="89" t="e">
        <f t="shared" si="21"/>
        <v>#DIV/0!</v>
      </c>
      <c r="AE44" s="89" t="e">
        <f t="shared" si="21"/>
        <v>#DIV/0!</v>
      </c>
      <c r="AF44" s="89" t="e">
        <f t="shared" si="21"/>
        <v>#DIV/0!</v>
      </c>
      <c r="AG44" s="89" t="e">
        <f t="shared" si="21"/>
        <v>#DIV/0!</v>
      </c>
      <c r="AH44" s="89" t="e">
        <f t="shared" si="20"/>
        <v>#DIV/0!</v>
      </c>
      <c r="AI44" s="84" t="e">
        <f t="shared" si="16"/>
        <v>#DIV/0!</v>
      </c>
      <c r="AJ44" s="84" t="e">
        <f t="shared" si="16"/>
        <v>#DIV/0!</v>
      </c>
      <c r="AK44" s="84" t="e">
        <f t="shared" si="16"/>
        <v>#DIV/0!</v>
      </c>
      <c r="AL44" s="84" t="e">
        <f t="shared" si="16"/>
        <v>#DIV/0!</v>
      </c>
      <c r="AM44" s="84" t="e">
        <f t="shared" si="16"/>
        <v>#DIV/0!</v>
      </c>
      <c r="AN44" s="84" t="e">
        <f t="shared" si="16"/>
        <v>#DIV/0!</v>
      </c>
      <c r="AO44" s="84" t="e">
        <f t="shared" si="16"/>
        <v>#DIV/0!</v>
      </c>
      <c r="AP44" s="84" t="e">
        <f t="shared" si="16"/>
        <v>#DIV/0!</v>
      </c>
      <c r="AQ44" s="84" t="e">
        <f t="shared" si="16"/>
        <v>#DIV/0!</v>
      </c>
      <c r="AR44" s="84" t="e">
        <f t="shared" si="16"/>
        <v>#DIV/0!</v>
      </c>
      <c r="AS44" s="84" t="e">
        <f t="shared" si="16"/>
        <v>#DIV/0!</v>
      </c>
      <c r="AT44" s="84" t="e">
        <f t="shared" si="16"/>
        <v>#DIV/0!</v>
      </c>
      <c r="AU44" s="84" t="e">
        <f t="shared" si="16"/>
        <v>#DIV/0!</v>
      </c>
      <c r="AV44" s="84" t="e">
        <f t="shared" si="16"/>
        <v>#DIV/0!</v>
      </c>
      <c r="AW44" s="84" t="e">
        <f t="shared" si="16"/>
        <v>#DIV/0!</v>
      </c>
      <c r="AX44" s="84" t="e">
        <f t="shared" si="16"/>
        <v>#DIV/0!</v>
      </c>
      <c r="AY44" s="84" t="e">
        <f t="shared" si="17"/>
        <v>#DIV/0!</v>
      </c>
      <c r="AZ44" s="84" t="e">
        <f t="shared" si="17"/>
        <v>#DIV/0!</v>
      </c>
      <c r="BA44" s="84" t="e">
        <f t="shared" si="17"/>
        <v>#DIV/0!</v>
      </c>
      <c r="BB44" s="84" t="e">
        <f t="shared" si="17"/>
        <v>#DIV/0!</v>
      </c>
      <c r="BC44" s="84" t="e">
        <f t="shared" si="17"/>
        <v>#DIV/0!</v>
      </c>
      <c r="BD44" s="84" t="e">
        <f t="shared" si="17"/>
        <v>#DIV/0!</v>
      </c>
      <c r="BE44" s="84" t="e">
        <f t="shared" si="17"/>
        <v>#DIV/0!</v>
      </c>
      <c r="BF44" s="84" t="e">
        <f t="shared" si="17"/>
        <v>#DIV/0!</v>
      </c>
      <c r="BG44" s="84" t="e">
        <f t="shared" si="17"/>
        <v>#DIV/0!</v>
      </c>
      <c r="BH44" s="84" t="e">
        <f t="shared" si="17"/>
        <v>#DIV/0!</v>
      </c>
      <c r="BI44" s="84" t="e">
        <f t="shared" si="17"/>
        <v>#DIV/0!</v>
      </c>
      <c r="BJ44" s="84" t="e">
        <f t="shared" si="17"/>
        <v>#DIV/0!</v>
      </c>
      <c r="BK44" s="84" t="e">
        <f t="shared" si="17"/>
        <v>#DIV/0!</v>
      </c>
      <c r="BL44" s="84" t="e">
        <f t="shared" si="17"/>
        <v>#DIV/0!</v>
      </c>
      <c r="BM44" s="84" t="e">
        <f t="shared" si="17"/>
        <v>#DIV/0!</v>
      </c>
      <c r="BN44" s="84" t="e">
        <f t="shared" si="17"/>
        <v>#DIV/0!</v>
      </c>
      <c r="BO44" s="84" t="e">
        <f t="shared" si="18"/>
        <v>#DIV/0!</v>
      </c>
      <c r="BP44" s="84" t="e">
        <f t="shared" si="18"/>
        <v>#DIV/0!</v>
      </c>
      <c r="BQ44" s="84" t="e">
        <f t="shared" si="18"/>
        <v>#DIV/0!</v>
      </c>
      <c r="BR44" s="84" t="e">
        <f t="shared" si="18"/>
        <v>#DIV/0!</v>
      </c>
      <c r="BS44" s="84" t="e">
        <f t="shared" si="18"/>
        <v>#DIV/0!</v>
      </c>
      <c r="BT44" s="84" t="e">
        <f t="shared" si="18"/>
        <v>#DIV/0!</v>
      </c>
      <c r="BU44" s="84" t="e">
        <f t="shared" si="18"/>
        <v>#DIV/0!</v>
      </c>
      <c r="BV44" s="84" t="e">
        <f t="shared" si="18"/>
        <v>#DIV/0!</v>
      </c>
      <c r="BW44" s="84" t="e">
        <f t="shared" si="18"/>
        <v>#DIV/0!</v>
      </c>
      <c r="BX44" s="84" t="e">
        <f t="shared" si="18"/>
        <v>#DIV/0!</v>
      </c>
      <c r="BY44" s="84" t="e">
        <f t="shared" si="18"/>
        <v>#DIV/0!</v>
      </c>
      <c r="BZ44" s="84" t="e">
        <f t="shared" si="18"/>
        <v>#DIV/0!</v>
      </c>
      <c r="CA44" s="84" t="e">
        <f t="shared" si="18"/>
        <v>#DIV/0!</v>
      </c>
      <c r="CB44" s="84" t="e">
        <f t="shared" si="18"/>
        <v>#DIV/0!</v>
      </c>
      <c r="CC44" s="84" t="e">
        <f t="shared" si="18"/>
        <v>#DIV/0!</v>
      </c>
      <c r="CD44" s="84" t="e">
        <f t="shared" si="18"/>
        <v>#DIV/0!</v>
      </c>
      <c r="CE44" s="84" t="e">
        <f t="shared" si="19"/>
        <v>#DIV/0!</v>
      </c>
      <c r="CF44" s="84" t="e">
        <f t="shared" si="19"/>
        <v>#DIV/0!</v>
      </c>
      <c r="CG44" s="84" t="e">
        <f t="shared" si="19"/>
        <v>#DIV/0!</v>
      </c>
      <c r="CH44" s="84" t="e">
        <f t="shared" si="19"/>
        <v>#DIV/0!</v>
      </c>
      <c r="CI44" s="84" t="e">
        <f t="shared" si="19"/>
        <v>#DIV/0!</v>
      </c>
      <c r="CJ44" s="84" t="e">
        <f t="shared" si="19"/>
        <v>#DIV/0!</v>
      </c>
      <c r="CK44" s="84" t="e">
        <f t="shared" si="19"/>
        <v>#DIV/0!</v>
      </c>
      <c r="CL44" s="84" t="e">
        <f t="shared" si="19"/>
        <v>#DIV/0!</v>
      </c>
      <c r="CM44" s="84" t="e">
        <f t="shared" si="19"/>
        <v>#DIV/0!</v>
      </c>
      <c r="CN44" s="84" t="e">
        <f t="shared" si="19"/>
        <v>#DIV/0!</v>
      </c>
      <c r="CO44" s="84" t="e">
        <f t="shared" si="19"/>
        <v>#DIV/0!</v>
      </c>
      <c r="CP44" s="84" t="e">
        <f t="shared" si="19"/>
        <v>#DIV/0!</v>
      </c>
      <c r="CQ44" s="84" t="e">
        <f t="shared" si="19"/>
        <v>#DIV/0!</v>
      </c>
      <c r="CR44" s="84" t="e">
        <f t="shared" si="19"/>
        <v>#DIV/0!</v>
      </c>
      <c r="CS44" s="84" t="e">
        <f t="shared" si="19"/>
        <v>#DIV/0!</v>
      </c>
    </row>
    <row r="45" spans="1:97" x14ac:dyDescent="0.4">
      <c r="A45" s="5">
        <v>54</v>
      </c>
      <c r="B45" s="6"/>
      <c r="C45" s="6"/>
      <c r="D45" s="6"/>
      <c r="E45" s="6"/>
      <c r="F45" s="6"/>
      <c r="G45" s="6">
        <f t="shared" si="0"/>
        <v>0</v>
      </c>
      <c r="H45" s="47" t="e">
        <f t="shared" si="1"/>
        <v>#DIV/0!</v>
      </c>
      <c r="J45" s="5">
        <v>54</v>
      </c>
      <c r="K45" s="6"/>
      <c r="L45" s="6"/>
      <c r="M45" s="6"/>
      <c r="N45" s="6"/>
      <c r="O45" s="6"/>
      <c r="P45" s="6">
        <f t="shared" si="2"/>
        <v>0</v>
      </c>
      <c r="Q45" s="47" t="e">
        <f t="shared" si="3"/>
        <v>#DIV/0!</v>
      </c>
      <c r="S45" s="86" t="e">
        <f t="shared" si="21"/>
        <v>#DIV/0!</v>
      </c>
      <c r="T45" s="91" t="e">
        <f t="shared" si="21"/>
        <v>#DIV/0!</v>
      </c>
      <c r="U45" s="91" t="e">
        <f t="shared" si="21"/>
        <v>#DIV/0!</v>
      </c>
      <c r="V45" s="91" t="e">
        <f t="shared" si="21"/>
        <v>#DIV/0!</v>
      </c>
      <c r="W45" s="91" t="e">
        <f t="shared" si="21"/>
        <v>#DIV/0!</v>
      </c>
      <c r="X45" s="91" t="e">
        <f t="shared" si="21"/>
        <v>#DIV/0!</v>
      </c>
      <c r="Y45" s="91" t="e">
        <f t="shared" si="21"/>
        <v>#DIV/0!</v>
      </c>
      <c r="Z45" s="91" t="e">
        <f t="shared" si="21"/>
        <v>#DIV/0!</v>
      </c>
      <c r="AA45" s="86" t="e">
        <f t="shared" si="21"/>
        <v>#DIV/0!</v>
      </c>
      <c r="AB45" s="91" t="e">
        <f t="shared" si="21"/>
        <v>#DIV/0!</v>
      </c>
      <c r="AC45" s="91" t="e">
        <f t="shared" si="21"/>
        <v>#DIV/0!</v>
      </c>
      <c r="AD45" s="91" t="e">
        <f t="shared" si="21"/>
        <v>#DIV/0!</v>
      </c>
      <c r="AE45" s="91" t="e">
        <f t="shared" si="21"/>
        <v>#DIV/0!</v>
      </c>
      <c r="AF45" s="91" t="e">
        <f t="shared" si="21"/>
        <v>#DIV/0!</v>
      </c>
      <c r="AG45" s="91" t="e">
        <f t="shared" si="21"/>
        <v>#DIV/0!</v>
      </c>
      <c r="AH45" s="91" t="e">
        <f t="shared" si="20"/>
        <v>#DIV/0!</v>
      </c>
      <c r="AI45" s="86" t="e">
        <f t="shared" si="16"/>
        <v>#DIV/0!</v>
      </c>
      <c r="AJ45" s="86" t="e">
        <f t="shared" si="16"/>
        <v>#DIV/0!</v>
      </c>
      <c r="AK45" s="86" t="e">
        <f t="shared" si="16"/>
        <v>#DIV/0!</v>
      </c>
      <c r="AL45" s="86" t="e">
        <f t="shared" si="16"/>
        <v>#DIV/0!</v>
      </c>
      <c r="AM45" s="86" t="e">
        <f t="shared" si="16"/>
        <v>#DIV/0!</v>
      </c>
      <c r="AN45" s="86" t="e">
        <f t="shared" si="16"/>
        <v>#DIV/0!</v>
      </c>
      <c r="AO45" s="86" t="e">
        <f t="shared" si="16"/>
        <v>#DIV/0!</v>
      </c>
      <c r="AP45" s="86" t="e">
        <f t="shared" si="16"/>
        <v>#DIV/0!</v>
      </c>
      <c r="AQ45" s="86" t="e">
        <f t="shared" si="16"/>
        <v>#DIV/0!</v>
      </c>
      <c r="AR45" s="86" t="e">
        <f t="shared" si="16"/>
        <v>#DIV/0!</v>
      </c>
      <c r="AS45" s="86" t="e">
        <f t="shared" si="16"/>
        <v>#DIV/0!</v>
      </c>
      <c r="AT45" s="86" t="e">
        <f t="shared" si="16"/>
        <v>#DIV/0!</v>
      </c>
      <c r="AU45" s="86" t="e">
        <f t="shared" si="16"/>
        <v>#DIV/0!</v>
      </c>
      <c r="AV45" s="86" t="e">
        <f t="shared" si="16"/>
        <v>#DIV/0!</v>
      </c>
      <c r="AW45" s="86" t="e">
        <f t="shared" si="16"/>
        <v>#DIV/0!</v>
      </c>
      <c r="AX45" s="86" t="e">
        <f t="shared" si="16"/>
        <v>#DIV/0!</v>
      </c>
      <c r="AY45" s="86" t="e">
        <f t="shared" si="17"/>
        <v>#DIV/0!</v>
      </c>
      <c r="AZ45" s="86" t="e">
        <f t="shared" si="17"/>
        <v>#DIV/0!</v>
      </c>
      <c r="BA45" s="86" t="e">
        <f t="shared" si="17"/>
        <v>#DIV/0!</v>
      </c>
      <c r="BB45" s="86" t="e">
        <f t="shared" si="17"/>
        <v>#DIV/0!</v>
      </c>
      <c r="BC45" s="86" t="e">
        <f t="shared" si="17"/>
        <v>#DIV/0!</v>
      </c>
      <c r="BD45" s="86" t="e">
        <f t="shared" si="17"/>
        <v>#DIV/0!</v>
      </c>
      <c r="BE45" s="86" t="e">
        <f t="shared" si="17"/>
        <v>#DIV/0!</v>
      </c>
      <c r="BF45" s="86" t="e">
        <f t="shared" si="17"/>
        <v>#DIV/0!</v>
      </c>
      <c r="BG45" s="86" t="e">
        <f t="shared" si="17"/>
        <v>#DIV/0!</v>
      </c>
      <c r="BH45" s="86" t="e">
        <f t="shared" si="17"/>
        <v>#DIV/0!</v>
      </c>
      <c r="BI45" s="86" t="e">
        <f t="shared" si="17"/>
        <v>#DIV/0!</v>
      </c>
      <c r="BJ45" s="86" t="e">
        <f t="shared" si="17"/>
        <v>#DIV/0!</v>
      </c>
      <c r="BK45" s="86" t="e">
        <f t="shared" si="17"/>
        <v>#DIV/0!</v>
      </c>
      <c r="BL45" s="86" t="e">
        <f t="shared" si="17"/>
        <v>#DIV/0!</v>
      </c>
      <c r="BM45" s="86" t="e">
        <f t="shared" si="17"/>
        <v>#DIV/0!</v>
      </c>
      <c r="BN45" s="86" t="e">
        <f t="shared" si="17"/>
        <v>#DIV/0!</v>
      </c>
      <c r="BO45" s="86" t="e">
        <f t="shared" si="18"/>
        <v>#DIV/0!</v>
      </c>
      <c r="BP45" s="86" t="e">
        <f t="shared" si="18"/>
        <v>#DIV/0!</v>
      </c>
      <c r="BQ45" s="86" t="e">
        <f t="shared" si="18"/>
        <v>#DIV/0!</v>
      </c>
      <c r="BR45" s="86" t="e">
        <f t="shared" si="18"/>
        <v>#DIV/0!</v>
      </c>
      <c r="BS45" s="86" t="e">
        <f t="shared" si="18"/>
        <v>#DIV/0!</v>
      </c>
      <c r="BT45" s="86" t="e">
        <f t="shared" si="18"/>
        <v>#DIV/0!</v>
      </c>
      <c r="BU45" s="86" t="e">
        <f t="shared" si="18"/>
        <v>#DIV/0!</v>
      </c>
      <c r="BV45" s="86" t="e">
        <f t="shared" si="18"/>
        <v>#DIV/0!</v>
      </c>
      <c r="BW45" s="86" t="e">
        <f t="shared" si="18"/>
        <v>#DIV/0!</v>
      </c>
      <c r="BX45" s="86" t="e">
        <f t="shared" si="18"/>
        <v>#DIV/0!</v>
      </c>
      <c r="BY45" s="86" t="e">
        <f t="shared" si="18"/>
        <v>#DIV/0!</v>
      </c>
      <c r="BZ45" s="86" t="e">
        <f t="shared" si="18"/>
        <v>#DIV/0!</v>
      </c>
      <c r="CA45" s="86" t="e">
        <f t="shared" si="18"/>
        <v>#DIV/0!</v>
      </c>
      <c r="CB45" s="86" t="e">
        <f t="shared" si="18"/>
        <v>#DIV/0!</v>
      </c>
      <c r="CC45" s="86" t="e">
        <f t="shared" si="18"/>
        <v>#DIV/0!</v>
      </c>
      <c r="CD45" s="86" t="e">
        <f t="shared" si="18"/>
        <v>#DIV/0!</v>
      </c>
      <c r="CE45" s="86" t="e">
        <f t="shared" si="19"/>
        <v>#DIV/0!</v>
      </c>
      <c r="CF45" s="86" t="e">
        <f t="shared" si="19"/>
        <v>#DIV/0!</v>
      </c>
      <c r="CG45" s="86" t="e">
        <f t="shared" si="19"/>
        <v>#DIV/0!</v>
      </c>
      <c r="CH45" s="86" t="e">
        <f t="shared" si="19"/>
        <v>#DIV/0!</v>
      </c>
      <c r="CI45" s="86" t="e">
        <f t="shared" si="19"/>
        <v>#DIV/0!</v>
      </c>
      <c r="CJ45" s="86" t="e">
        <f t="shared" si="19"/>
        <v>#DIV/0!</v>
      </c>
      <c r="CK45" s="86" t="e">
        <f t="shared" si="19"/>
        <v>#DIV/0!</v>
      </c>
      <c r="CL45" s="86" t="e">
        <f t="shared" si="19"/>
        <v>#DIV/0!</v>
      </c>
      <c r="CM45" s="86" t="e">
        <f t="shared" si="19"/>
        <v>#DIV/0!</v>
      </c>
      <c r="CN45" s="86" t="e">
        <f t="shared" si="19"/>
        <v>#DIV/0!</v>
      </c>
      <c r="CO45" s="86" t="e">
        <f t="shared" si="19"/>
        <v>#DIV/0!</v>
      </c>
      <c r="CP45" s="86" t="e">
        <f t="shared" si="19"/>
        <v>#DIV/0!</v>
      </c>
      <c r="CQ45" s="86" t="e">
        <f t="shared" si="19"/>
        <v>#DIV/0!</v>
      </c>
      <c r="CR45" s="86" t="e">
        <f t="shared" si="19"/>
        <v>#DIV/0!</v>
      </c>
      <c r="CS45" s="86" t="e">
        <f t="shared" si="19"/>
        <v>#DIV/0!</v>
      </c>
    </row>
    <row r="46" spans="1:97" x14ac:dyDescent="0.4">
      <c r="A46" s="9">
        <v>55</v>
      </c>
      <c r="B46" s="10"/>
      <c r="C46" s="10"/>
      <c r="D46" s="10"/>
      <c r="E46" s="10"/>
      <c r="F46" s="10"/>
      <c r="G46" s="10">
        <f t="shared" si="0"/>
        <v>0</v>
      </c>
      <c r="H46" s="45" t="e">
        <f t="shared" si="1"/>
        <v>#DIV/0!</v>
      </c>
      <c r="J46" s="9">
        <v>55</v>
      </c>
      <c r="K46" s="10"/>
      <c r="L46" s="10"/>
      <c r="M46" s="10"/>
      <c r="N46" s="10"/>
      <c r="O46" s="10"/>
      <c r="P46" s="10">
        <f t="shared" si="2"/>
        <v>0</v>
      </c>
      <c r="Q46" s="45" t="e">
        <f t="shared" si="3"/>
        <v>#DIV/0!</v>
      </c>
      <c r="S46" s="84" t="e">
        <f t="shared" si="21"/>
        <v>#DIV/0!</v>
      </c>
      <c r="T46" s="89" t="e">
        <f t="shared" si="21"/>
        <v>#DIV/0!</v>
      </c>
      <c r="U46" s="89" t="e">
        <f t="shared" si="21"/>
        <v>#DIV/0!</v>
      </c>
      <c r="V46" s="89" t="e">
        <f t="shared" si="21"/>
        <v>#DIV/0!</v>
      </c>
      <c r="W46" s="89" t="e">
        <f t="shared" si="21"/>
        <v>#DIV/0!</v>
      </c>
      <c r="X46" s="89" t="e">
        <f t="shared" si="21"/>
        <v>#DIV/0!</v>
      </c>
      <c r="Y46" s="89" t="e">
        <f t="shared" si="21"/>
        <v>#DIV/0!</v>
      </c>
      <c r="Z46" s="89" t="e">
        <f t="shared" si="21"/>
        <v>#DIV/0!</v>
      </c>
      <c r="AA46" s="84" t="e">
        <f t="shared" si="21"/>
        <v>#DIV/0!</v>
      </c>
      <c r="AB46" s="89" t="e">
        <f t="shared" si="21"/>
        <v>#DIV/0!</v>
      </c>
      <c r="AC46" s="89" t="e">
        <f t="shared" si="21"/>
        <v>#DIV/0!</v>
      </c>
      <c r="AD46" s="89" t="e">
        <f t="shared" si="21"/>
        <v>#DIV/0!</v>
      </c>
      <c r="AE46" s="89" t="e">
        <f t="shared" si="21"/>
        <v>#DIV/0!</v>
      </c>
      <c r="AF46" s="89" t="e">
        <f t="shared" si="21"/>
        <v>#DIV/0!</v>
      </c>
      <c r="AG46" s="89" t="e">
        <f t="shared" si="21"/>
        <v>#DIV/0!</v>
      </c>
      <c r="AH46" s="89" t="e">
        <f t="shared" si="20"/>
        <v>#DIV/0!</v>
      </c>
      <c r="AI46" s="84" t="e">
        <f t="shared" si="16"/>
        <v>#DIV/0!</v>
      </c>
      <c r="AJ46" s="84" t="e">
        <f t="shared" si="16"/>
        <v>#DIV/0!</v>
      </c>
      <c r="AK46" s="84" t="e">
        <f t="shared" si="16"/>
        <v>#DIV/0!</v>
      </c>
      <c r="AL46" s="84" t="e">
        <f t="shared" si="16"/>
        <v>#DIV/0!</v>
      </c>
      <c r="AM46" s="84" t="e">
        <f t="shared" si="16"/>
        <v>#DIV/0!</v>
      </c>
      <c r="AN46" s="84" t="e">
        <f t="shared" si="16"/>
        <v>#DIV/0!</v>
      </c>
      <c r="AO46" s="84" t="e">
        <f t="shared" si="16"/>
        <v>#DIV/0!</v>
      </c>
      <c r="AP46" s="84" t="e">
        <f t="shared" si="16"/>
        <v>#DIV/0!</v>
      </c>
      <c r="AQ46" s="84" t="e">
        <f t="shared" si="16"/>
        <v>#DIV/0!</v>
      </c>
      <c r="AR46" s="84" t="e">
        <f t="shared" si="16"/>
        <v>#DIV/0!</v>
      </c>
      <c r="AS46" s="84" t="e">
        <f t="shared" si="16"/>
        <v>#DIV/0!</v>
      </c>
      <c r="AT46" s="84" t="e">
        <f t="shared" si="16"/>
        <v>#DIV/0!</v>
      </c>
      <c r="AU46" s="84" t="e">
        <f t="shared" si="16"/>
        <v>#DIV/0!</v>
      </c>
      <c r="AV46" s="84" t="e">
        <f t="shared" si="16"/>
        <v>#DIV/0!</v>
      </c>
      <c r="AW46" s="84" t="e">
        <f t="shared" si="16"/>
        <v>#DIV/0!</v>
      </c>
      <c r="AX46" s="84" t="e">
        <f t="shared" si="16"/>
        <v>#DIV/0!</v>
      </c>
      <c r="AY46" s="84" t="e">
        <f t="shared" si="17"/>
        <v>#DIV/0!</v>
      </c>
      <c r="AZ46" s="84" t="e">
        <f t="shared" si="17"/>
        <v>#DIV/0!</v>
      </c>
      <c r="BA46" s="84" t="e">
        <f t="shared" si="17"/>
        <v>#DIV/0!</v>
      </c>
      <c r="BB46" s="84" t="e">
        <f t="shared" si="17"/>
        <v>#DIV/0!</v>
      </c>
      <c r="BC46" s="84" t="e">
        <f t="shared" si="17"/>
        <v>#DIV/0!</v>
      </c>
      <c r="BD46" s="84" t="e">
        <f t="shared" si="17"/>
        <v>#DIV/0!</v>
      </c>
      <c r="BE46" s="84" t="e">
        <f t="shared" si="17"/>
        <v>#DIV/0!</v>
      </c>
      <c r="BF46" s="84" t="e">
        <f t="shared" si="17"/>
        <v>#DIV/0!</v>
      </c>
      <c r="BG46" s="84" t="e">
        <f t="shared" si="17"/>
        <v>#DIV/0!</v>
      </c>
      <c r="BH46" s="84" t="e">
        <f t="shared" si="17"/>
        <v>#DIV/0!</v>
      </c>
      <c r="BI46" s="84" t="e">
        <f t="shared" si="17"/>
        <v>#DIV/0!</v>
      </c>
      <c r="BJ46" s="84" t="e">
        <f t="shared" si="17"/>
        <v>#DIV/0!</v>
      </c>
      <c r="BK46" s="84" t="e">
        <f t="shared" si="17"/>
        <v>#DIV/0!</v>
      </c>
      <c r="BL46" s="84" t="e">
        <f t="shared" si="17"/>
        <v>#DIV/0!</v>
      </c>
      <c r="BM46" s="84" t="e">
        <f t="shared" si="17"/>
        <v>#DIV/0!</v>
      </c>
      <c r="BN46" s="84" t="e">
        <f t="shared" si="17"/>
        <v>#DIV/0!</v>
      </c>
      <c r="BO46" s="84" t="e">
        <f t="shared" si="18"/>
        <v>#DIV/0!</v>
      </c>
      <c r="BP46" s="84" t="e">
        <f t="shared" si="18"/>
        <v>#DIV/0!</v>
      </c>
      <c r="BQ46" s="84" t="e">
        <f t="shared" si="18"/>
        <v>#DIV/0!</v>
      </c>
      <c r="BR46" s="84" t="e">
        <f t="shared" si="18"/>
        <v>#DIV/0!</v>
      </c>
      <c r="BS46" s="84" t="e">
        <f t="shared" si="18"/>
        <v>#DIV/0!</v>
      </c>
      <c r="BT46" s="84" t="e">
        <f t="shared" si="18"/>
        <v>#DIV/0!</v>
      </c>
      <c r="BU46" s="84" t="e">
        <f t="shared" si="18"/>
        <v>#DIV/0!</v>
      </c>
      <c r="BV46" s="84" t="e">
        <f t="shared" si="18"/>
        <v>#DIV/0!</v>
      </c>
      <c r="BW46" s="84" t="e">
        <f t="shared" si="18"/>
        <v>#DIV/0!</v>
      </c>
      <c r="BX46" s="84" t="e">
        <f t="shared" si="18"/>
        <v>#DIV/0!</v>
      </c>
      <c r="BY46" s="84" t="e">
        <f t="shared" si="18"/>
        <v>#DIV/0!</v>
      </c>
      <c r="BZ46" s="84" t="e">
        <f t="shared" si="18"/>
        <v>#DIV/0!</v>
      </c>
      <c r="CA46" s="84" t="e">
        <f t="shared" si="18"/>
        <v>#DIV/0!</v>
      </c>
      <c r="CB46" s="84" t="e">
        <f t="shared" si="18"/>
        <v>#DIV/0!</v>
      </c>
      <c r="CC46" s="84" t="e">
        <f t="shared" si="18"/>
        <v>#DIV/0!</v>
      </c>
      <c r="CD46" s="84" t="e">
        <f t="shared" si="18"/>
        <v>#DIV/0!</v>
      </c>
      <c r="CE46" s="84" t="e">
        <f t="shared" si="19"/>
        <v>#DIV/0!</v>
      </c>
      <c r="CF46" s="84" t="e">
        <f t="shared" si="19"/>
        <v>#DIV/0!</v>
      </c>
      <c r="CG46" s="84" t="e">
        <f t="shared" si="19"/>
        <v>#DIV/0!</v>
      </c>
      <c r="CH46" s="84" t="e">
        <f t="shared" si="19"/>
        <v>#DIV/0!</v>
      </c>
      <c r="CI46" s="84" t="e">
        <f t="shared" si="19"/>
        <v>#DIV/0!</v>
      </c>
      <c r="CJ46" s="84" t="e">
        <f t="shared" si="19"/>
        <v>#DIV/0!</v>
      </c>
      <c r="CK46" s="84" t="e">
        <f t="shared" si="19"/>
        <v>#DIV/0!</v>
      </c>
      <c r="CL46" s="84" t="e">
        <f t="shared" si="19"/>
        <v>#DIV/0!</v>
      </c>
      <c r="CM46" s="84" t="e">
        <f t="shared" si="19"/>
        <v>#DIV/0!</v>
      </c>
      <c r="CN46" s="84" t="e">
        <f t="shared" si="19"/>
        <v>#DIV/0!</v>
      </c>
      <c r="CO46" s="84" t="e">
        <f t="shared" si="19"/>
        <v>#DIV/0!</v>
      </c>
      <c r="CP46" s="84" t="e">
        <f t="shared" si="19"/>
        <v>#DIV/0!</v>
      </c>
      <c r="CQ46" s="84" t="e">
        <f t="shared" si="19"/>
        <v>#DIV/0!</v>
      </c>
      <c r="CR46" s="84" t="e">
        <f t="shared" si="19"/>
        <v>#DIV/0!</v>
      </c>
      <c r="CS46" s="84" t="e">
        <f t="shared" si="19"/>
        <v>#DIV/0!</v>
      </c>
    </row>
    <row r="47" spans="1:97" x14ac:dyDescent="0.4">
      <c r="A47" s="5">
        <v>56</v>
      </c>
      <c r="B47" s="6"/>
      <c r="C47" s="6"/>
      <c r="D47" s="6"/>
      <c r="E47" s="6"/>
      <c r="F47" s="6"/>
      <c r="G47" s="6">
        <f t="shared" si="0"/>
        <v>0</v>
      </c>
      <c r="H47" s="47" t="e">
        <f t="shared" si="1"/>
        <v>#DIV/0!</v>
      </c>
      <c r="J47" s="5">
        <v>56</v>
      </c>
      <c r="K47" s="6"/>
      <c r="L47" s="6"/>
      <c r="M47" s="6"/>
      <c r="N47" s="6"/>
      <c r="O47" s="6"/>
      <c r="P47" s="6">
        <f t="shared" si="2"/>
        <v>0</v>
      </c>
      <c r="Q47" s="47" t="e">
        <f t="shared" si="3"/>
        <v>#DIV/0!</v>
      </c>
      <c r="S47" s="86" t="e">
        <f t="shared" si="21"/>
        <v>#DIV/0!</v>
      </c>
      <c r="T47" s="91" t="e">
        <f t="shared" si="21"/>
        <v>#DIV/0!</v>
      </c>
      <c r="U47" s="91" t="e">
        <f t="shared" si="21"/>
        <v>#DIV/0!</v>
      </c>
      <c r="V47" s="91" t="e">
        <f t="shared" si="21"/>
        <v>#DIV/0!</v>
      </c>
      <c r="W47" s="91" t="e">
        <f t="shared" si="21"/>
        <v>#DIV/0!</v>
      </c>
      <c r="X47" s="91" t="e">
        <f t="shared" si="21"/>
        <v>#DIV/0!</v>
      </c>
      <c r="Y47" s="91" t="e">
        <f t="shared" si="21"/>
        <v>#DIV/0!</v>
      </c>
      <c r="Z47" s="91" t="e">
        <f t="shared" si="21"/>
        <v>#DIV/0!</v>
      </c>
      <c r="AA47" s="86" t="e">
        <f t="shared" si="21"/>
        <v>#DIV/0!</v>
      </c>
      <c r="AB47" s="91" t="e">
        <f t="shared" si="21"/>
        <v>#DIV/0!</v>
      </c>
      <c r="AC47" s="91" t="e">
        <f t="shared" si="21"/>
        <v>#DIV/0!</v>
      </c>
      <c r="AD47" s="91" t="e">
        <f t="shared" si="21"/>
        <v>#DIV/0!</v>
      </c>
      <c r="AE47" s="91" t="e">
        <f t="shared" si="21"/>
        <v>#DIV/0!</v>
      </c>
      <c r="AF47" s="91" t="e">
        <f t="shared" si="21"/>
        <v>#DIV/0!</v>
      </c>
      <c r="AG47" s="91" t="e">
        <f t="shared" si="21"/>
        <v>#DIV/0!</v>
      </c>
      <c r="AH47" s="91" t="e">
        <f t="shared" si="20"/>
        <v>#DIV/0!</v>
      </c>
      <c r="AI47" s="86" t="e">
        <f t="shared" si="16"/>
        <v>#DIV/0!</v>
      </c>
      <c r="AJ47" s="86" t="e">
        <f t="shared" si="16"/>
        <v>#DIV/0!</v>
      </c>
      <c r="AK47" s="86" t="e">
        <f t="shared" si="16"/>
        <v>#DIV/0!</v>
      </c>
      <c r="AL47" s="86" t="e">
        <f t="shared" si="16"/>
        <v>#DIV/0!</v>
      </c>
      <c r="AM47" s="86" t="e">
        <f t="shared" si="16"/>
        <v>#DIV/0!</v>
      </c>
      <c r="AN47" s="86" t="e">
        <f t="shared" si="16"/>
        <v>#DIV/0!</v>
      </c>
      <c r="AO47" s="86" t="e">
        <f t="shared" si="16"/>
        <v>#DIV/0!</v>
      </c>
      <c r="AP47" s="86" t="e">
        <f t="shared" si="16"/>
        <v>#DIV/0!</v>
      </c>
      <c r="AQ47" s="86" t="e">
        <f t="shared" si="16"/>
        <v>#DIV/0!</v>
      </c>
      <c r="AR47" s="86" t="e">
        <f t="shared" si="16"/>
        <v>#DIV/0!</v>
      </c>
      <c r="AS47" s="86" t="e">
        <f t="shared" si="16"/>
        <v>#DIV/0!</v>
      </c>
      <c r="AT47" s="86" t="e">
        <f t="shared" si="16"/>
        <v>#DIV/0!</v>
      </c>
      <c r="AU47" s="86" t="e">
        <f t="shared" si="16"/>
        <v>#DIV/0!</v>
      </c>
      <c r="AV47" s="86" t="e">
        <f t="shared" si="16"/>
        <v>#DIV/0!</v>
      </c>
      <c r="AW47" s="86" t="e">
        <f t="shared" si="16"/>
        <v>#DIV/0!</v>
      </c>
      <c r="AX47" s="86" t="e">
        <f t="shared" si="16"/>
        <v>#DIV/0!</v>
      </c>
      <c r="AY47" s="86" t="e">
        <f t="shared" si="17"/>
        <v>#DIV/0!</v>
      </c>
      <c r="AZ47" s="86" t="e">
        <f t="shared" si="17"/>
        <v>#DIV/0!</v>
      </c>
      <c r="BA47" s="86" t="e">
        <f t="shared" si="17"/>
        <v>#DIV/0!</v>
      </c>
      <c r="BB47" s="86" t="e">
        <f t="shared" si="17"/>
        <v>#DIV/0!</v>
      </c>
      <c r="BC47" s="86" t="e">
        <f t="shared" si="17"/>
        <v>#DIV/0!</v>
      </c>
      <c r="BD47" s="86" t="e">
        <f t="shared" si="17"/>
        <v>#DIV/0!</v>
      </c>
      <c r="BE47" s="86" t="e">
        <f t="shared" si="17"/>
        <v>#DIV/0!</v>
      </c>
      <c r="BF47" s="86" t="e">
        <f t="shared" si="17"/>
        <v>#DIV/0!</v>
      </c>
      <c r="BG47" s="86" t="e">
        <f t="shared" si="17"/>
        <v>#DIV/0!</v>
      </c>
      <c r="BH47" s="86" t="e">
        <f t="shared" si="17"/>
        <v>#DIV/0!</v>
      </c>
      <c r="BI47" s="86" t="e">
        <f t="shared" si="17"/>
        <v>#DIV/0!</v>
      </c>
      <c r="BJ47" s="86" t="e">
        <f t="shared" si="17"/>
        <v>#DIV/0!</v>
      </c>
      <c r="BK47" s="86" t="e">
        <f t="shared" si="17"/>
        <v>#DIV/0!</v>
      </c>
      <c r="BL47" s="86" t="e">
        <f t="shared" si="17"/>
        <v>#DIV/0!</v>
      </c>
      <c r="BM47" s="86" t="e">
        <f t="shared" si="17"/>
        <v>#DIV/0!</v>
      </c>
      <c r="BN47" s="86" t="e">
        <f t="shared" si="17"/>
        <v>#DIV/0!</v>
      </c>
      <c r="BO47" s="86" t="e">
        <f t="shared" si="18"/>
        <v>#DIV/0!</v>
      </c>
      <c r="BP47" s="86" t="e">
        <f t="shared" si="18"/>
        <v>#DIV/0!</v>
      </c>
      <c r="BQ47" s="86" t="e">
        <f t="shared" si="18"/>
        <v>#DIV/0!</v>
      </c>
      <c r="BR47" s="86" t="e">
        <f t="shared" si="18"/>
        <v>#DIV/0!</v>
      </c>
      <c r="BS47" s="86" t="e">
        <f t="shared" si="18"/>
        <v>#DIV/0!</v>
      </c>
      <c r="BT47" s="86" t="e">
        <f t="shared" si="18"/>
        <v>#DIV/0!</v>
      </c>
      <c r="BU47" s="86" t="e">
        <f t="shared" si="18"/>
        <v>#DIV/0!</v>
      </c>
      <c r="BV47" s="86" t="e">
        <f t="shared" si="18"/>
        <v>#DIV/0!</v>
      </c>
      <c r="BW47" s="86" t="e">
        <f t="shared" si="18"/>
        <v>#DIV/0!</v>
      </c>
      <c r="BX47" s="86" t="e">
        <f t="shared" si="18"/>
        <v>#DIV/0!</v>
      </c>
      <c r="BY47" s="86" t="e">
        <f t="shared" si="18"/>
        <v>#DIV/0!</v>
      </c>
      <c r="BZ47" s="86" t="e">
        <f t="shared" si="18"/>
        <v>#DIV/0!</v>
      </c>
      <c r="CA47" s="86" t="e">
        <f t="shared" si="18"/>
        <v>#DIV/0!</v>
      </c>
      <c r="CB47" s="86" t="e">
        <f t="shared" si="18"/>
        <v>#DIV/0!</v>
      </c>
      <c r="CC47" s="86" t="e">
        <f t="shared" si="18"/>
        <v>#DIV/0!</v>
      </c>
      <c r="CD47" s="86" t="e">
        <f t="shared" si="18"/>
        <v>#DIV/0!</v>
      </c>
      <c r="CE47" s="86" t="e">
        <f t="shared" si="19"/>
        <v>#DIV/0!</v>
      </c>
      <c r="CF47" s="86" t="e">
        <f t="shared" si="19"/>
        <v>#DIV/0!</v>
      </c>
      <c r="CG47" s="86" t="e">
        <f t="shared" si="19"/>
        <v>#DIV/0!</v>
      </c>
      <c r="CH47" s="86" t="e">
        <f t="shared" si="19"/>
        <v>#DIV/0!</v>
      </c>
      <c r="CI47" s="86" t="e">
        <f t="shared" si="19"/>
        <v>#DIV/0!</v>
      </c>
      <c r="CJ47" s="86" t="e">
        <f t="shared" si="19"/>
        <v>#DIV/0!</v>
      </c>
      <c r="CK47" s="86" t="e">
        <f t="shared" si="19"/>
        <v>#DIV/0!</v>
      </c>
      <c r="CL47" s="86" t="e">
        <f t="shared" si="19"/>
        <v>#DIV/0!</v>
      </c>
      <c r="CM47" s="86" t="e">
        <f t="shared" si="19"/>
        <v>#DIV/0!</v>
      </c>
      <c r="CN47" s="86" t="e">
        <f t="shared" si="19"/>
        <v>#DIV/0!</v>
      </c>
      <c r="CO47" s="86" t="e">
        <f t="shared" si="19"/>
        <v>#DIV/0!</v>
      </c>
      <c r="CP47" s="86" t="e">
        <f t="shared" si="19"/>
        <v>#DIV/0!</v>
      </c>
      <c r="CQ47" s="86" t="e">
        <f t="shared" si="19"/>
        <v>#DIV/0!</v>
      </c>
      <c r="CR47" s="86" t="e">
        <f t="shared" si="19"/>
        <v>#DIV/0!</v>
      </c>
      <c r="CS47" s="86" t="e">
        <f t="shared" si="19"/>
        <v>#DIV/0!</v>
      </c>
    </row>
    <row r="48" spans="1:97" x14ac:dyDescent="0.4">
      <c r="A48" s="9">
        <v>57</v>
      </c>
      <c r="B48" s="10"/>
      <c r="C48" s="10"/>
      <c r="D48" s="10"/>
      <c r="E48" s="10"/>
      <c r="F48" s="10"/>
      <c r="G48" s="10">
        <f t="shared" si="0"/>
        <v>0</v>
      </c>
      <c r="H48" s="45" t="e">
        <f t="shared" si="1"/>
        <v>#DIV/0!</v>
      </c>
      <c r="J48" s="9">
        <v>57</v>
      </c>
      <c r="K48" s="10"/>
      <c r="L48" s="10"/>
      <c r="M48" s="10"/>
      <c r="N48" s="10"/>
      <c r="O48" s="10"/>
      <c r="P48" s="10">
        <f t="shared" si="2"/>
        <v>0</v>
      </c>
      <c r="Q48" s="45" t="e">
        <f t="shared" si="3"/>
        <v>#DIV/0!</v>
      </c>
      <c r="S48" s="84" t="e">
        <f t="shared" si="21"/>
        <v>#DIV/0!</v>
      </c>
      <c r="T48" s="89" t="e">
        <f t="shared" si="21"/>
        <v>#DIV/0!</v>
      </c>
      <c r="U48" s="89" t="e">
        <f t="shared" si="21"/>
        <v>#DIV/0!</v>
      </c>
      <c r="V48" s="89" t="e">
        <f t="shared" si="21"/>
        <v>#DIV/0!</v>
      </c>
      <c r="W48" s="89" t="e">
        <f t="shared" si="21"/>
        <v>#DIV/0!</v>
      </c>
      <c r="X48" s="89" t="e">
        <f t="shared" si="21"/>
        <v>#DIV/0!</v>
      </c>
      <c r="Y48" s="89" t="e">
        <f t="shared" si="21"/>
        <v>#DIV/0!</v>
      </c>
      <c r="Z48" s="89" t="e">
        <f t="shared" si="21"/>
        <v>#DIV/0!</v>
      </c>
      <c r="AA48" s="84" t="e">
        <f t="shared" si="21"/>
        <v>#DIV/0!</v>
      </c>
      <c r="AB48" s="89" t="e">
        <f t="shared" si="21"/>
        <v>#DIV/0!</v>
      </c>
      <c r="AC48" s="89" t="e">
        <f t="shared" si="21"/>
        <v>#DIV/0!</v>
      </c>
      <c r="AD48" s="89" t="e">
        <f t="shared" si="21"/>
        <v>#DIV/0!</v>
      </c>
      <c r="AE48" s="89" t="e">
        <f t="shared" si="21"/>
        <v>#DIV/0!</v>
      </c>
      <c r="AF48" s="89" t="e">
        <f t="shared" si="21"/>
        <v>#DIV/0!</v>
      </c>
      <c r="AG48" s="89" t="e">
        <f t="shared" si="21"/>
        <v>#DIV/0!</v>
      </c>
      <c r="AH48" s="89" t="e">
        <f t="shared" si="20"/>
        <v>#DIV/0!</v>
      </c>
      <c r="AI48" s="84" t="e">
        <f t="shared" si="16"/>
        <v>#DIV/0!</v>
      </c>
      <c r="AJ48" s="84" t="e">
        <f t="shared" si="16"/>
        <v>#DIV/0!</v>
      </c>
      <c r="AK48" s="84" t="e">
        <f t="shared" si="16"/>
        <v>#DIV/0!</v>
      </c>
      <c r="AL48" s="84" t="e">
        <f t="shared" si="16"/>
        <v>#DIV/0!</v>
      </c>
      <c r="AM48" s="84" t="e">
        <f t="shared" si="16"/>
        <v>#DIV/0!</v>
      </c>
      <c r="AN48" s="84" t="e">
        <f t="shared" si="16"/>
        <v>#DIV/0!</v>
      </c>
      <c r="AO48" s="84" t="e">
        <f t="shared" si="16"/>
        <v>#DIV/0!</v>
      </c>
      <c r="AP48" s="84" t="e">
        <f t="shared" si="16"/>
        <v>#DIV/0!</v>
      </c>
      <c r="AQ48" s="84" t="e">
        <f t="shared" si="16"/>
        <v>#DIV/0!</v>
      </c>
      <c r="AR48" s="84" t="e">
        <f t="shared" si="16"/>
        <v>#DIV/0!</v>
      </c>
      <c r="AS48" s="84" t="e">
        <f t="shared" si="16"/>
        <v>#DIV/0!</v>
      </c>
      <c r="AT48" s="84" t="e">
        <f t="shared" si="16"/>
        <v>#DIV/0!</v>
      </c>
      <c r="AU48" s="84" t="e">
        <f t="shared" si="16"/>
        <v>#DIV/0!</v>
      </c>
      <c r="AV48" s="84" t="e">
        <f t="shared" si="16"/>
        <v>#DIV/0!</v>
      </c>
      <c r="AW48" s="84" t="e">
        <f t="shared" si="16"/>
        <v>#DIV/0!</v>
      </c>
      <c r="AX48" s="84" t="e">
        <f t="shared" si="16"/>
        <v>#DIV/0!</v>
      </c>
      <c r="AY48" s="84" t="e">
        <f t="shared" si="17"/>
        <v>#DIV/0!</v>
      </c>
      <c r="AZ48" s="84" t="e">
        <f t="shared" si="17"/>
        <v>#DIV/0!</v>
      </c>
      <c r="BA48" s="84" t="e">
        <f t="shared" si="17"/>
        <v>#DIV/0!</v>
      </c>
      <c r="BB48" s="84" t="e">
        <f t="shared" si="17"/>
        <v>#DIV/0!</v>
      </c>
      <c r="BC48" s="84" t="e">
        <f t="shared" si="17"/>
        <v>#DIV/0!</v>
      </c>
      <c r="BD48" s="84" t="e">
        <f t="shared" si="17"/>
        <v>#DIV/0!</v>
      </c>
      <c r="BE48" s="84" t="e">
        <f t="shared" si="17"/>
        <v>#DIV/0!</v>
      </c>
      <c r="BF48" s="84" t="e">
        <f t="shared" si="17"/>
        <v>#DIV/0!</v>
      </c>
      <c r="BG48" s="84" t="e">
        <f t="shared" si="17"/>
        <v>#DIV/0!</v>
      </c>
      <c r="BH48" s="84" t="e">
        <f t="shared" si="17"/>
        <v>#DIV/0!</v>
      </c>
      <c r="BI48" s="84" t="e">
        <f t="shared" si="17"/>
        <v>#DIV/0!</v>
      </c>
      <c r="BJ48" s="84" t="e">
        <f t="shared" si="17"/>
        <v>#DIV/0!</v>
      </c>
      <c r="BK48" s="84" t="e">
        <f t="shared" si="17"/>
        <v>#DIV/0!</v>
      </c>
      <c r="BL48" s="84" t="e">
        <f t="shared" si="17"/>
        <v>#DIV/0!</v>
      </c>
      <c r="BM48" s="84" t="e">
        <f t="shared" si="17"/>
        <v>#DIV/0!</v>
      </c>
      <c r="BN48" s="84" t="e">
        <f t="shared" si="17"/>
        <v>#DIV/0!</v>
      </c>
      <c r="BO48" s="84" t="e">
        <f t="shared" si="18"/>
        <v>#DIV/0!</v>
      </c>
      <c r="BP48" s="84" t="e">
        <f t="shared" si="18"/>
        <v>#DIV/0!</v>
      </c>
      <c r="BQ48" s="84" t="e">
        <f t="shared" si="18"/>
        <v>#DIV/0!</v>
      </c>
      <c r="BR48" s="84" t="e">
        <f t="shared" si="18"/>
        <v>#DIV/0!</v>
      </c>
      <c r="BS48" s="84" t="e">
        <f t="shared" si="18"/>
        <v>#DIV/0!</v>
      </c>
      <c r="BT48" s="84" t="e">
        <f t="shared" si="18"/>
        <v>#DIV/0!</v>
      </c>
      <c r="BU48" s="84" t="e">
        <f t="shared" si="18"/>
        <v>#DIV/0!</v>
      </c>
      <c r="BV48" s="84" t="e">
        <f t="shared" si="18"/>
        <v>#DIV/0!</v>
      </c>
      <c r="BW48" s="84" t="e">
        <f t="shared" si="18"/>
        <v>#DIV/0!</v>
      </c>
      <c r="BX48" s="84" t="e">
        <f t="shared" si="18"/>
        <v>#DIV/0!</v>
      </c>
      <c r="BY48" s="84" t="e">
        <f t="shared" si="18"/>
        <v>#DIV/0!</v>
      </c>
      <c r="BZ48" s="84" t="e">
        <f t="shared" si="18"/>
        <v>#DIV/0!</v>
      </c>
      <c r="CA48" s="84" t="e">
        <f t="shared" si="18"/>
        <v>#DIV/0!</v>
      </c>
      <c r="CB48" s="84" t="e">
        <f t="shared" si="18"/>
        <v>#DIV/0!</v>
      </c>
      <c r="CC48" s="84" t="e">
        <f t="shared" si="18"/>
        <v>#DIV/0!</v>
      </c>
      <c r="CD48" s="84" t="e">
        <f t="shared" si="18"/>
        <v>#DIV/0!</v>
      </c>
      <c r="CE48" s="84" t="e">
        <f t="shared" si="19"/>
        <v>#DIV/0!</v>
      </c>
      <c r="CF48" s="84" t="e">
        <f t="shared" si="19"/>
        <v>#DIV/0!</v>
      </c>
      <c r="CG48" s="84" t="e">
        <f t="shared" si="19"/>
        <v>#DIV/0!</v>
      </c>
      <c r="CH48" s="84" t="e">
        <f t="shared" si="19"/>
        <v>#DIV/0!</v>
      </c>
      <c r="CI48" s="84" t="e">
        <f t="shared" si="19"/>
        <v>#DIV/0!</v>
      </c>
      <c r="CJ48" s="84" t="e">
        <f t="shared" si="19"/>
        <v>#DIV/0!</v>
      </c>
      <c r="CK48" s="84" t="e">
        <f t="shared" si="19"/>
        <v>#DIV/0!</v>
      </c>
      <c r="CL48" s="84" t="e">
        <f t="shared" si="19"/>
        <v>#DIV/0!</v>
      </c>
      <c r="CM48" s="84" t="e">
        <f t="shared" si="19"/>
        <v>#DIV/0!</v>
      </c>
      <c r="CN48" s="84" t="e">
        <f t="shared" si="19"/>
        <v>#DIV/0!</v>
      </c>
      <c r="CO48" s="84" t="e">
        <f t="shared" si="19"/>
        <v>#DIV/0!</v>
      </c>
      <c r="CP48" s="84" t="e">
        <f t="shared" si="19"/>
        <v>#DIV/0!</v>
      </c>
      <c r="CQ48" s="84" t="e">
        <f t="shared" si="19"/>
        <v>#DIV/0!</v>
      </c>
      <c r="CR48" s="84" t="e">
        <f t="shared" si="19"/>
        <v>#DIV/0!</v>
      </c>
      <c r="CS48" s="84" t="e">
        <f t="shared" si="19"/>
        <v>#DIV/0!</v>
      </c>
    </row>
    <row r="49" spans="1:97" x14ac:dyDescent="0.4">
      <c r="A49" s="5">
        <v>58</v>
      </c>
      <c r="B49" s="6"/>
      <c r="C49" s="6"/>
      <c r="D49" s="6"/>
      <c r="E49" s="6"/>
      <c r="F49" s="6"/>
      <c r="G49" s="6">
        <f t="shared" si="0"/>
        <v>0</v>
      </c>
      <c r="H49" s="47" t="e">
        <f t="shared" si="1"/>
        <v>#DIV/0!</v>
      </c>
      <c r="J49" s="5">
        <v>58</v>
      </c>
      <c r="K49" s="6"/>
      <c r="L49" s="6"/>
      <c r="M49" s="6"/>
      <c r="N49" s="6"/>
      <c r="O49" s="6"/>
      <c r="P49" s="6">
        <f t="shared" si="2"/>
        <v>0</v>
      </c>
      <c r="Q49" s="47" t="e">
        <f t="shared" si="3"/>
        <v>#DIV/0!</v>
      </c>
      <c r="S49" s="86" t="e">
        <f t="shared" si="21"/>
        <v>#DIV/0!</v>
      </c>
      <c r="T49" s="91" t="e">
        <f t="shared" si="21"/>
        <v>#DIV/0!</v>
      </c>
      <c r="U49" s="91" t="e">
        <f t="shared" si="21"/>
        <v>#DIV/0!</v>
      </c>
      <c r="V49" s="91" t="e">
        <f t="shared" si="21"/>
        <v>#DIV/0!</v>
      </c>
      <c r="W49" s="91" t="e">
        <f t="shared" si="21"/>
        <v>#DIV/0!</v>
      </c>
      <c r="X49" s="91" t="e">
        <f t="shared" si="21"/>
        <v>#DIV/0!</v>
      </c>
      <c r="Y49" s="91" t="e">
        <f t="shared" si="21"/>
        <v>#DIV/0!</v>
      </c>
      <c r="Z49" s="91" t="e">
        <f t="shared" si="21"/>
        <v>#DIV/0!</v>
      </c>
      <c r="AA49" s="86" t="e">
        <f t="shared" si="21"/>
        <v>#DIV/0!</v>
      </c>
      <c r="AB49" s="91" t="e">
        <f t="shared" si="21"/>
        <v>#DIV/0!</v>
      </c>
      <c r="AC49" s="91" t="e">
        <f t="shared" si="21"/>
        <v>#DIV/0!</v>
      </c>
      <c r="AD49" s="91" t="e">
        <f t="shared" si="21"/>
        <v>#DIV/0!</v>
      </c>
      <c r="AE49" s="91" t="e">
        <f t="shared" si="21"/>
        <v>#DIV/0!</v>
      </c>
      <c r="AF49" s="91" t="e">
        <f t="shared" si="21"/>
        <v>#DIV/0!</v>
      </c>
      <c r="AG49" s="91" t="e">
        <f t="shared" si="21"/>
        <v>#DIV/0!</v>
      </c>
      <c r="AH49" s="91" t="e">
        <f t="shared" si="20"/>
        <v>#DIV/0!</v>
      </c>
      <c r="AI49" s="86" t="e">
        <f t="shared" si="16"/>
        <v>#DIV/0!</v>
      </c>
      <c r="AJ49" s="86" t="e">
        <f t="shared" si="16"/>
        <v>#DIV/0!</v>
      </c>
      <c r="AK49" s="86" t="e">
        <f t="shared" si="16"/>
        <v>#DIV/0!</v>
      </c>
      <c r="AL49" s="86" t="e">
        <f t="shared" si="16"/>
        <v>#DIV/0!</v>
      </c>
      <c r="AM49" s="86" t="e">
        <f t="shared" si="16"/>
        <v>#DIV/0!</v>
      </c>
      <c r="AN49" s="86" t="e">
        <f t="shared" si="16"/>
        <v>#DIV/0!</v>
      </c>
      <c r="AO49" s="86" t="e">
        <f t="shared" si="16"/>
        <v>#DIV/0!</v>
      </c>
      <c r="AP49" s="86" t="e">
        <f t="shared" si="16"/>
        <v>#DIV/0!</v>
      </c>
      <c r="AQ49" s="86" t="e">
        <f t="shared" si="16"/>
        <v>#DIV/0!</v>
      </c>
      <c r="AR49" s="86" t="e">
        <f t="shared" si="16"/>
        <v>#DIV/0!</v>
      </c>
      <c r="AS49" s="86" t="e">
        <f t="shared" si="16"/>
        <v>#DIV/0!</v>
      </c>
      <c r="AT49" s="86" t="e">
        <f t="shared" si="16"/>
        <v>#DIV/0!</v>
      </c>
      <c r="AU49" s="86" t="e">
        <f t="shared" si="16"/>
        <v>#DIV/0!</v>
      </c>
      <c r="AV49" s="86" t="e">
        <f t="shared" si="16"/>
        <v>#DIV/0!</v>
      </c>
      <c r="AW49" s="86" t="e">
        <f t="shared" si="16"/>
        <v>#DIV/0!</v>
      </c>
      <c r="AX49" s="86" t="e">
        <f t="shared" si="16"/>
        <v>#DIV/0!</v>
      </c>
      <c r="AY49" s="86" t="e">
        <f t="shared" si="17"/>
        <v>#DIV/0!</v>
      </c>
      <c r="AZ49" s="86" t="e">
        <f t="shared" si="17"/>
        <v>#DIV/0!</v>
      </c>
      <c r="BA49" s="86" t="e">
        <f t="shared" si="17"/>
        <v>#DIV/0!</v>
      </c>
      <c r="BB49" s="86" t="e">
        <f t="shared" si="17"/>
        <v>#DIV/0!</v>
      </c>
      <c r="BC49" s="86" t="e">
        <f t="shared" si="17"/>
        <v>#DIV/0!</v>
      </c>
      <c r="BD49" s="86" t="e">
        <f t="shared" si="17"/>
        <v>#DIV/0!</v>
      </c>
      <c r="BE49" s="86" t="e">
        <f t="shared" si="17"/>
        <v>#DIV/0!</v>
      </c>
      <c r="BF49" s="86" t="e">
        <f t="shared" si="17"/>
        <v>#DIV/0!</v>
      </c>
      <c r="BG49" s="86" t="e">
        <f t="shared" si="17"/>
        <v>#DIV/0!</v>
      </c>
      <c r="BH49" s="86" t="e">
        <f t="shared" si="17"/>
        <v>#DIV/0!</v>
      </c>
      <c r="BI49" s="86" t="e">
        <f t="shared" si="17"/>
        <v>#DIV/0!</v>
      </c>
      <c r="BJ49" s="86" t="e">
        <f t="shared" si="17"/>
        <v>#DIV/0!</v>
      </c>
      <c r="BK49" s="86" t="e">
        <f t="shared" si="17"/>
        <v>#DIV/0!</v>
      </c>
      <c r="BL49" s="86" t="e">
        <f t="shared" si="17"/>
        <v>#DIV/0!</v>
      </c>
      <c r="BM49" s="86" t="e">
        <f t="shared" si="17"/>
        <v>#DIV/0!</v>
      </c>
      <c r="BN49" s="86" t="e">
        <f t="shared" si="17"/>
        <v>#DIV/0!</v>
      </c>
      <c r="BO49" s="86" t="e">
        <f t="shared" si="18"/>
        <v>#DIV/0!</v>
      </c>
      <c r="BP49" s="86" t="e">
        <f t="shared" si="18"/>
        <v>#DIV/0!</v>
      </c>
      <c r="BQ49" s="86" t="e">
        <f t="shared" si="18"/>
        <v>#DIV/0!</v>
      </c>
      <c r="BR49" s="86" t="e">
        <f t="shared" si="18"/>
        <v>#DIV/0!</v>
      </c>
      <c r="BS49" s="86" t="e">
        <f t="shared" si="18"/>
        <v>#DIV/0!</v>
      </c>
      <c r="BT49" s="86" t="e">
        <f t="shared" si="18"/>
        <v>#DIV/0!</v>
      </c>
      <c r="BU49" s="86" t="e">
        <f t="shared" si="18"/>
        <v>#DIV/0!</v>
      </c>
      <c r="BV49" s="86" t="e">
        <f t="shared" si="18"/>
        <v>#DIV/0!</v>
      </c>
      <c r="BW49" s="86" t="e">
        <f t="shared" si="18"/>
        <v>#DIV/0!</v>
      </c>
      <c r="BX49" s="86" t="e">
        <f t="shared" si="18"/>
        <v>#DIV/0!</v>
      </c>
      <c r="BY49" s="86" t="e">
        <f t="shared" si="18"/>
        <v>#DIV/0!</v>
      </c>
      <c r="BZ49" s="86" t="e">
        <f t="shared" si="18"/>
        <v>#DIV/0!</v>
      </c>
      <c r="CA49" s="86" t="e">
        <f t="shared" si="18"/>
        <v>#DIV/0!</v>
      </c>
      <c r="CB49" s="86" t="e">
        <f t="shared" si="18"/>
        <v>#DIV/0!</v>
      </c>
      <c r="CC49" s="86" t="e">
        <f t="shared" si="18"/>
        <v>#DIV/0!</v>
      </c>
      <c r="CD49" s="86" t="e">
        <f t="shared" si="18"/>
        <v>#DIV/0!</v>
      </c>
      <c r="CE49" s="86" t="e">
        <f t="shared" si="19"/>
        <v>#DIV/0!</v>
      </c>
      <c r="CF49" s="86" t="e">
        <f t="shared" si="19"/>
        <v>#DIV/0!</v>
      </c>
      <c r="CG49" s="86" t="e">
        <f t="shared" si="19"/>
        <v>#DIV/0!</v>
      </c>
      <c r="CH49" s="86" t="e">
        <f t="shared" si="19"/>
        <v>#DIV/0!</v>
      </c>
      <c r="CI49" s="86" t="e">
        <f t="shared" si="19"/>
        <v>#DIV/0!</v>
      </c>
      <c r="CJ49" s="86" t="e">
        <f t="shared" si="19"/>
        <v>#DIV/0!</v>
      </c>
      <c r="CK49" s="86" t="e">
        <f t="shared" si="19"/>
        <v>#DIV/0!</v>
      </c>
      <c r="CL49" s="86" t="e">
        <f t="shared" si="19"/>
        <v>#DIV/0!</v>
      </c>
      <c r="CM49" s="86" t="e">
        <f t="shared" si="19"/>
        <v>#DIV/0!</v>
      </c>
      <c r="CN49" s="86" t="e">
        <f t="shared" si="19"/>
        <v>#DIV/0!</v>
      </c>
      <c r="CO49" s="86" t="e">
        <f t="shared" si="19"/>
        <v>#DIV/0!</v>
      </c>
      <c r="CP49" s="86" t="e">
        <f t="shared" si="19"/>
        <v>#DIV/0!</v>
      </c>
      <c r="CQ49" s="86" t="e">
        <f t="shared" si="19"/>
        <v>#DIV/0!</v>
      </c>
      <c r="CR49" s="86" t="e">
        <f t="shared" si="19"/>
        <v>#DIV/0!</v>
      </c>
      <c r="CS49" s="86" t="e">
        <f t="shared" si="19"/>
        <v>#DIV/0!</v>
      </c>
    </row>
    <row r="50" spans="1:97" x14ac:dyDescent="0.4">
      <c r="A50" s="9">
        <v>59</v>
      </c>
      <c r="B50" s="10"/>
      <c r="C50" s="10"/>
      <c r="D50" s="10"/>
      <c r="E50" s="10"/>
      <c r="F50" s="10"/>
      <c r="G50" s="10">
        <f t="shared" si="0"/>
        <v>0</v>
      </c>
      <c r="H50" s="45" t="e">
        <f t="shared" si="1"/>
        <v>#DIV/0!</v>
      </c>
      <c r="J50" s="9">
        <v>59</v>
      </c>
      <c r="K50" s="10"/>
      <c r="L50" s="10"/>
      <c r="M50" s="10"/>
      <c r="N50" s="10"/>
      <c r="O50" s="10"/>
      <c r="P50" s="10">
        <f t="shared" si="2"/>
        <v>0</v>
      </c>
      <c r="Q50" s="45" t="e">
        <f t="shared" si="3"/>
        <v>#DIV/0!</v>
      </c>
      <c r="S50" s="84" t="e">
        <f t="shared" si="21"/>
        <v>#DIV/0!</v>
      </c>
      <c r="T50" s="89" t="e">
        <f t="shared" si="21"/>
        <v>#DIV/0!</v>
      </c>
      <c r="U50" s="89" t="e">
        <f t="shared" si="21"/>
        <v>#DIV/0!</v>
      </c>
      <c r="V50" s="89" t="e">
        <f t="shared" si="21"/>
        <v>#DIV/0!</v>
      </c>
      <c r="W50" s="89" t="e">
        <f t="shared" si="21"/>
        <v>#DIV/0!</v>
      </c>
      <c r="X50" s="89" t="e">
        <f t="shared" si="21"/>
        <v>#DIV/0!</v>
      </c>
      <c r="Y50" s="89" t="e">
        <f t="shared" si="21"/>
        <v>#DIV/0!</v>
      </c>
      <c r="Z50" s="89" t="e">
        <f t="shared" si="21"/>
        <v>#DIV/0!</v>
      </c>
      <c r="AA50" s="84" t="e">
        <f t="shared" si="21"/>
        <v>#DIV/0!</v>
      </c>
      <c r="AB50" s="89" t="e">
        <f t="shared" si="21"/>
        <v>#DIV/0!</v>
      </c>
      <c r="AC50" s="89" t="e">
        <f t="shared" si="21"/>
        <v>#DIV/0!</v>
      </c>
      <c r="AD50" s="89" t="e">
        <f t="shared" si="21"/>
        <v>#DIV/0!</v>
      </c>
      <c r="AE50" s="89" t="e">
        <f t="shared" si="21"/>
        <v>#DIV/0!</v>
      </c>
      <c r="AF50" s="89" t="e">
        <f t="shared" si="21"/>
        <v>#DIV/0!</v>
      </c>
      <c r="AG50" s="89" t="e">
        <f t="shared" si="21"/>
        <v>#DIV/0!</v>
      </c>
      <c r="AH50" s="89" t="e">
        <f t="shared" si="20"/>
        <v>#DIV/0!</v>
      </c>
      <c r="AI50" s="84" t="e">
        <f t="shared" si="16"/>
        <v>#DIV/0!</v>
      </c>
      <c r="AJ50" s="84" t="e">
        <f t="shared" si="16"/>
        <v>#DIV/0!</v>
      </c>
      <c r="AK50" s="84" t="e">
        <f t="shared" si="16"/>
        <v>#DIV/0!</v>
      </c>
      <c r="AL50" s="84" t="e">
        <f t="shared" si="16"/>
        <v>#DIV/0!</v>
      </c>
      <c r="AM50" s="84" t="e">
        <f t="shared" si="16"/>
        <v>#DIV/0!</v>
      </c>
      <c r="AN50" s="84" t="e">
        <f t="shared" si="16"/>
        <v>#DIV/0!</v>
      </c>
      <c r="AO50" s="84" t="e">
        <f t="shared" si="16"/>
        <v>#DIV/0!</v>
      </c>
      <c r="AP50" s="84" t="e">
        <f t="shared" si="16"/>
        <v>#DIV/0!</v>
      </c>
      <c r="AQ50" s="84" t="e">
        <f t="shared" si="16"/>
        <v>#DIV/0!</v>
      </c>
      <c r="AR50" s="84" t="e">
        <f t="shared" si="16"/>
        <v>#DIV/0!</v>
      </c>
      <c r="AS50" s="84" t="e">
        <f t="shared" si="16"/>
        <v>#DIV/0!</v>
      </c>
      <c r="AT50" s="84" t="e">
        <f t="shared" si="16"/>
        <v>#DIV/0!</v>
      </c>
      <c r="AU50" s="84" t="e">
        <f t="shared" si="16"/>
        <v>#DIV/0!</v>
      </c>
      <c r="AV50" s="84" t="e">
        <f t="shared" si="16"/>
        <v>#DIV/0!</v>
      </c>
      <c r="AW50" s="84" t="e">
        <f t="shared" si="16"/>
        <v>#DIV/0!</v>
      </c>
      <c r="AX50" s="84" t="e">
        <f t="shared" si="16"/>
        <v>#DIV/0!</v>
      </c>
      <c r="AY50" s="84" t="e">
        <f t="shared" si="17"/>
        <v>#DIV/0!</v>
      </c>
      <c r="AZ50" s="84" t="e">
        <f t="shared" si="17"/>
        <v>#DIV/0!</v>
      </c>
      <c r="BA50" s="84" t="e">
        <f t="shared" si="17"/>
        <v>#DIV/0!</v>
      </c>
      <c r="BB50" s="84" t="e">
        <f t="shared" si="17"/>
        <v>#DIV/0!</v>
      </c>
      <c r="BC50" s="84" t="e">
        <f t="shared" si="17"/>
        <v>#DIV/0!</v>
      </c>
      <c r="BD50" s="84" t="e">
        <f t="shared" si="17"/>
        <v>#DIV/0!</v>
      </c>
      <c r="BE50" s="84" t="e">
        <f t="shared" si="17"/>
        <v>#DIV/0!</v>
      </c>
      <c r="BF50" s="84" t="e">
        <f t="shared" si="17"/>
        <v>#DIV/0!</v>
      </c>
      <c r="BG50" s="84" t="e">
        <f t="shared" si="17"/>
        <v>#DIV/0!</v>
      </c>
      <c r="BH50" s="84" t="e">
        <f t="shared" si="17"/>
        <v>#DIV/0!</v>
      </c>
      <c r="BI50" s="84" t="e">
        <f t="shared" si="17"/>
        <v>#DIV/0!</v>
      </c>
      <c r="BJ50" s="84" t="e">
        <f t="shared" si="17"/>
        <v>#DIV/0!</v>
      </c>
      <c r="BK50" s="84" t="e">
        <f t="shared" si="17"/>
        <v>#DIV/0!</v>
      </c>
      <c r="BL50" s="84" t="e">
        <f t="shared" si="17"/>
        <v>#DIV/0!</v>
      </c>
      <c r="BM50" s="84" t="e">
        <f t="shared" si="17"/>
        <v>#DIV/0!</v>
      </c>
      <c r="BN50" s="84" t="e">
        <f t="shared" si="17"/>
        <v>#DIV/0!</v>
      </c>
      <c r="BO50" s="84" t="e">
        <f t="shared" si="18"/>
        <v>#DIV/0!</v>
      </c>
      <c r="BP50" s="84" t="e">
        <f t="shared" si="18"/>
        <v>#DIV/0!</v>
      </c>
      <c r="BQ50" s="84" t="e">
        <f t="shared" si="18"/>
        <v>#DIV/0!</v>
      </c>
      <c r="BR50" s="84" t="e">
        <f t="shared" si="18"/>
        <v>#DIV/0!</v>
      </c>
      <c r="BS50" s="84" t="e">
        <f t="shared" si="18"/>
        <v>#DIV/0!</v>
      </c>
      <c r="BT50" s="84" t="e">
        <f t="shared" si="18"/>
        <v>#DIV/0!</v>
      </c>
      <c r="BU50" s="84" t="e">
        <f t="shared" si="18"/>
        <v>#DIV/0!</v>
      </c>
      <c r="BV50" s="84" t="e">
        <f t="shared" si="18"/>
        <v>#DIV/0!</v>
      </c>
      <c r="BW50" s="84" t="e">
        <f t="shared" si="18"/>
        <v>#DIV/0!</v>
      </c>
      <c r="BX50" s="84" t="e">
        <f t="shared" si="18"/>
        <v>#DIV/0!</v>
      </c>
      <c r="BY50" s="84" t="e">
        <f t="shared" si="18"/>
        <v>#DIV/0!</v>
      </c>
      <c r="BZ50" s="84" t="e">
        <f t="shared" si="18"/>
        <v>#DIV/0!</v>
      </c>
      <c r="CA50" s="84" t="e">
        <f t="shared" si="18"/>
        <v>#DIV/0!</v>
      </c>
      <c r="CB50" s="84" t="e">
        <f t="shared" si="18"/>
        <v>#DIV/0!</v>
      </c>
      <c r="CC50" s="84" t="e">
        <f t="shared" si="18"/>
        <v>#DIV/0!</v>
      </c>
      <c r="CD50" s="84" t="e">
        <f t="shared" si="18"/>
        <v>#DIV/0!</v>
      </c>
      <c r="CE50" s="84" t="e">
        <f t="shared" si="19"/>
        <v>#DIV/0!</v>
      </c>
      <c r="CF50" s="84" t="e">
        <f t="shared" si="19"/>
        <v>#DIV/0!</v>
      </c>
      <c r="CG50" s="84" t="e">
        <f t="shared" si="19"/>
        <v>#DIV/0!</v>
      </c>
      <c r="CH50" s="84" t="e">
        <f t="shared" si="19"/>
        <v>#DIV/0!</v>
      </c>
      <c r="CI50" s="84" t="e">
        <f t="shared" si="19"/>
        <v>#DIV/0!</v>
      </c>
      <c r="CJ50" s="84" t="e">
        <f t="shared" si="19"/>
        <v>#DIV/0!</v>
      </c>
      <c r="CK50" s="84" t="e">
        <f t="shared" si="19"/>
        <v>#DIV/0!</v>
      </c>
      <c r="CL50" s="84" t="e">
        <f t="shared" si="19"/>
        <v>#DIV/0!</v>
      </c>
      <c r="CM50" s="84" t="e">
        <f t="shared" si="19"/>
        <v>#DIV/0!</v>
      </c>
      <c r="CN50" s="84" t="e">
        <f t="shared" si="19"/>
        <v>#DIV/0!</v>
      </c>
      <c r="CO50" s="84" t="e">
        <f t="shared" si="19"/>
        <v>#DIV/0!</v>
      </c>
      <c r="CP50" s="84" t="e">
        <f t="shared" si="19"/>
        <v>#DIV/0!</v>
      </c>
      <c r="CQ50" s="84" t="e">
        <f t="shared" si="19"/>
        <v>#DIV/0!</v>
      </c>
      <c r="CR50" s="84" t="e">
        <f t="shared" si="19"/>
        <v>#DIV/0!</v>
      </c>
      <c r="CS50" s="84" t="e">
        <f t="shared" si="19"/>
        <v>#DIV/0!</v>
      </c>
    </row>
    <row r="51" spans="1:97" ht="19.5" thickBot="1" x14ac:dyDescent="0.45">
      <c r="A51" s="15">
        <v>60</v>
      </c>
      <c r="B51" s="16"/>
      <c r="C51" s="16"/>
      <c r="D51" s="16"/>
      <c r="E51" s="16"/>
      <c r="F51" s="16"/>
      <c r="G51" s="16">
        <f t="shared" si="0"/>
        <v>0</v>
      </c>
      <c r="H51" s="49" t="e">
        <f>G51/$G$52</f>
        <v>#DIV/0!</v>
      </c>
      <c r="J51" s="15">
        <v>60</v>
      </c>
      <c r="K51" s="16"/>
      <c r="L51" s="16"/>
      <c r="M51" s="16"/>
      <c r="N51" s="16"/>
      <c r="O51" s="16"/>
      <c r="P51" s="16">
        <f t="shared" si="2"/>
        <v>0</v>
      </c>
      <c r="Q51" s="49" t="e">
        <f>P51/$P$52</f>
        <v>#DIV/0!</v>
      </c>
      <c r="S51" s="88" t="e">
        <f t="shared" si="21"/>
        <v>#DIV/0!</v>
      </c>
      <c r="T51" s="93" t="e">
        <f t="shared" si="21"/>
        <v>#DIV/0!</v>
      </c>
      <c r="U51" s="93" t="e">
        <f t="shared" si="21"/>
        <v>#DIV/0!</v>
      </c>
      <c r="V51" s="93" t="e">
        <f t="shared" si="21"/>
        <v>#DIV/0!</v>
      </c>
      <c r="W51" s="93" t="e">
        <f t="shared" si="21"/>
        <v>#DIV/0!</v>
      </c>
      <c r="X51" s="93" t="e">
        <f t="shared" si="21"/>
        <v>#DIV/0!</v>
      </c>
      <c r="Y51" s="93" t="e">
        <f t="shared" si="21"/>
        <v>#DIV/0!</v>
      </c>
      <c r="Z51" s="93" t="e">
        <f t="shared" si="21"/>
        <v>#DIV/0!</v>
      </c>
      <c r="AA51" s="88" t="e">
        <f t="shared" si="21"/>
        <v>#DIV/0!</v>
      </c>
      <c r="AB51" s="93" t="e">
        <f t="shared" si="21"/>
        <v>#DIV/0!</v>
      </c>
      <c r="AC51" s="93" t="e">
        <f t="shared" si="21"/>
        <v>#DIV/0!</v>
      </c>
      <c r="AD51" s="93" t="e">
        <f t="shared" si="21"/>
        <v>#DIV/0!</v>
      </c>
      <c r="AE51" s="93" t="e">
        <f t="shared" si="21"/>
        <v>#DIV/0!</v>
      </c>
      <c r="AF51" s="93" t="e">
        <f t="shared" si="21"/>
        <v>#DIV/0!</v>
      </c>
      <c r="AG51" s="93" t="e">
        <f t="shared" si="21"/>
        <v>#DIV/0!</v>
      </c>
      <c r="AH51" s="93" t="e">
        <f t="shared" si="20"/>
        <v>#DIV/0!</v>
      </c>
      <c r="AI51" s="88" t="e">
        <f t="shared" si="16"/>
        <v>#DIV/0!</v>
      </c>
      <c r="AJ51" s="88" t="e">
        <f t="shared" si="16"/>
        <v>#DIV/0!</v>
      </c>
      <c r="AK51" s="88" t="e">
        <f t="shared" si="16"/>
        <v>#DIV/0!</v>
      </c>
      <c r="AL51" s="88" t="e">
        <f t="shared" si="16"/>
        <v>#DIV/0!</v>
      </c>
      <c r="AM51" s="88" t="e">
        <f t="shared" si="16"/>
        <v>#DIV/0!</v>
      </c>
      <c r="AN51" s="88" t="e">
        <f t="shared" si="16"/>
        <v>#DIV/0!</v>
      </c>
      <c r="AO51" s="88" t="e">
        <f t="shared" si="16"/>
        <v>#DIV/0!</v>
      </c>
      <c r="AP51" s="88" t="e">
        <f t="shared" si="16"/>
        <v>#DIV/0!</v>
      </c>
      <c r="AQ51" s="88" t="e">
        <f t="shared" si="16"/>
        <v>#DIV/0!</v>
      </c>
      <c r="AR51" s="88" t="e">
        <f t="shared" si="16"/>
        <v>#DIV/0!</v>
      </c>
      <c r="AS51" s="88" t="e">
        <f t="shared" si="16"/>
        <v>#DIV/0!</v>
      </c>
      <c r="AT51" s="88" t="e">
        <f t="shared" si="16"/>
        <v>#DIV/0!</v>
      </c>
      <c r="AU51" s="88" t="e">
        <f t="shared" si="16"/>
        <v>#DIV/0!</v>
      </c>
      <c r="AV51" s="88" t="e">
        <f t="shared" si="16"/>
        <v>#DIV/0!</v>
      </c>
      <c r="AW51" s="88" t="e">
        <f t="shared" si="16"/>
        <v>#DIV/0!</v>
      </c>
      <c r="AX51" s="88" t="e">
        <f t="shared" si="16"/>
        <v>#DIV/0!</v>
      </c>
      <c r="AY51" s="88" t="e">
        <f t="shared" si="17"/>
        <v>#DIV/0!</v>
      </c>
      <c r="AZ51" s="88" t="e">
        <f t="shared" si="17"/>
        <v>#DIV/0!</v>
      </c>
      <c r="BA51" s="88" t="e">
        <f t="shared" si="17"/>
        <v>#DIV/0!</v>
      </c>
      <c r="BB51" s="88" t="e">
        <f t="shared" si="17"/>
        <v>#DIV/0!</v>
      </c>
      <c r="BC51" s="88" t="e">
        <f t="shared" si="17"/>
        <v>#DIV/0!</v>
      </c>
      <c r="BD51" s="88" t="e">
        <f t="shared" si="17"/>
        <v>#DIV/0!</v>
      </c>
      <c r="BE51" s="88" t="e">
        <f t="shared" si="17"/>
        <v>#DIV/0!</v>
      </c>
      <c r="BF51" s="88" t="e">
        <f t="shared" si="17"/>
        <v>#DIV/0!</v>
      </c>
      <c r="BG51" s="88" t="e">
        <f t="shared" si="17"/>
        <v>#DIV/0!</v>
      </c>
      <c r="BH51" s="88" t="e">
        <f t="shared" si="17"/>
        <v>#DIV/0!</v>
      </c>
      <c r="BI51" s="88" t="e">
        <f t="shared" si="17"/>
        <v>#DIV/0!</v>
      </c>
      <c r="BJ51" s="88" t="e">
        <f t="shared" si="17"/>
        <v>#DIV/0!</v>
      </c>
      <c r="BK51" s="88" t="e">
        <f t="shared" si="17"/>
        <v>#DIV/0!</v>
      </c>
      <c r="BL51" s="88" t="e">
        <f t="shared" si="17"/>
        <v>#DIV/0!</v>
      </c>
      <c r="BM51" s="88" t="e">
        <f t="shared" si="17"/>
        <v>#DIV/0!</v>
      </c>
      <c r="BN51" s="88" t="e">
        <f t="shared" si="17"/>
        <v>#DIV/0!</v>
      </c>
      <c r="BO51" s="88" t="e">
        <f t="shared" si="18"/>
        <v>#DIV/0!</v>
      </c>
      <c r="BP51" s="88" t="e">
        <f t="shared" si="18"/>
        <v>#DIV/0!</v>
      </c>
      <c r="BQ51" s="88" t="e">
        <f t="shared" si="18"/>
        <v>#DIV/0!</v>
      </c>
      <c r="BR51" s="88" t="e">
        <f t="shared" si="18"/>
        <v>#DIV/0!</v>
      </c>
      <c r="BS51" s="88" t="e">
        <f t="shared" si="18"/>
        <v>#DIV/0!</v>
      </c>
      <c r="BT51" s="88" t="e">
        <f t="shared" si="18"/>
        <v>#DIV/0!</v>
      </c>
      <c r="BU51" s="88" t="e">
        <f t="shared" si="18"/>
        <v>#DIV/0!</v>
      </c>
      <c r="BV51" s="88" t="e">
        <f t="shared" si="18"/>
        <v>#DIV/0!</v>
      </c>
      <c r="BW51" s="88" t="e">
        <f t="shared" si="18"/>
        <v>#DIV/0!</v>
      </c>
      <c r="BX51" s="88" t="e">
        <f t="shared" si="18"/>
        <v>#DIV/0!</v>
      </c>
      <c r="BY51" s="88" t="e">
        <f t="shared" si="18"/>
        <v>#DIV/0!</v>
      </c>
      <c r="BZ51" s="88" t="e">
        <f t="shared" si="18"/>
        <v>#DIV/0!</v>
      </c>
      <c r="CA51" s="88" t="e">
        <f t="shared" si="18"/>
        <v>#DIV/0!</v>
      </c>
      <c r="CB51" s="88" t="e">
        <f t="shared" si="18"/>
        <v>#DIV/0!</v>
      </c>
      <c r="CC51" s="88" t="e">
        <f t="shared" si="18"/>
        <v>#DIV/0!</v>
      </c>
      <c r="CD51" s="88" t="e">
        <f t="shared" si="18"/>
        <v>#DIV/0!</v>
      </c>
      <c r="CE51" s="88" t="e">
        <f t="shared" si="19"/>
        <v>#DIV/0!</v>
      </c>
      <c r="CF51" s="88" t="e">
        <f t="shared" si="19"/>
        <v>#DIV/0!</v>
      </c>
      <c r="CG51" s="88" t="e">
        <f t="shared" si="19"/>
        <v>#DIV/0!</v>
      </c>
      <c r="CH51" s="88" t="e">
        <f t="shared" si="19"/>
        <v>#DIV/0!</v>
      </c>
      <c r="CI51" s="88" t="e">
        <f t="shared" si="19"/>
        <v>#DIV/0!</v>
      </c>
      <c r="CJ51" s="88" t="e">
        <f t="shared" si="19"/>
        <v>#DIV/0!</v>
      </c>
      <c r="CK51" s="88" t="e">
        <f t="shared" si="19"/>
        <v>#DIV/0!</v>
      </c>
      <c r="CL51" s="88" t="e">
        <f t="shared" si="19"/>
        <v>#DIV/0!</v>
      </c>
      <c r="CM51" s="88" t="e">
        <f t="shared" si="19"/>
        <v>#DIV/0!</v>
      </c>
      <c r="CN51" s="88" t="e">
        <f t="shared" si="19"/>
        <v>#DIV/0!</v>
      </c>
      <c r="CO51" s="88" t="e">
        <f t="shared" si="19"/>
        <v>#DIV/0!</v>
      </c>
      <c r="CP51" s="88" t="e">
        <f t="shared" si="19"/>
        <v>#DIV/0!</v>
      </c>
      <c r="CQ51" s="88" t="e">
        <f t="shared" si="19"/>
        <v>#DIV/0!</v>
      </c>
      <c r="CR51" s="88" t="e">
        <f t="shared" si="19"/>
        <v>#DIV/0!</v>
      </c>
      <c r="CS51" s="88" t="e">
        <f t="shared" si="19"/>
        <v>#DIV/0!</v>
      </c>
    </row>
    <row r="52" spans="1:97" ht="19.5" thickTop="1" x14ac:dyDescent="0.4">
      <c r="A52" s="4" t="s">
        <v>2</v>
      </c>
      <c r="B52" s="7">
        <f t="shared" ref="B52:G52" si="22">SUM(B10:B51)</f>
        <v>0</v>
      </c>
      <c r="C52" s="7">
        <f t="shared" si="22"/>
        <v>0</v>
      </c>
      <c r="D52" s="7">
        <f t="shared" si="22"/>
        <v>0</v>
      </c>
      <c r="E52" s="7">
        <f t="shared" si="22"/>
        <v>0</v>
      </c>
      <c r="F52" s="7">
        <f t="shared" si="22"/>
        <v>0</v>
      </c>
      <c r="G52" s="7">
        <f t="shared" si="22"/>
        <v>0</v>
      </c>
      <c r="H52" s="65"/>
      <c r="J52" s="4" t="s">
        <v>2</v>
      </c>
      <c r="K52" s="7">
        <f t="shared" ref="K52:Q52" si="23">SUM(K10:K51)</f>
        <v>0</v>
      </c>
      <c r="L52" s="7">
        <f t="shared" si="23"/>
        <v>0</v>
      </c>
      <c r="M52" s="7">
        <f t="shared" si="23"/>
        <v>0</v>
      </c>
      <c r="N52" s="7">
        <f t="shared" si="23"/>
        <v>0</v>
      </c>
      <c r="O52" s="7">
        <f t="shared" si="23"/>
        <v>0</v>
      </c>
      <c r="P52" s="7">
        <f t="shared" si="23"/>
        <v>0</v>
      </c>
      <c r="Q52" s="82" t="e">
        <f t="shared" si="23"/>
        <v>#DIV/0!</v>
      </c>
      <c r="S52" s="83" t="e">
        <f>IF((S6-③条件反映後!E47)&gt;0,(S6-③条件反映後!E47),0)</f>
        <v>#DIV/0!</v>
      </c>
      <c r="T52" s="83" t="e">
        <f>IF((T6-③条件反映後!H47)&gt;0,(T6-③条件反映後!H47),0)</f>
        <v>#DIV/0!</v>
      </c>
      <c r="U52" s="83" t="e">
        <f>IF((U6-③条件反映後!K47)&gt;0,(U6-③条件反映後!K47),0)</f>
        <v>#DIV/0!</v>
      </c>
      <c r="V52" s="83" t="e">
        <f>IF((V6-③条件反映後!N47)&gt;0,(V6-③条件反映後!N47),0)</f>
        <v>#DIV/0!</v>
      </c>
      <c r="W52" s="83" t="e">
        <f>IF((W6-③条件反映後!Q47)&gt;0,(W6-③条件反映後!Q47),0)</f>
        <v>#DIV/0!</v>
      </c>
      <c r="X52" s="83" t="e">
        <f>IF((X6-③条件反映後!T47)&gt;0,(X6-③条件反映後!T47),0)</f>
        <v>#DIV/0!</v>
      </c>
      <c r="Y52" s="83" t="e">
        <f>IF((Y6-③条件反映後!W47)&gt;0,(Y6-③条件反映後!W47),0)</f>
        <v>#DIV/0!</v>
      </c>
      <c r="Z52" s="83" t="e">
        <f>IF((Z6-③条件反映後!Z47)&gt;0,(Z6-③条件反映後!Z47),0)</f>
        <v>#DIV/0!</v>
      </c>
      <c r="AA52" s="83" t="e">
        <f>IF((AA6-③条件反映後!AC47)&gt;0,(AA6-③条件反映後!AC47),0)</f>
        <v>#DIV/0!</v>
      </c>
      <c r="AB52" s="83" t="e">
        <f>IF((AB6-③条件反映後!AF47)&gt;0,(AB6-③条件反映後!AF47),0)</f>
        <v>#DIV/0!</v>
      </c>
      <c r="AC52" s="83" t="e">
        <f>IF((AC6-③条件反映後!AI47)&gt;0,(AC6-③条件反映後!AI47),0)</f>
        <v>#DIV/0!</v>
      </c>
      <c r="AD52" s="83" t="e">
        <f>IF((AD6-③条件反映後!AL47)&gt;0,(AD6-③条件反映後!AL47),0)</f>
        <v>#DIV/0!</v>
      </c>
      <c r="AE52" s="83" t="e">
        <f>IF((AE6-③条件反映後!AO47)&gt;0,(AE6-③条件反映後!AO47),0)</f>
        <v>#DIV/0!</v>
      </c>
      <c r="AF52" s="83" t="e">
        <f>IF((AF6-③条件反映後!AR47)&gt;0,(AF6-③条件反映後!AR47),0)</f>
        <v>#DIV/0!</v>
      </c>
      <c r="AG52" s="83" t="e">
        <f>IF((AG6-③条件反映後!AU47)&gt;0,(AG6-③条件反映後!AU47),0)</f>
        <v>#DIV/0!</v>
      </c>
      <c r="AH52" s="83" t="e">
        <f>IF((AH6-③条件反映後!AX47)&gt;0,(AH6-③条件反映後!AX47),0)</f>
        <v>#DIV/0!</v>
      </c>
      <c r="AI52" s="83" t="e">
        <f>IF((AI6-③条件反映後!BA47)&gt;0,(AI6-③条件反映後!BA47),0)</f>
        <v>#DIV/0!</v>
      </c>
      <c r="AJ52" s="83" t="e">
        <f>IF((AJ6-③条件反映後!BD47)&gt;0,(AJ6-③条件反映後!BD47),0)</f>
        <v>#DIV/0!</v>
      </c>
      <c r="AK52" s="83" t="e">
        <f>IF((AK6-③条件反映後!BG47)&gt;0,(AK6-③条件反映後!BG47),0)</f>
        <v>#DIV/0!</v>
      </c>
      <c r="AL52" s="83" t="e">
        <f>IF((AL6-③条件反映後!BJ47)&gt;0,(AL6-③条件反映後!BJ47),0)</f>
        <v>#DIV/0!</v>
      </c>
      <c r="AM52" s="83" t="e">
        <f>IF((AM6-③条件反映後!BM47)&gt;0,(AM6-③条件反映後!BM47),0)</f>
        <v>#DIV/0!</v>
      </c>
      <c r="AN52" s="83" t="e">
        <f>IF((AN6-③条件反映後!BP47)&gt;0,(AN6-③条件反映後!BP47),0)</f>
        <v>#DIV/0!</v>
      </c>
      <c r="AO52" s="83" t="e">
        <f>IF((AO6-③条件反映後!BS47)&gt;0,(AO6-③条件反映後!BS47),0)</f>
        <v>#DIV/0!</v>
      </c>
      <c r="AP52" s="83" t="e">
        <f>IF((AP6-③条件反映後!BV47)&gt;0,(AP6-③条件反映後!BV47),0)</f>
        <v>#DIV/0!</v>
      </c>
      <c r="AQ52" s="83" t="e">
        <f>IF((AQ6-③条件反映後!BY47)&gt;0,(AQ6-③条件反映後!BY47),0)</f>
        <v>#DIV/0!</v>
      </c>
      <c r="AR52" s="83" t="e">
        <f>IF((AR6-③条件反映後!CB47)&gt;0,(AR6-③条件反映後!CB47),0)</f>
        <v>#DIV/0!</v>
      </c>
      <c r="AS52" s="83" t="e">
        <f>IF((AS6-③条件反映後!CE47)&gt;0,(AS6-③条件反映後!CE47),0)</f>
        <v>#DIV/0!</v>
      </c>
      <c r="AT52" s="83" t="e">
        <f>IF((AT6-③条件反映後!CH47)&gt;0,(AT6-③条件反映後!CH47),0)</f>
        <v>#DIV/0!</v>
      </c>
      <c r="AU52" s="83" t="e">
        <f>IF((AU6-③条件反映後!CK47)&gt;0,(AU6-③条件反映後!CK47),0)</f>
        <v>#DIV/0!</v>
      </c>
      <c r="AV52" s="83" t="e">
        <f>IF((AV6-③条件反映後!CN47)&gt;0,(AV6-③条件反映後!CN47),0)</f>
        <v>#DIV/0!</v>
      </c>
      <c r="AW52" s="83" t="e">
        <f>IF((AW6-③条件反映後!CQ47)&gt;0,(AW6-③条件反映後!CQ47),0)</f>
        <v>#DIV/0!</v>
      </c>
      <c r="AX52" s="83" t="e">
        <f>IF((AX6-③条件反映後!CT47)&gt;0,(AX6-③条件反映後!CT47),0)</f>
        <v>#DIV/0!</v>
      </c>
      <c r="AY52" s="83" t="e">
        <f>IF((AY6-③条件反映後!CW47)&gt;0,(AY6-③条件反映後!CW47),0)</f>
        <v>#DIV/0!</v>
      </c>
      <c r="AZ52" s="83" t="e">
        <f>IF((AZ6-③条件反映後!CZ47)&gt;0,(AZ6-③条件反映後!CZ47),0)</f>
        <v>#DIV/0!</v>
      </c>
      <c r="BA52" s="83" t="e">
        <f>IF((BA6-③条件反映後!DC47)&gt;0,(BA6-③条件反映後!DC47),0)</f>
        <v>#DIV/0!</v>
      </c>
      <c r="BB52" s="83" t="e">
        <f>IF((BB6-③条件反映後!DF47)&gt;0,(BB6-③条件反映後!DF47),0)</f>
        <v>#DIV/0!</v>
      </c>
      <c r="BC52" s="83" t="e">
        <f>IF((BC6-③条件反映後!DI47)&gt;0,(BC6-③条件反映後!DI47),0)</f>
        <v>#DIV/0!</v>
      </c>
      <c r="BD52" s="83" t="e">
        <f>IF((BD6-③条件反映後!DL47)&gt;0,(BD6-③条件反映後!DL47),0)</f>
        <v>#DIV/0!</v>
      </c>
      <c r="BE52" s="83" t="e">
        <f>IF((BE6-③条件反映後!DO47)&gt;0,(BE6-③条件反映後!DO47),0)</f>
        <v>#DIV/0!</v>
      </c>
      <c r="BF52" s="83" t="e">
        <f>IF((BF6-③条件反映後!DR47)&gt;0,(BF6-③条件反映後!DR47),0)</f>
        <v>#DIV/0!</v>
      </c>
      <c r="BG52" s="83" t="e">
        <f>IF((BG6-③条件反映後!DU47)&gt;0,(BG6-③条件反映後!DU47),0)</f>
        <v>#DIV/0!</v>
      </c>
      <c r="BH52" s="83" t="e">
        <f>IF((BH6-③条件反映後!DX47)&gt;0,(BH6-③条件反映後!DX47),0)</f>
        <v>#DIV/0!</v>
      </c>
      <c r="BI52" s="83" t="e">
        <f>IF((BI6-③条件反映後!EA47)&gt;0,(BI6-③条件反映後!EA47),0)</f>
        <v>#DIV/0!</v>
      </c>
      <c r="BJ52" s="83" t="e">
        <f>IF((BJ6-③条件反映後!ED47)&gt;0,(BJ6-③条件反映後!ED47),0)</f>
        <v>#DIV/0!</v>
      </c>
      <c r="BK52" s="83" t="e">
        <f>IF((BK6-③条件反映後!EG47)&gt;0,(BK6-③条件反映後!EG47),0)</f>
        <v>#DIV/0!</v>
      </c>
      <c r="BL52" s="83" t="e">
        <f>IF((BL6-③条件反映後!EJ47)&gt;0,(BL6-③条件反映後!EJ47),0)</f>
        <v>#DIV/0!</v>
      </c>
      <c r="BM52" s="83" t="e">
        <f>IF((BM6-③条件反映後!EM47)&gt;0,(BM6-③条件反映後!EM47),0)</f>
        <v>#DIV/0!</v>
      </c>
      <c r="BN52" s="83" t="e">
        <f>IF((BN6-③条件反映後!EP47)&gt;0,(BN6-③条件反映後!EP47),0)</f>
        <v>#DIV/0!</v>
      </c>
      <c r="BO52" s="83" t="e">
        <f>IF((BO6-③条件反映後!ES47)&gt;0,(BO6-③条件反映後!ES47),0)</f>
        <v>#DIV/0!</v>
      </c>
      <c r="BP52" s="83" t="e">
        <f>IF((BP6-③条件反映後!EV47)&gt;0,(BP6-③条件反映後!EV47),0)</f>
        <v>#DIV/0!</v>
      </c>
      <c r="BQ52" s="83" t="e">
        <f>IF((BQ6-③条件反映後!EY47)&gt;0,(BQ6-③条件反映後!EY47),0)</f>
        <v>#DIV/0!</v>
      </c>
      <c r="BR52" s="83" t="e">
        <f>IF((BR6-③条件反映後!FB47)&gt;0,(BR6-③条件反映後!FB47),0)</f>
        <v>#DIV/0!</v>
      </c>
      <c r="BS52" s="83" t="e">
        <f>IF((BS6-③条件反映後!FE47)&gt;0,(BS6-③条件反映後!FE47),0)</f>
        <v>#DIV/0!</v>
      </c>
      <c r="BT52" s="83" t="e">
        <f>IF((BT6-③条件反映後!FH47)&gt;0,(BT6-③条件反映後!FH47),0)</f>
        <v>#DIV/0!</v>
      </c>
      <c r="BU52" s="83" t="e">
        <f>IF((BU6-③条件反映後!FK47)&gt;0,(BU6-③条件反映後!FK47),0)</f>
        <v>#DIV/0!</v>
      </c>
      <c r="BV52" s="83" t="e">
        <f>IF((BV6-③条件反映後!FN47)&gt;0,(BV6-③条件反映後!FN47),0)</f>
        <v>#DIV/0!</v>
      </c>
      <c r="BW52" s="83" t="e">
        <f>IF((BW6-③条件反映後!FQ47)&gt;0,(BW6-③条件反映後!FQ47),0)</f>
        <v>#DIV/0!</v>
      </c>
      <c r="BX52" s="83" t="e">
        <f>IF((BX6-③条件反映後!FT47)&gt;0,(BX6-③条件反映後!FT47),0)</f>
        <v>#DIV/0!</v>
      </c>
      <c r="BY52" s="83" t="e">
        <f>IF((BY6-③条件反映後!FW47)&gt;0,(BY6-③条件反映後!FW47),0)</f>
        <v>#DIV/0!</v>
      </c>
      <c r="BZ52" s="83" t="e">
        <f>IF((BZ6-③条件反映後!FZ47)&gt;0,(BZ6-③条件反映後!FZ47),0)</f>
        <v>#DIV/0!</v>
      </c>
      <c r="CA52" s="83" t="e">
        <f>IF((CA6-③条件反映後!GC47)&gt;0,(CA6-③条件反映後!GC47),0)</f>
        <v>#DIV/0!</v>
      </c>
      <c r="CB52" s="83" t="e">
        <f>IF((CB6-③条件反映後!GF47)&gt;0,(CB6-③条件反映後!GF47),0)</f>
        <v>#DIV/0!</v>
      </c>
      <c r="CC52" s="83" t="e">
        <f>IF((CC6-③条件反映後!GI47)&gt;0,(CC6-③条件反映後!GI47),0)</f>
        <v>#DIV/0!</v>
      </c>
      <c r="CD52" s="83" t="e">
        <f>IF((CD6-③条件反映後!GL47)&gt;0,(CD6-③条件反映後!GL47),0)</f>
        <v>#DIV/0!</v>
      </c>
      <c r="CE52" s="83" t="e">
        <f>IF((CE6-③条件反映後!GO47)&gt;0,(CE6-③条件反映後!GO47),0)</f>
        <v>#DIV/0!</v>
      </c>
      <c r="CF52" s="83" t="e">
        <f>IF((CF6-③条件反映後!GR47)&gt;0,(CF6-③条件反映後!GR47),0)</f>
        <v>#DIV/0!</v>
      </c>
      <c r="CG52" s="83" t="e">
        <f>IF((CG6-③条件反映後!GU47)&gt;0,(CG6-③条件反映後!GU47),0)</f>
        <v>#DIV/0!</v>
      </c>
      <c r="CH52" s="83" t="e">
        <f>IF((CH6-③条件反映後!GX47)&gt;0,(CH6-③条件反映後!GX47),0)</f>
        <v>#DIV/0!</v>
      </c>
      <c r="CI52" s="83" t="e">
        <f>IF((CI6-③条件反映後!HA47)&gt;0,(CI6-③条件反映後!HA47),0)</f>
        <v>#DIV/0!</v>
      </c>
      <c r="CJ52" s="83" t="e">
        <f>IF((CJ6-③条件反映後!HD47)&gt;0,(CJ6-③条件反映後!HD47),0)</f>
        <v>#DIV/0!</v>
      </c>
      <c r="CK52" s="83" t="e">
        <f>IF((CK6-③条件反映後!HG47)&gt;0,(CK6-③条件反映後!HG47),0)</f>
        <v>#DIV/0!</v>
      </c>
      <c r="CL52" s="83" t="e">
        <f>IF((CL6-③条件反映後!HJ47)&gt;0,(CL6-③条件反映後!HJ47),0)</f>
        <v>#DIV/0!</v>
      </c>
      <c r="CM52" s="83" t="e">
        <f>IF((CM6-③条件反映後!HM47)&gt;0,(CM6-③条件反映後!HM47),0)</f>
        <v>#DIV/0!</v>
      </c>
      <c r="CN52" s="83" t="e">
        <f>IF((CN6-③条件反映後!HP47)&gt;0,(CN6-③条件反映後!HP47),0)</f>
        <v>#DIV/0!</v>
      </c>
      <c r="CO52" s="83" t="e">
        <f>IF((CO6-③条件反映後!HS47)&gt;0,(CO6-③条件反映後!HS47),0)</f>
        <v>#DIV/0!</v>
      </c>
      <c r="CP52" s="83" t="e">
        <f>IF((CP6-③条件反映後!HV47)&gt;0,(CP6-③条件反映後!HV47),0)</f>
        <v>#DIV/0!</v>
      </c>
      <c r="CQ52" s="83" t="e">
        <f>IF((CQ6-③条件反映後!HY47)&gt;0,(CQ6-③条件反映後!HY47),0)</f>
        <v>#DIV/0!</v>
      </c>
      <c r="CR52" s="83" t="e">
        <f>IF((CR6-③条件反映後!IB47)&gt;0,(CR6-③条件反映後!IB47),0)</f>
        <v>#DIV/0!</v>
      </c>
      <c r="CS52" s="83" t="e">
        <f>IF((CS6-③条件反映後!IE47)&gt;0,(CS6-③条件反映後!IE47),0)</f>
        <v>#DIV/0!</v>
      </c>
    </row>
    <row r="53" spans="1:97" x14ac:dyDescent="0.4"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</sheetData>
  <mergeCells count="87">
    <mergeCell ref="K8:O8"/>
    <mergeCell ref="A8:A9"/>
    <mergeCell ref="B8:F8"/>
    <mergeCell ref="G8:G9"/>
    <mergeCell ref="H8:H9"/>
    <mergeCell ref="J8:J9"/>
    <mergeCell ref="AB8:AB9"/>
    <mergeCell ref="P8:P9"/>
    <mergeCell ref="Q8:Q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N8:AN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Z8:AZ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AX8:AX9"/>
    <mergeCell ref="AY8:AY9"/>
    <mergeCell ref="BL8:BL9"/>
    <mergeCell ref="BA8:BA9"/>
    <mergeCell ref="BB8:BB9"/>
    <mergeCell ref="BC8:BC9"/>
    <mergeCell ref="BD8:BD9"/>
    <mergeCell ref="BE8:BE9"/>
    <mergeCell ref="BF8:BF9"/>
    <mergeCell ref="BG8:BG9"/>
    <mergeCell ref="BH8:BH9"/>
    <mergeCell ref="BI8:BI9"/>
    <mergeCell ref="BJ8:BJ9"/>
    <mergeCell ref="BK8:BK9"/>
    <mergeCell ref="BX8:BX9"/>
    <mergeCell ref="BM8:BM9"/>
    <mergeCell ref="BN8:BN9"/>
    <mergeCell ref="BO8:BO9"/>
    <mergeCell ref="BP8:BP9"/>
    <mergeCell ref="BQ8:BQ9"/>
    <mergeCell ref="BR8:BR9"/>
    <mergeCell ref="BS8:BS9"/>
    <mergeCell ref="BT8:BT9"/>
    <mergeCell ref="BU8:BU9"/>
    <mergeCell ref="BV8:BV9"/>
    <mergeCell ref="BW8:BW9"/>
    <mergeCell ref="CJ8:CJ9"/>
    <mergeCell ref="BY8:BY9"/>
    <mergeCell ref="BZ8:BZ9"/>
    <mergeCell ref="CA8:CA9"/>
    <mergeCell ref="CB8:CB9"/>
    <mergeCell ref="CC8:CC9"/>
    <mergeCell ref="CD8:CD9"/>
    <mergeCell ref="CE8:CE9"/>
    <mergeCell ref="CF8:CF9"/>
    <mergeCell ref="CG8:CG9"/>
    <mergeCell ref="CH8:CH9"/>
    <mergeCell ref="CI8:CI9"/>
    <mergeCell ref="CQ8:CQ9"/>
    <mergeCell ref="CR8:CR9"/>
    <mergeCell ref="CS8:CS9"/>
    <mergeCell ref="CK8:CK9"/>
    <mergeCell ref="CL8:CL9"/>
    <mergeCell ref="CM8:CM9"/>
    <mergeCell ref="CN8:CN9"/>
    <mergeCell ref="CO8:CO9"/>
    <mergeCell ref="CP8:CP9"/>
  </mergeCells>
  <phoneticPr fontId="3"/>
  <pageMargins left="0.7" right="0.7" top="0.75" bottom="0.75" header="0.3" footer="0.3"/>
  <pageSetup paperSize="9" scale="7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0"/>
  <sheetViews>
    <sheetView view="pageBreakPreview" zoomScale="70" zoomScaleNormal="100" zoomScaleSheetLayoutView="70" workbookViewId="0">
      <pane xSplit="1" topLeftCell="B1" activePane="topRight" state="frozen"/>
      <selection activeCell="B2" sqref="B2"/>
      <selection pane="topRight" activeCell="B2" sqref="B2"/>
    </sheetView>
  </sheetViews>
  <sheetFormatPr defaultColWidth="16.25" defaultRowHeight="18.75" x14ac:dyDescent="0.4"/>
  <cols>
    <col min="1" max="1" width="13.25" style="3" customWidth="1"/>
    <col min="2" max="5" width="15" style="72" customWidth="1"/>
    <col min="6" max="6" width="15" style="95" customWidth="1"/>
    <col min="7" max="7" width="15" style="72" customWidth="1"/>
    <col min="8" max="8" width="16.25" style="72"/>
    <col min="9" max="9" width="16.25" style="95"/>
    <col min="10" max="11" width="16.25" style="72"/>
    <col min="12" max="12" width="16.25" style="95"/>
    <col min="13" max="14" width="16.25" style="72"/>
    <col min="15" max="15" width="16.25" style="95"/>
    <col min="16" max="17" width="16.25" style="72"/>
    <col min="18" max="18" width="16.25" style="95"/>
    <col min="19" max="20" width="16.25" style="72"/>
    <col min="21" max="21" width="16.25" style="95"/>
    <col min="22" max="23" width="16.25" style="72"/>
    <col min="24" max="24" width="16.25" style="95"/>
    <col min="25" max="26" width="16.25" style="72"/>
    <col min="27" max="27" width="16.25" style="95"/>
    <col min="28" max="29" width="16.25" style="72"/>
    <col min="30" max="30" width="16.25" style="95"/>
    <col min="31" max="32" width="16.25" style="72"/>
    <col min="33" max="33" width="16.25" style="95"/>
    <col min="34" max="35" width="16.25" style="72"/>
    <col min="36" max="36" width="16.25" style="95"/>
    <col min="37" max="38" width="16.25" style="72"/>
    <col min="39" max="39" width="16.25" style="95"/>
    <col min="40" max="41" width="16.25" style="72"/>
    <col min="42" max="42" width="16.25" style="95"/>
    <col min="43" max="44" width="16.25" style="72"/>
    <col min="45" max="45" width="16.25" style="95"/>
    <col min="46" max="47" width="16.25" style="72"/>
    <col min="48" max="48" width="16.25" style="95"/>
    <col min="49" max="50" width="16.25" style="72"/>
    <col min="51" max="51" width="16.25" style="95"/>
    <col min="52" max="53" width="16.25" style="72"/>
    <col min="54" max="54" width="16.25" style="95"/>
    <col min="55" max="56" width="16.25" style="72"/>
    <col min="57" max="57" width="16.25" style="95"/>
    <col min="58" max="59" width="16.25" style="72"/>
    <col min="60" max="60" width="16.25" style="95"/>
    <col min="61" max="62" width="16.25" style="72"/>
    <col min="63" max="63" width="16.25" style="95"/>
    <col min="64" max="65" width="16.25" style="72"/>
    <col min="66" max="66" width="16.25" style="95"/>
    <col min="67" max="68" width="16.25" style="72"/>
    <col min="69" max="69" width="16.25" style="95"/>
    <col min="70" max="71" width="16.25" style="72"/>
    <col min="72" max="72" width="16.25" style="95"/>
    <col min="73" max="74" width="16.25" style="72"/>
    <col min="75" max="75" width="16.25" style="95"/>
    <col min="76" max="77" width="16.25" style="72"/>
    <col min="78" max="78" width="16.25" style="95"/>
    <col min="79" max="80" width="16.25" style="72"/>
    <col min="81" max="81" width="16.25" style="95"/>
    <col min="82" max="83" width="16.25" style="72"/>
    <col min="84" max="84" width="16.25" style="95"/>
    <col min="85" max="86" width="16.25" style="72"/>
    <col min="87" max="87" width="16.25" style="95"/>
    <col min="88" max="89" width="16.25" style="72"/>
    <col min="90" max="90" width="16.25" style="95"/>
    <col min="91" max="92" width="16.25" style="72"/>
    <col min="93" max="93" width="16.25" style="95"/>
    <col min="94" max="95" width="16.25" style="72"/>
    <col min="96" max="96" width="16.25" style="95"/>
    <col min="97" max="98" width="16.25" style="72"/>
    <col min="99" max="99" width="16.25" style="95"/>
    <col min="100" max="101" width="16.25" style="72"/>
    <col min="102" max="102" width="16.25" style="95"/>
    <col min="103" max="104" width="16.25" style="72"/>
    <col min="105" max="105" width="16.25" style="95"/>
    <col min="106" max="107" width="16.25" style="72"/>
    <col min="108" max="108" width="16.25" style="95"/>
    <col min="109" max="110" width="16.25" style="72"/>
    <col min="111" max="111" width="16.25" style="95"/>
    <col min="112" max="113" width="16.25" style="72"/>
    <col min="114" max="114" width="16.25" style="95"/>
    <col min="115" max="116" width="16.25" style="72"/>
    <col min="117" max="117" width="16.25" style="95"/>
    <col min="118" max="119" width="16.25" style="72"/>
    <col min="120" max="120" width="16.25" style="95"/>
    <col min="121" max="122" width="16.25" style="72"/>
    <col min="123" max="123" width="16.25" style="95"/>
    <col min="124" max="125" width="16.25" style="72"/>
    <col min="126" max="126" width="16.25" style="95"/>
    <col min="127" max="128" width="16.25" style="72"/>
    <col min="129" max="129" width="16.25" style="95"/>
    <col min="130" max="131" width="16.25" style="72"/>
    <col min="132" max="132" width="16.25" style="95"/>
    <col min="133" max="134" width="16.25" style="72"/>
    <col min="135" max="135" width="16.25" style="95"/>
    <col min="136" max="137" width="16.25" style="72"/>
    <col min="138" max="138" width="16.25" style="95"/>
    <col min="139" max="140" width="16.25" style="72"/>
    <col min="141" max="141" width="16.25" style="95"/>
    <col min="142" max="143" width="16.25" style="72"/>
    <col min="144" max="144" width="16.25" style="95"/>
    <col min="145" max="146" width="16.25" style="72"/>
    <col min="147" max="147" width="16.25" style="95"/>
    <col min="148" max="149" width="16.25" style="72"/>
    <col min="150" max="150" width="16.25" style="95"/>
    <col min="151" max="152" width="16.25" style="72"/>
    <col min="153" max="153" width="16.25" style="95"/>
    <col min="154" max="155" width="16.25" style="72"/>
    <col min="156" max="156" width="16.25" style="95"/>
    <col min="157" max="158" width="16.25" style="72"/>
    <col min="159" max="159" width="16.25" style="95"/>
    <col min="160" max="161" width="16.25" style="72"/>
    <col min="162" max="162" width="16.25" style="95"/>
    <col min="163" max="164" width="16.25" style="72"/>
    <col min="165" max="165" width="16.25" style="95"/>
    <col min="166" max="167" width="16.25" style="72"/>
    <col min="168" max="168" width="16.25" style="95"/>
    <col min="169" max="170" width="16.25" style="72"/>
    <col min="171" max="171" width="16.25" style="95"/>
    <col min="172" max="173" width="16.25" style="72"/>
    <col min="174" max="174" width="16.25" style="95"/>
    <col min="175" max="176" width="16.25" style="72"/>
    <col min="177" max="177" width="16.25" style="95"/>
    <col min="178" max="179" width="16.25" style="72"/>
    <col min="180" max="180" width="16.25" style="95"/>
    <col min="181" max="182" width="16.25" style="72"/>
    <col min="183" max="183" width="16.25" style="95"/>
    <col min="184" max="185" width="16.25" style="72"/>
    <col min="186" max="186" width="16.25" style="95"/>
    <col min="187" max="188" width="16.25" style="72"/>
    <col min="189" max="189" width="16.25" style="95"/>
    <col min="190" max="191" width="16.25" style="72"/>
    <col min="192" max="192" width="16.25" style="95"/>
    <col min="193" max="194" width="16.25" style="72"/>
    <col min="195" max="195" width="16.25" style="95"/>
    <col min="196" max="197" width="16.25" style="72"/>
    <col min="198" max="198" width="16.25" style="95"/>
    <col min="199" max="200" width="16.25" style="72"/>
    <col min="201" max="201" width="16.25" style="95"/>
    <col min="202" max="203" width="16.25" style="72"/>
    <col min="204" max="204" width="16.25" style="95"/>
    <col min="205" max="206" width="16.25" style="72"/>
    <col min="207" max="207" width="16.25" style="95"/>
    <col min="208" max="209" width="16.25" style="72"/>
    <col min="210" max="210" width="16.25" style="95"/>
    <col min="211" max="212" width="16.25" style="72"/>
    <col min="213" max="213" width="16.25" style="95"/>
    <col min="214" max="215" width="16.25" style="72"/>
    <col min="216" max="216" width="16.25" style="95"/>
    <col min="217" max="218" width="16.25" style="72"/>
    <col min="219" max="219" width="16.25" style="95"/>
    <col min="220" max="221" width="16.25" style="72"/>
    <col min="222" max="222" width="16.25" style="95"/>
    <col min="223" max="224" width="16.25" style="72"/>
    <col min="225" max="225" width="16.25" style="95"/>
    <col min="226" max="227" width="16.25" style="72"/>
    <col min="228" max="228" width="16.25" style="95"/>
    <col min="229" max="230" width="16.25" style="72"/>
    <col min="231" max="231" width="16.25" style="95"/>
    <col min="232" max="233" width="16.25" style="72"/>
    <col min="234" max="234" width="16.25" style="95"/>
    <col min="235" max="236" width="16.25" style="72"/>
    <col min="237" max="237" width="16.25" style="95"/>
    <col min="238" max="239" width="16.25" style="72"/>
    <col min="240" max="240" width="16.25" style="95"/>
    <col min="241" max="241" width="16.25" style="72"/>
    <col min="242" max="16384" width="16.25" style="1"/>
  </cols>
  <sheetData>
    <row r="1" spans="1:241" x14ac:dyDescent="0.4">
      <c r="A1" s="1" t="s">
        <v>214</v>
      </c>
      <c r="N1" s="51"/>
    </row>
    <row r="2" spans="1:241" ht="19.5" thickBot="1" x14ac:dyDescent="0.45">
      <c r="A2" s="1"/>
      <c r="N2" s="51"/>
    </row>
    <row r="3" spans="1:241" x14ac:dyDescent="0.4">
      <c r="B3" s="208" t="s">
        <v>85</v>
      </c>
      <c r="C3" s="209"/>
      <c r="D3" s="210"/>
      <c r="E3" s="208" t="s">
        <v>86</v>
      </c>
      <c r="F3" s="209"/>
      <c r="G3" s="210"/>
      <c r="H3" s="208" t="s">
        <v>87</v>
      </c>
      <c r="I3" s="209"/>
      <c r="J3" s="210"/>
      <c r="K3" s="208" t="s">
        <v>88</v>
      </c>
      <c r="L3" s="209"/>
      <c r="M3" s="210"/>
      <c r="N3" s="208" t="s">
        <v>89</v>
      </c>
      <c r="O3" s="209"/>
      <c r="P3" s="210"/>
      <c r="Q3" s="208" t="s">
        <v>90</v>
      </c>
      <c r="R3" s="209"/>
      <c r="S3" s="210"/>
      <c r="T3" s="208" t="s">
        <v>91</v>
      </c>
      <c r="U3" s="209"/>
      <c r="V3" s="210"/>
      <c r="W3" s="208" t="s">
        <v>92</v>
      </c>
      <c r="X3" s="209"/>
      <c r="Y3" s="210"/>
      <c r="Z3" s="208" t="s">
        <v>93</v>
      </c>
      <c r="AA3" s="209"/>
      <c r="AB3" s="210"/>
      <c r="AC3" s="208" t="s">
        <v>94</v>
      </c>
      <c r="AD3" s="209"/>
      <c r="AE3" s="210"/>
      <c r="AF3" s="208" t="s">
        <v>95</v>
      </c>
      <c r="AG3" s="209"/>
      <c r="AH3" s="210"/>
      <c r="AI3" s="208" t="s">
        <v>96</v>
      </c>
      <c r="AJ3" s="209"/>
      <c r="AK3" s="210"/>
      <c r="AL3" s="208" t="s">
        <v>97</v>
      </c>
      <c r="AM3" s="209"/>
      <c r="AN3" s="210"/>
      <c r="AO3" s="208" t="s">
        <v>98</v>
      </c>
      <c r="AP3" s="209"/>
      <c r="AQ3" s="210"/>
      <c r="AR3" s="208" t="s">
        <v>99</v>
      </c>
      <c r="AS3" s="209"/>
      <c r="AT3" s="210"/>
      <c r="AU3" s="208" t="s">
        <v>100</v>
      </c>
      <c r="AV3" s="209"/>
      <c r="AW3" s="210"/>
      <c r="AX3" s="208" t="s">
        <v>101</v>
      </c>
      <c r="AY3" s="209"/>
      <c r="AZ3" s="210"/>
      <c r="BA3" s="208" t="s">
        <v>102</v>
      </c>
      <c r="BB3" s="209"/>
      <c r="BC3" s="210"/>
      <c r="BD3" s="208" t="s">
        <v>103</v>
      </c>
      <c r="BE3" s="209"/>
      <c r="BF3" s="210"/>
      <c r="BG3" s="208" t="s">
        <v>104</v>
      </c>
      <c r="BH3" s="209"/>
      <c r="BI3" s="210"/>
      <c r="BJ3" s="208" t="s">
        <v>105</v>
      </c>
      <c r="BK3" s="209"/>
      <c r="BL3" s="210"/>
      <c r="BM3" s="208" t="s">
        <v>106</v>
      </c>
      <c r="BN3" s="209"/>
      <c r="BO3" s="210"/>
      <c r="BP3" s="208" t="s">
        <v>107</v>
      </c>
      <c r="BQ3" s="209"/>
      <c r="BR3" s="210"/>
      <c r="BS3" s="208" t="s">
        <v>108</v>
      </c>
      <c r="BT3" s="209"/>
      <c r="BU3" s="210"/>
      <c r="BV3" s="208" t="s">
        <v>109</v>
      </c>
      <c r="BW3" s="209"/>
      <c r="BX3" s="210"/>
      <c r="BY3" s="208" t="s">
        <v>110</v>
      </c>
      <c r="BZ3" s="209"/>
      <c r="CA3" s="210"/>
      <c r="CB3" s="208" t="s">
        <v>111</v>
      </c>
      <c r="CC3" s="209"/>
      <c r="CD3" s="210"/>
      <c r="CE3" s="208" t="s">
        <v>112</v>
      </c>
      <c r="CF3" s="209"/>
      <c r="CG3" s="210"/>
      <c r="CH3" s="208" t="s">
        <v>113</v>
      </c>
      <c r="CI3" s="209"/>
      <c r="CJ3" s="210"/>
      <c r="CK3" s="208" t="s">
        <v>114</v>
      </c>
      <c r="CL3" s="209"/>
      <c r="CM3" s="210"/>
      <c r="CN3" s="208" t="s">
        <v>115</v>
      </c>
      <c r="CO3" s="209"/>
      <c r="CP3" s="210"/>
      <c r="CQ3" s="208" t="s">
        <v>116</v>
      </c>
      <c r="CR3" s="209"/>
      <c r="CS3" s="210"/>
      <c r="CT3" s="208" t="s">
        <v>117</v>
      </c>
      <c r="CU3" s="209"/>
      <c r="CV3" s="210"/>
      <c r="CW3" s="208" t="s">
        <v>118</v>
      </c>
      <c r="CX3" s="209"/>
      <c r="CY3" s="210"/>
      <c r="CZ3" s="208" t="s">
        <v>119</v>
      </c>
      <c r="DA3" s="209"/>
      <c r="DB3" s="210"/>
      <c r="DC3" s="208" t="s">
        <v>120</v>
      </c>
      <c r="DD3" s="209"/>
      <c r="DE3" s="210"/>
      <c r="DF3" s="208" t="s">
        <v>121</v>
      </c>
      <c r="DG3" s="209"/>
      <c r="DH3" s="210"/>
      <c r="DI3" s="208" t="s">
        <v>122</v>
      </c>
      <c r="DJ3" s="209"/>
      <c r="DK3" s="210"/>
      <c r="DL3" s="208" t="s">
        <v>123</v>
      </c>
      <c r="DM3" s="209"/>
      <c r="DN3" s="210"/>
      <c r="DO3" s="208" t="s">
        <v>124</v>
      </c>
      <c r="DP3" s="209"/>
      <c r="DQ3" s="210"/>
      <c r="DR3" s="208" t="s">
        <v>125</v>
      </c>
      <c r="DS3" s="209"/>
      <c r="DT3" s="210"/>
      <c r="DU3" s="208" t="s">
        <v>126</v>
      </c>
      <c r="DV3" s="209"/>
      <c r="DW3" s="210"/>
      <c r="DX3" s="208" t="s">
        <v>127</v>
      </c>
      <c r="DY3" s="209"/>
      <c r="DZ3" s="210"/>
      <c r="EA3" s="208" t="s">
        <v>128</v>
      </c>
      <c r="EB3" s="209"/>
      <c r="EC3" s="210"/>
      <c r="ED3" s="208" t="s">
        <v>129</v>
      </c>
      <c r="EE3" s="209"/>
      <c r="EF3" s="210"/>
      <c r="EG3" s="208" t="s">
        <v>130</v>
      </c>
      <c r="EH3" s="209"/>
      <c r="EI3" s="210"/>
      <c r="EJ3" s="208" t="s">
        <v>131</v>
      </c>
      <c r="EK3" s="209"/>
      <c r="EL3" s="210"/>
      <c r="EM3" s="208" t="s">
        <v>132</v>
      </c>
      <c r="EN3" s="209"/>
      <c r="EO3" s="210"/>
      <c r="EP3" s="208" t="s">
        <v>133</v>
      </c>
      <c r="EQ3" s="209"/>
      <c r="ER3" s="210"/>
      <c r="ES3" s="208" t="s">
        <v>134</v>
      </c>
      <c r="ET3" s="209"/>
      <c r="EU3" s="210"/>
      <c r="EV3" s="208" t="s">
        <v>135</v>
      </c>
      <c r="EW3" s="209"/>
      <c r="EX3" s="210"/>
      <c r="EY3" s="208" t="s">
        <v>136</v>
      </c>
      <c r="EZ3" s="209"/>
      <c r="FA3" s="210"/>
      <c r="FB3" s="208" t="s">
        <v>137</v>
      </c>
      <c r="FC3" s="209"/>
      <c r="FD3" s="210"/>
      <c r="FE3" s="208" t="s">
        <v>138</v>
      </c>
      <c r="FF3" s="209"/>
      <c r="FG3" s="210"/>
      <c r="FH3" s="208" t="s">
        <v>139</v>
      </c>
      <c r="FI3" s="209"/>
      <c r="FJ3" s="210"/>
      <c r="FK3" s="208" t="s">
        <v>140</v>
      </c>
      <c r="FL3" s="209"/>
      <c r="FM3" s="210"/>
      <c r="FN3" s="208" t="s">
        <v>141</v>
      </c>
      <c r="FO3" s="209"/>
      <c r="FP3" s="210"/>
      <c r="FQ3" s="208" t="s">
        <v>142</v>
      </c>
      <c r="FR3" s="209"/>
      <c r="FS3" s="210"/>
      <c r="FT3" s="208" t="s">
        <v>143</v>
      </c>
      <c r="FU3" s="209"/>
      <c r="FV3" s="210"/>
      <c r="FW3" s="208" t="s">
        <v>144</v>
      </c>
      <c r="FX3" s="209"/>
      <c r="FY3" s="210"/>
      <c r="FZ3" s="208" t="s">
        <v>145</v>
      </c>
      <c r="GA3" s="209"/>
      <c r="GB3" s="210"/>
      <c r="GC3" s="208" t="s">
        <v>146</v>
      </c>
      <c r="GD3" s="209"/>
      <c r="GE3" s="210"/>
      <c r="GF3" s="208" t="s">
        <v>147</v>
      </c>
      <c r="GG3" s="209"/>
      <c r="GH3" s="210"/>
      <c r="GI3" s="208" t="s">
        <v>148</v>
      </c>
      <c r="GJ3" s="209"/>
      <c r="GK3" s="210"/>
      <c r="GL3" s="208" t="s">
        <v>149</v>
      </c>
      <c r="GM3" s="209"/>
      <c r="GN3" s="210"/>
      <c r="GO3" s="208" t="s">
        <v>150</v>
      </c>
      <c r="GP3" s="209"/>
      <c r="GQ3" s="210"/>
      <c r="GR3" s="208" t="s">
        <v>151</v>
      </c>
      <c r="GS3" s="209"/>
      <c r="GT3" s="210"/>
      <c r="GU3" s="208" t="s">
        <v>152</v>
      </c>
      <c r="GV3" s="209"/>
      <c r="GW3" s="210"/>
      <c r="GX3" s="208" t="s">
        <v>153</v>
      </c>
      <c r="GY3" s="209"/>
      <c r="GZ3" s="210"/>
      <c r="HA3" s="208" t="s">
        <v>154</v>
      </c>
      <c r="HB3" s="209"/>
      <c r="HC3" s="210"/>
      <c r="HD3" s="208" t="s">
        <v>155</v>
      </c>
      <c r="HE3" s="209"/>
      <c r="HF3" s="210"/>
      <c r="HG3" s="208" t="s">
        <v>156</v>
      </c>
      <c r="HH3" s="209"/>
      <c r="HI3" s="210"/>
      <c r="HJ3" s="208" t="s">
        <v>157</v>
      </c>
      <c r="HK3" s="209"/>
      <c r="HL3" s="210"/>
      <c r="HM3" s="208" t="s">
        <v>158</v>
      </c>
      <c r="HN3" s="209"/>
      <c r="HO3" s="210"/>
      <c r="HP3" s="208" t="s">
        <v>159</v>
      </c>
      <c r="HQ3" s="209"/>
      <c r="HR3" s="210"/>
      <c r="HS3" s="208" t="s">
        <v>160</v>
      </c>
      <c r="HT3" s="209"/>
      <c r="HU3" s="210"/>
      <c r="HV3" s="208" t="s">
        <v>161</v>
      </c>
      <c r="HW3" s="209"/>
      <c r="HX3" s="210"/>
      <c r="HY3" s="208" t="s">
        <v>162</v>
      </c>
      <c r="HZ3" s="209"/>
      <c r="IA3" s="210"/>
      <c r="IB3" s="208" t="s">
        <v>163</v>
      </c>
      <c r="IC3" s="209"/>
      <c r="ID3" s="210"/>
      <c r="IE3" s="208" t="s">
        <v>164</v>
      </c>
      <c r="IF3" s="209"/>
      <c r="IG3" s="210"/>
    </row>
    <row r="4" spans="1:241" ht="37.5" x14ac:dyDescent="0.4">
      <c r="A4" s="43" t="s">
        <v>0</v>
      </c>
      <c r="B4" s="25" t="s">
        <v>1</v>
      </c>
      <c r="C4" s="17" t="s">
        <v>179</v>
      </c>
      <c r="D4" s="26" t="s">
        <v>3</v>
      </c>
      <c r="E4" s="81" t="s">
        <v>210</v>
      </c>
      <c r="F4" s="96" t="s">
        <v>209</v>
      </c>
      <c r="G4" s="26" t="s">
        <v>3</v>
      </c>
      <c r="H4" s="81" t="s">
        <v>210</v>
      </c>
      <c r="I4" s="96" t="s">
        <v>209</v>
      </c>
      <c r="J4" s="26" t="s">
        <v>3</v>
      </c>
      <c r="K4" s="81" t="s">
        <v>210</v>
      </c>
      <c r="L4" s="96" t="s">
        <v>209</v>
      </c>
      <c r="M4" s="26" t="s">
        <v>3</v>
      </c>
      <c r="N4" s="81" t="s">
        <v>210</v>
      </c>
      <c r="O4" s="96" t="s">
        <v>209</v>
      </c>
      <c r="P4" s="26" t="s">
        <v>3</v>
      </c>
      <c r="Q4" s="81" t="s">
        <v>210</v>
      </c>
      <c r="R4" s="96" t="s">
        <v>209</v>
      </c>
      <c r="S4" s="26" t="s">
        <v>3</v>
      </c>
      <c r="T4" s="81" t="s">
        <v>210</v>
      </c>
      <c r="U4" s="96" t="s">
        <v>209</v>
      </c>
      <c r="V4" s="26" t="s">
        <v>3</v>
      </c>
      <c r="W4" s="81" t="s">
        <v>210</v>
      </c>
      <c r="X4" s="96" t="s">
        <v>209</v>
      </c>
      <c r="Y4" s="26" t="s">
        <v>3</v>
      </c>
      <c r="Z4" s="81" t="s">
        <v>210</v>
      </c>
      <c r="AA4" s="96" t="s">
        <v>209</v>
      </c>
      <c r="AB4" s="26" t="s">
        <v>3</v>
      </c>
      <c r="AC4" s="81" t="s">
        <v>210</v>
      </c>
      <c r="AD4" s="96" t="s">
        <v>209</v>
      </c>
      <c r="AE4" s="26" t="s">
        <v>3</v>
      </c>
      <c r="AF4" s="81" t="s">
        <v>210</v>
      </c>
      <c r="AG4" s="96" t="s">
        <v>209</v>
      </c>
      <c r="AH4" s="26" t="s">
        <v>3</v>
      </c>
      <c r="AI4" s="81" t="s">
        <v>210</v>
      </c>
      <c r="AJ4" s="96" t="s">
        <v>209</v>
      </c>
      <c r="AK4" s="26" t="s">
        <v>3</v>
      </c>
      <c r="AL4" s="81" t="s">
        <v>210</v>
      </c>
      <c r="AM4" s="96" t="s">
        <v>209</v>
      </c>
      <c r="AN4" s="26" t="s">
        <v>3</v>
      </c>
      <c r="AO4" s="81" t="s">
        <v>210</v>
      </c>
      <c r="AP4" s="96" t="s">
        <v>209</v>
      </c>
      <c r="AQ4" s="26" t="s">
        <v>3</v>
      </c>
      <c r="AR4" s="81" t="s">
        <v>210</v>
      </c>
      <c r="AS4" s="96" t="s">
        <v>209</v>
      </c>
      <c r="AT4" s="26" t="s">
        <v>3</v>
      </c>
      <c r="AU4" s="81" t="s">
        <v>210</v>
      </c>
      <c r="AV4" s="96" t="s">
        <v>209</v>
      </c>
      <c r="AW4" s="26" t="s">
        <v>3</v>
      </c>
      <c r="AX4" s="81" t="s">
        <v>210</v>
      </c>
      <c r="AY4" s="96" t="s">
        <v>209</v>
      </c>
      <c r="AZ4" s="26" t="s">
        <v>3</v>
      </c>
      <c r="BA4" s="81" t="s">
        <v>210</v>
      </c>
      <c r="BB4" s="96" t="s">
        <v>209</v>
      </c>
      <c r="BC4" s="26" t="s">
        <v>3</v>
      </c>
      <c r="BD4" s="81" t="s">
        <v>210</v>
      </c>
      <c r="BE4" s="96" t="s">
        <v>209</v>
      </c>
      <c r="BF4" s="26" t="s">
        <v>3</v>
      </c>
      <c r="BG4" s="81" t="s">
        <v>210</v>
      </c>
      <c r="BH4" s="96" t="s">
        <v>209</v>
      </c>
      <c r="BI4" s="26" t="s">
        <v>3</v>
      </c>
      <c r="BJ4" s="81" t="s">
        <v>210</v>
      </c>
      <c r="BK4" s="96" t="s">
        <v>209</v>
      </c>
      <c r="BL4" s="26" t="s">
        <v>3</v>
      </c>
      <c r="BM4" s="81" t="s">
        <v>210</v>
      </c>
      <c r="BN4" s="96" t="s">
        <v>209</v>
      </c>
      <c r="BO4" s="26" t="s">
        <v>3</v>
      </c>
      <c r="BP4" s="81" t="s">
        <v>210</v>
      </c>
      <c r="BQ4" s="96" t="s">
        <v>209</v>
      </c>
      <c r="BR4" s="26" t="s">
        <v>3</v>
      </c>
      <c r="BS4" s="81" t="s">
        <v>210</v>
      </c>
      <c r="BT4" s="96" t="s">
        <v>209</v>
      </c>
      <c r="BU4" s="26" t="s">
        <v>3</v>
      </c>
      <c r="BV4" s="81" t="s">
        <v>210</v>
      </c>
      <c r="BW4" s="96" t="s">
        <v>209</v>
      </c>
      <c r="BX4" s="26" t="s">
        <v>3</v>
      </c>
      <c r="BY4" s="81" t="s">
        <v>210</v>
      </c>
      <c r="BZ4" s="96" t="s">
        <v>209</v>
      </c>
      <c r="CA4" s="26" t="s">
        <v>3</v>
      </c>
      <c r="CB4" s="81" t="s">
        <v>210</v>
      </c>
      <c r="CC4" s="96" t="s">
        <v>209</v>
      </c>
      <c r="CD4" s="26" t="s">
        <v>3</v>
      </c>
      <c r="CE4" s="81" t="s">
        <v>210</v>
      </c>
      <c r="CF4" s="96" t="s">
        <v>209</v>
      </c>
      <c r="CG4" s="26" t="s">
        <v>3</v>
      </c>
      <c r="CH4" s="81" t="s">
        <v>210</v>
      </c>
      <c r="CI4" s="96" t="s">
        <v>209</v>
      </c>
      <c r="CJ4" s="26" t="s">
        <v>3</v>
      </c>
      <c r="CK4" s="81" t="s">
        <v>210</v>
      </c>
      <c r="CL4" s="96" t="s">
        <v>209</v>
      </c>
      <c r="CM4" s="26" t="s">
        <v>3</v>
      </c>
      <c r="CN4" s="81" t="s">
        <v>210</v>
      </c>
      <c r="CO4" s="96" t="s">
        <v>209</v>
      </c>
      <c r="CP4" s="26" t="s">
        <v>3</v>
      </c>
      <c r="CQ4" s="81" t="s">
        <v>210</v>
      </c>
      <c r="CR4" s="96" t="s">
        <v>209</v>
      </c>
      <c r="CS4" s="26" t="s">
        <v>3</v>
      </c>
      <c r="CT4" s="81" t="s">
        <v>210</v>
      </c>
      <c r="CU4" s="96" t="s">
        <v>209</v>
      </c>
      <c r="CV4" s="26" t="s">
        <v>3</v>
      </c>
      <c r="CW4" s="81" t="s">
        <v>210</v>
      </c>
      <c r="CX4" s="96" t="s">
        <v>209</v>
      </c>
      <c r="CY4" s="26" t="s">
        <v>3</v>
      </c>
      <c r="CZ4" s="81" t="s">
        <v>210</v>
      </c>
      <c r="DA4" s="96" t="s">
        <v>209</v>
      </c>
      <c r="DB4" s="26" t="s">
        <v>3</v>
      </c>
      <c r="DC4" s="81" t="s">
        <v>210</v>
      </c>
      <c r="DD4" s="96" t="s">
        <v>209</v>
      </c>
      <c r="DE4" s="26" t="s">
        <v>3</v>
      </c>
      <c r="DF4" s="81" t="s">
        <v>210</v>
      </c>
      <c r="DG4" s="96" t="s">
        <v>209</v>
      </c>
      <c r="DH4" s="26" t="s">
        <v>3</v>
      </c>
      <c r="DI4" s="81" t="s">
        <v>210</v>
      </c>
      <c r="DJ4" s="96" t="s">
        <v>209</v>
      </c>
      <c r="DK4" s="26" t="s">
        <v>3</v>
      </c>
      <c r="DL4" s="81" t="s">
        <v>210</v>
      </c>
      <c r="DM4" s="96" t="s">
        <v>209</v>
      </c>
      <c r="DN4" s="26" t="s">
        <v>3</v>
      </c>
      <c r="DO4" s="81" t="s">
        <v>210</v>
      </c>
      <c r="DP4" s="96" t="s">
        <v>209</v>
      </c>
      <c r="DQ4" s="26" t="s">
        <v>3</v>
      </c>
      <c r="DR4" s="81" t="s">
        <v>210</v>
      </c>
      <c r="DS4" s="96" t="s">
        <v>209</v>
      </c>
      <c r="DT4" s="26" t="s">
        <v>3</v>
      </c>
      <c r="DU4" s="81" t="s">
        <v>210</v>
      </c>
      <c r="DV4" s="96" t="s">
        <v>209</v>
      </c>
      <c r="DW4" s="26" t="s">
        <v>3</v>
      </c>
      <c r="DX4" s="81" t="s">
        <v>210</v>
      </c>
      <c r="DY4" s="96" t="s">
        <v>209</v>
      </c>
      <c r="DZ4" s="26" t="s">
        <v>3</v>
      </c>
      <c r="EA4" s="81" t="s">
        <v>210</v>
      </c>
      <c r="EB4" s="96" t="s">
        <v>209</v>
      </c>
      <c r="EC4" s="26" t="s">
        <v>3</v>
      </c>
      <c r="ED4" s="81" t="s">
        <v>210</v>
      </c>
      <c r="EE4" s="96" t="s">
        <v>209</v>
      </c>
      <c r="EF4" s="26" t="s">
        <v>3</v>
      </c>
      <c r="EG4" s="81" t="s">
        <v>210</v>
      </c>
      <c r="EH4" s="96" t="s">
        <v>209</v>
      </c>
      <c r="EI4" s="26" t="s">
        <v>3</v>
      </c>
      <c r="EJ4" s="81" t="s">
        <v>210</v>
      </c>
      <c r="EK4" s="96" t="s">
        <v>209</v>
      </c>
      <c r="EL4" s="26" t="s">
        <v>3</v>
      </c>
      <c r="EM4" s="81" t="s">
        <v>210</v>
      </c>
      <c r="EN4" s="96" t="s">
        <v>209</v>
      </c>
      <c r="EO4" s="26" t="s">
        <v>3</v>
      </c>
      <c r="EP4" s="81" t="s">
        <v>210</v>
      </c>
      <c r="EQ4" s="96" t="s">
        <v>209</v>
      </c>
      <c r="ER4" s="26" t="s">
        <v>3</v>
      </c>
      <c r="ES4" s="81" t="s">
        <v>210</v>
      </c>
      <c r="ET4" s="96" t="s">
        <v>209</v>
      </c>
      <c r="EU4" s="26" t="s">
        <v>3</v>
      </c>
      <c r="EV4" s="81" t="s">
        <v>210</v>
      </c>
      <c r="EW4" s="96" t="s">
        <v>209</v>
      </c>
      <c r="EX4" s="26" t="s">
        <v>3</v>
      </c>
      <c r="EY4" s="81" t="s">
        <v>210</v>
      </c>
      <c r="EZ4" s="96" t="s">
        <v>209</v>
      </c>
      <c r="FA4" s="26" t="s">
        <v>3</v>
      </c>
      <c r="FB4" s="81" t="s">
        <v>210</v>
      </c>
      <c r="FC4" s="96" t="s">
        <v>209</v>
      </c>
      <c r="FD4" s="26" t="s">
        <v>3</v>
      </c>
      <c r="FE4" s="81" t="s">
        <v>210</v>
      </c>
      <c r="FF4" s="96" t="s">
        <v>209</v>
      </c>
      <c r="FG4" s="26" t="s">
        <v>3</v>
      </c>
      <c r="FH4" s="81" t="s">
        <v>210</v>
      </c>
      <c r="FI4" s="96" t="s">
        <v>209</v>
      </c>
      <c r="FJ4" s="26" t="s">
        <v>3</v>
      </c>
      <c r="FK4" s="81" t="s">
        <v>210</v>
      </c>
      <c r="FL4" s="96" t="s">
        <v>209</v>
      </c>
      <c r="FM4" s="26" t="s">
        <v>3</v>
      </c>
      <c r="FN4" s="81" t="s">
        <v>210</v>
      </c>
      <c r="FO4" s="96" t="s">
        <v>209</v>
      </c>
      <c r="FP4" s="26" t="s">
        <v>3</v>
      </c>
      <c r="FQ4" s="81" t="s">
        <v>210</v>
      </c>
      <c r="FR4" s="96" t="s">
        <v>209</v>
      </c>
      <c r="FS4" s="26" t="s">
        <v>3</v>
      </c>
      <c r="FT4" s="81" t="s">
        <v>210</v>
      </c>
      <c r="FU4" s="96" t="s">
        <v>209</v>
      </c>
      <c r="FV4" s="26" t="s">
        <v>3</v>
      </c>
      <c r="FW4" s="81" t="s">
        <v>210</v>
      </c>
      <c r="FX4" s="96" t="s">
        <v>209</v>
      </c>
      <c r="FY4" s="26" t="s">
        <v>3</v>
      </c>
      <c r="FZ4" s="81" t="s">
        <v>210</v>
      </c>
      <c r="GA4" s="96" t="s">
        <v>209</v>
      </c>
      <c r="GB4" s="26" t="s">
        <v>3</v>
      </c>
      <c r="GC4" s="81" t="s">
        <v>210</v>
      </c>
      <c r="GD4" s="96" t="s">
        <v>209</v>
      </c>
      <c r="GE4" s="26" t="s">
        <v>3</v>
      </c>
      <c r="GF4" s="81" t="s">
        <v>210</v>
      </c>
      <c r="GG4" s="96" t="s">
        <v>209</v>
      </c>
      <c r="GH4" s="26" t="s">
        <v>3</v>
      </c>
      <c r="GI4" s="81" t="s">
        <v>210</v>
      </c>
      <c r="GJ4" s="96" t="s">
        <v>209</v>
      </c>
      <c r="GK4" s="26" t="s">
        <v>3</v>
      </c>
      <c r="GL4" s="81" t="s">
        <v>210</v>
      </c>
      <c r="GM4" s="96" t="s">
        <v>209</v>
      </c>
      <c r="GN4" s="26" t="s">
        <v>3</v>
      </c>
      <c r="GO4" s="81" t="s">
        <v>210</v>
      </c>
      <c r="GP4" s="96" t="s">
        <v>209</v>
      </c>
      <c r="GQ4" s="26" t="s">
        <v>3</v>
      </c>
      <c r="GR4" s="81" t="s">
        <v>210</v>
      </c>
      <c r="GS4" s="96" t="s">
        <v>209</v>
      </c>
      <c r="GT4" s="26" t="s">
        <v>3</v>
      </c>
      <c r="GU4" s="81" t="s">
        <v>210</v>
      </c>
      <c r="GV4" s="96" t="s">
        <v>209</v>
      </c>
      <c r="GW4" s="26" t="s">
        <v>3</v>
      </c>
      <c r="GX4" s="81" t="s">
        <v>210</v>
      </c>
      <c r="GY4" s="96" t="s">
        <v>209</v>
      </c>
      <c r="GZ4" s="26" t="s">
        <v>3</v>
      </c>
      <c r="HA4" s="81" t="s">
        <v>210</v>
      </c>
      <c r="HB4" s="96" t="s">
        <v>209</v>
      </c>
      <c r="HC4" s="26" t="s">
        <v>3</v>
      </c>
      <c r="HD4" s="81" t="s">
        <v>210</v>
      </c>
      <c r="HE4" s="96" t="s">
        <v>209</v>
      </c>
      <c r="HF4" s="26" t="s">
        <v>3</v>
      </c>
      <c r="HG4" s="81" t="s">
        <v>210</v>
      </c>
      <c r="HH4" s="96" t="s">
        <v>209</v>
      </c>
      <c r="HI4" s="26" t="s">
        <v>3</v>
      </c>
      <c r="HJ4" s="81" t="s">
        <v>210</v>
      </c>
      <c r="HK4" s="96" t="s">
        <v>209</v>
      </c>
      <c r="HL4" s="26" t="s">
        <v>3</v>
      </c>
      <c r="HM4" s="81" t="s">
        <v>210</v>
      </c>
      <c r="HN4" s="96" t="s">
        <v>209</v>
      </c>
      <c r="HO4" s="26" t="s">
        <v>3</v>
      </c>
      <c r="HP4" s="81" t="s">
        <v>210</v>
      </c>
      <c r="HQ4" s="96" t="s">
        <v>209</v>
      </c>
      <c r="HR4" s="26" t="s">
        <v>3</v>
      </c>
      <c r="HS4" s="81" t="s">
        <v>210</v>
      </c>
      <c r="HT4" s="96" t="s">
        <v>209</v>
      </c>
      <c r="HU4" s="26" t="s">
        <v>3</v>
      </c>
      <c r="HV4" s="81" t="s">
        <v>210</v>
      </c>
      <c r="HW4" s="96" t="s">
        <v>209</v>
      </c>
      <c r="HX4" s="26" t="s">
        <v>3</v>
      </c>
      <c r="HY4" s="81" t="s">
        <v>210</v>
      </c>
      <c r="HZ4" s="96" t="s">
        <v>209</v>
      </c>
      <c r="IA4" s="26" t="s">
        <v>3</v>
      </c>
      <c r="IB4" s="81" t="s">
        <v>210</v>
      </c>
      <c r="IC4" s="96" t="s">
        <v>209</v>
      </c>
      <c r="ID4" s="26" t="s">
        <v>3</v>
      </c>
      <c r="IE4" s="81" t="s">
        <v>210</v>
      </c>
      <c r="IF4" s="96" t="s">
        <v>209</v>
      </c>
      <c r="IG4" s="26" t="s">
        <v>3</v>
      </c>
    </row>
    <row r="5" spans="1:241" x14ac:dyDescent="0.4">
      <c r="A5" s="19">
        <v>19</v>
      </c>
      <c r="B5" s="27">
        <f>①実績入力!B6</f>
        <v>0</v>
      </c>
      <c r="C5" s="8">
        <f>①実績入力!E6</f>
        <v>0</v>
      </c>
      <c r="D5" s="28">
        <f>①実績入力!F6</f>
        <v>0</v>
      </c>
      <c r="E5" s="52"/>
      <c r="F5" s="94" t="e">
        <f>E5+②条件設定!S10</f>
        <v>#DIV/0!</v>
      </c>
      <c r="G5" s="28" t="e">
        <f>$C5*F5</f>
        <v>#DIV/0!</v>
      </c>
      <c r="H5" s="52"/>
      <c r="I5" s="94" t="e">
        <f>H5+②条件設定!T10</f>
        <v>#DIV/0!</v>
      </c>
      <c r="J5" s="28" t="e">
        <f>$C5*I5</f>
        <v>#DIV/0!</v>
      </c>
      <c r="K5" s="52"/>
      <c r="L5" s="94" t="e">
        <f>K5+②条件設定!U10</f>
        <v>#DIV/0!</v>
      </c>
      <c r="M5" s="28" t="e">
        <f t="shared" ref="M5:M46" si="0">$C5*L5</f>
        <v>#DIV/0!</v>
      </c>
      <c r="N5" s="52"/>
      <c r="O5" s="94" t="e">
        <f>N5+②条件設定!V10</f>
        <v>#DIV/0!</v>
      </c>
      <c r="P5" s="28" t="e">
        <f t="shared" ref="P5:P46" si="1">$C5*O5</f>
        <v>#DIV/0!</v>
      </c>
      <c r="Q5" s="52"/>
      <c r="R5" s="94" t="e">
        <f>Q5+②条件設定!W10</f>
        <v>#DIV/0!</v>
      </c>
      <c r="S5" s="28" t="e">
        <f t="shared" ref="S5:S46" si="2">$C5*R5</f>
        <v>#DIV/0!</v>
      </c>
      <c r="T5" s="52"/>
      <c r="U5" s="94" t="e">
        <f>T5+②条件設定!X10</f>
        <v>#DIV/0!</v>
      </c>
      <c r="V5" s="28" t="e">
        <f t="shared" ref="V5:V46" si="3">$C5*U5</f>
        <v>#DIV/0!</v>
      </c>
      <c r="W5" s="52"/>
      <c r="X5" s="94" t="e">
        <f>W5+②条件設定!Y10</f>
        <v>#DIV/0!</v>
      </c>
      <c r="Y5" s="28" t="e">
        <f t="shared" ref="Y5:Y46" si="4">$C5*X5</f>
        <v>#DIV/0!</v>
      </c>
      <c r="Z5" s="52"/>
      <c r="AA5" s="94" t="e">
        <f>Z5+②条件設定!Z10</f>
        <v>#DIV/0!</v>
      </c>
      <c r="AB5" s="28" t="e">
        <f t="shared" ref="AB5:AB46" si="5">$C5*AA5</f>
        <v>#DIV/0!</v>
      </c>
      <c r="AC5" s="52"/>
      <c r="AD5" s="94" t="e">
        <f>AC5+②条件設定!AA10</f>
        <v>#DIV/0!</v>
      </c>
      <c r="AE5" s="28" t="e">
        <f t="shared" ref="AE5:AE46" si="6">$C5*AD5</f>
        <v>#DIV/0!</v>
      </c>
      <c r="AF5" s="52"/>
      <c r="AG5" s="94" t="e">
        <f>AF5+②条件設定!AB10</f>
        <v>#DIV/0!</v>
      </c>
      <c r="AH5" s="28" t="e">
        <f t="shared" ref="AH5:AH46" si="7">$C5*AG5</f>
        <v>#DIV/0!</v>
      </c>
      <c r="AI5" s="52"/>
      <c r="AJ5" s="94" t="e">
        <f>AI5+②条件設定!AC10</f>
        <v>#DIV/0!</v>
      </c>
      <c r="AK5" s="28" t="e">
        <f t="shared" ref="AK5:AK46" si="8">$C5*AJ5</f>
        <v>#DIV/0!</v>
      </c>
      <c r="AL5" s="52"/>
      <c r="AM5" s="94" t="e">
        <f>AL5+②条件設定!AD10</f>
        <v>#DIV/0!</v>
      </c>
      <c r="AN5" s="28" t="e">
        <f t="shared" ref="AN5:AN46" si="9">$C5*AM5</f>
        <v>#DIV/0!</v>
      </c>
      <c r="AO5" s="52"/>
      <c r="AP5" s="94" t="e">
        <f>AO5+②条件設定!AE10</f>
        <v>#DIV/0!</v>
      </c>
      <c r="AQ5" s="28" t="e">
        <f t="shared" ref="AQ5:AQ46" si="10">$C5*AP5</f>
        <v>#DIV/0!</v>
      </c>
      <c r="AR5" s="52"/>
      <c r="AS5" s="94" t="e">
        <f>AR5+②条件設定!AF10</f>
        <v>#DIV/0!</v>
      </c>
      <c r="AT5" s="28" t="e">
        <f t="shared" ref="AT5:AT46" si="11">$C5*AS5</f>
        <v>#DIV/0!</v>
      </c>
      <c r="AU5" s="52"/>
      <c r="AV5" s="94" t="e">
        <f>AU5+②条件設定!AG10</f>
        <v>#DIV/0!</v>
      </c>
      <c r="AW5" s="28" t="e">
        <f t="shared" ref="AW5:AW46" si="12">$C5*AV5</f>
        <v>#DIV/0!</v>
      </c>
      <c r="AX5" s="52"/>
      <c r="AY5" s="94" t="e">
        <f>AX5+②条件設定!AH10</f>
        <v>#DIV/0!</v>
      </c>
      <c r="AZ5" s="28" t="e">
        <f t="shared" ref="AZ5:AZ46" si="13">$C5*AY5</f>
        <v>#DIV/0!</v>
      </c>
      <c r="BA5" s="52"/>
      <c r="BB5" s="94" t="e">
        <f>BA5+②条件設定!AI10</f>
        <v>#DIV/0!</v>
      </c>
      <c r="BC5" s="28" t="e">
        <f t="shared" ref="BC5:BC46" si="14">$C5*BB5</f>
        <v>#DIV/0!</v>
      </c>
      <c r="BD5" s="52"/>
      <c r="BE5" s="94" t="e">
        <f>BD5+②条件設定!AJ10</f>
        <v>#DIV/0!</v>
      </c>
      <c r="BF5" s="28" t="e">
        <f t="shared" ref="BF5:BF46" si="15">$C5*BE5</f>
        <v>#DIV/0!</v>
      </c>
      <c r="BG5" s="52"/>
      <c r="BH5" s="94" t="e">
        <f>BG5+②条件設定!AK10</f>
        <v>#DIV/0!</v>
      </c>
      <c r="BI5" s="28" t="e">
        <f t="shared" ref="BI5:BI46" si="16">$C5*BH5</f>
        <v>#DIV/0!</v>
      </c>
      <c r="BJ5" s="52"/>
      <c r="BK5" s="94" t="e">
        <f>BJ5+②条件設定!AL10</f>
        <v>#DIV/0!</v>
      </c>
      <c r="BL5" s="28" t="e">
        <f t="shared" ref="BL5:BL46" si="17">$C5*BK5</f>
        <v>#DIV/0!</v>
      </c>
      <c r="BM5" s="52"/>
      <c r="BN5" s="94" t="e">
        <f>BM5+②条件設定!AM10</f>
        <v>#DIV/0!</v>
      </c>
      <c r="BO5" s="28" t="e">
        <f t="shared" ref="BO5:BO46" si="18">$C5*BN5</f>
        <v>#DIV/0!</v>
      </c>
      <c r="BP5" s="52"/>
      <c r="BQ5" s="94" t="e">
        <f>BP5+②条件設定!AN10</f>
        <v>#DIV/0!</v>
      </c>
      <c r="BR5" s="28" t="e">
        <f t="shared" ref="BR5:BR46" si="19">$C5*BQ5</f>
        <v>#DIV/0!</v>
      </c>
      <c r="BS5" s="52"/>
      <c r="BT5" s="94" t="e">
        <f>BS5+②条件設定!AO10</f>
        <v>#DIV/0!</v>
      </c>
      <c r="BU5" s="28" t="e">
        <f t="shared" ref="BU5:BU46" si="20">$C5*BT5</f>
        <v>#DIV/0!</v>
      </c>
      <c r="BV5" s="52"/>
      <c r="BW5" s="94" t="e">
        <f>BV5+②条件設定!AP10</f>
        <v>#DIV/0!</v>
      </c>
      <c r="BX5" s="28" t="e">
        <f t="shared" ref="BX5:BX46" si="21">$C5*BW5</f>
        <v>#DIV/0!</v>
      </c>
      <c r="BY5" s="52"/>
      <c r="BZ5" s="94" t="e">
        <f>BY5+②条件設定!AQ10</f>
        <v>#DIV/0!</v>
      </c>
      <c r="CA5" s="28" t="e">
        <f t="shared" ref="CA5:CA46" si="22">$C5*BZ5</f>
        <v>#DIV/0!</v>
      </c>
      <c r="CB5" s="52"/>
      <c r="CC5" s="94" t="e">
        <f>CB5+②条件設定!AR10</f>
        <v>#DIV/0!</v>
      </c>
      <c r="CD5" s="28" t="e">
        <f t="shared" ref="CD5:CD46" si="23">$C5*CC5</f>
        <v>#DIV/0!</v>
      </c>
      <c r="CE5" s="52"/>
      <c r="CF5" s="94" t="e">
        <f>CE5+②条件設定!AS10</f>
        <v>#DIV/0!</v>
      </c>
      <c r="CG5" s="28" t="e">
        <f t="shared" ref="CG5:CG46" si="24">$C5*CF5</f>
        <v>#DIV/0!</v>
      </c>
      <c r="CH5" s="52"/>
      <c r="CI5" s="94" t="e">
        <f>CH5+②条件設定!AT10</f>
        <v>#DIV/0!</v>
      </c>
      <c r="CJ5" s="28" t="e">
        <f t="shared" ref="CJ5:CJ46" si="25">$C5*CI5</f>
        <v>#DIV/0!</v>
      </c>
      <c r="CK5" s="52"/>
      <c r="CL5" s="94" t="e">
        <f>CK5+②条件設定!AU10</f>
        <v>#DIV/0!</v>
      </c>
      <c r="CM5" s="28" t="e">
        <f t="shared" ref="CM5:CM46" si="26">$C5*CL5</f>
        <v>#DIV/0!</v>
      </c>
      <c r="CN5" s="52"/>
      <c r="CO5" s="94" t="e">
        <f>CN5+②条件設定!AV10</f>
        <v>#DIV/0!</v>
      </c>
      <c r="CP5" s="28" t="e">
        <f t="shared" ref="CP5:CP46" si="27">$C5*CO5</f>
        <v>#DIV/0!</v>
      </c>
      <c r="CQ5" s="52"/>
      <c r="CR5" s="94" t="e">
        <f>CQ5+②条件設定!AW10</f>
        <v>#DIV/0!</v>
      </c>
      <c r="CS5" s="28" t="e">
        <f t="shared" ref="CS5:CS46" si="28">$C5*CR5</f>
        <v>#DIV/0!</v>
      </c>
      <c r="CT5" s="52"/>
      <c r="CU5" s="94" t="e">
        <f>CT5+②条件設定!AX10</f>
        <v>#DIV/0!</v>
      </c>
      <c r="CV5" s="28" t="e">
        <f t="shared" ref="CV5:CV46" si="29">$C5*CU5</f>
        <v>#DIV/0!</v>
      </c>
      <c r="CW5" s="52"/>
      <c r="CX5" s="94" t="e">
        <f>CW5+②条件設定!AY10</f>
        <v>#DIV/0!</v>
      </c>
      <c r="CY5" s="28" t="e">
        <f t="shared" ref="CY5:CY46" si="30">$C5*CX5</f>
        <v>#DIV/0!</v>
      </c>
      <c r="CZ5" s="52"/>
      <c r="DA5" s="94" t="e">
        <f>CZ5+②条件設定!AZ10</f>
        <v>#DIV/0!</v>
      </c>
      <c r="DB5" s="28" t="e">
        <f t="shared" ref="DB5:DB46" si="31">$C5*DA5</f>
        <v>#DIV/0!</v>
      </c>
      <c r="DC5" s="52"/>
      <c r="DD5" s="94" t="e">
        <f>DC5+②条件設定!BA10</f>
        <v>#DIV/0!</v>
      </c>
      <c r="DE5" s="28" t="e">
        <f t="shared" ref="DE5:DE46" si="32">$C5*DD5</f>
        <v>#DIV/0!</v>
      </c>
      <c r="DF5" s="52"/>
      <c r="DG5" s="94" t="e">
        <f>DF5+②条件設定!BB10</f>
        <v>#DIV/0!</v>
      </c>
      <c r="DH5" s="28" t="e">
        <f t="shared" ref="DH5:DH46" si="33">$C5*DG5</f>
        <v>#DIV/0!</v>
      </c>
      <c r="DI5" s="52"/>
      <c r="DJ5" s="94" t="e">
        <f>DI5+②条件設定!BC10</f>
        <v>#DIV/0!</v>
      </c>
      <c r="DK5" s="28" t="e">
        <f t="shared" ref="DK5:DK46" si="34">$C5*DJ5</f>
        <v>#DIV/0!</v>
      </c>
      <c r="DL5" s="52"/>
      <c r="DM5" s="94" t="e">
        <f>DL5+②条件設定!BD10</f>
        <v>#DIV/0!</v>
      </c>
      <c r="DN5" s="28" t="e">
        <f t="shared" ref="DN5:DN46" si="35">$C5*DM5</f>
        <v>#DIV/0!</v>
      </c>
      <c r="DO5" s="52"/>
      <c r="DP5" s="94" t="e">
        <f>DO5+②条件設定!BE10</f>
        <v>#DIV/0!</v>
      </c>
      <c r="DQ5" s="28" t="e">
        <f t="shared" ref="DQ5:DQ46" si="36">$C5*DP5</f>
        <v>#DIV/0!</v>
      </c>
      <c r="DR5" s="52"/>
      <c r="DS5" s="94" t="e">
        <f>DR5+②条件設定!BF10</f>
        <v>#DIV/0!</v>
      </c>
      <c r="DT5" s="28" t="e">
        <f t="shared" ref="DT5:DT46" si="37">$C5*DS5</f>
        <v>#DIV/0!</v>
      </c>
      <c r="DU5" s="52"/>
      <c r="DV5" s="94" t="e">
        <f>DU5+②条件設定!BG10</f>
        <v>#DIV/0!</v>
      </c>
      <c r="DW5" s="28" t="e">
        <f t="shared" ref="DW5:DW46" si="38">$C5*DV5</f>
        <v>#DIV/0!</v>
      </c>
      <c r="DX5" s="52"/>
      <c r="DY5" s="94" t="e">
        <f>DX5+②条件設定!BH10</f>
        <v>#DIV/0!</v>
      </c>
      <c r="DZ5" s="28" t="e">
        <f t="shared" ref="DZ5:DZ46" si="39">$C5*DY5</f>
        <v>#DIV/0!</v>
      </c>
      <c r="EA5" s="52"/>
      <c r="EB5" s="94" t="e">
        <f>EA5+②条件設定!BI10</f>
        <v>#DIV/0!</v>
      </c>
      <c r="EC5" s="28" t="e">
        <f t="shared" ref="EC5:EC46" si="40">$C5*EB5</f>
        <v>#DIV/0!</v>
      </c>
      <c r="ED5" s="52"/>
      <c r="EE5" s="94" t="e">
        <f>ED5+②条件設定!BJ10</f>
        <v>#DIV/0!</v>
      </c>
      <c r="EF5" s="28" t="e">
        <f t="shared" ref="EF5:EF46" si="41">$C5*EE5</f>
        <v>#DIV/0!</v>
      </c>
      <c r="EG5" s="52"/>
      <c r="EH5" s="94" t="e">
        <f>EG5+②条件設定!BK10</f>
        <v>#DIV/0!</v>
      </c>
      <c r="EI5" s="28" t="e">
        <f t="shared" ref="EI5:EI46" si="42">$C5*EH5</f>
        <v>#DIV/0!</v>
      </c>
      <c r="EJ5" s="52"/>
      <c r="EK5" s="94" t="e">
        <f>EJ5+②条件設定!BL10</f>
        <v>#DIV/0!</v>
      </c>
      <c r="EL5" s="28" t="e">
        <f t="shared" ref="EL5:EL46" si="43">$C5*EK5</f>
        <v>#DIV/0!</v>
      </c>
      <c r="EM5" s="52"/>
      <c r="EN5" s="94" t="e">
        <f>EM5+②条件設定!BM10</f>
        <v>#DIV/0!</v>
      </c>
      <c r="EO5" s="28" t="e">
        <f t="shared" ref="EO5:EO46" si="44">$C5*EN5</f>
        <v>#DIV/0!</v>
      </c>
      <c r="EP5" s="52"/>
      <c r="EQ5" s="94" t="e">
        <f>EP5+②条件設定!BN10</f>
        <v>#DIV/0!</v>
      </c>
      <c r="ER5" s="28" t="e">
        <f t="shared" ref="ER5:ER46" si="45">$C5*EQ5</f>
        <v>#DIV/0!</v>
      </c>
      <c r="ES5" s="52"/>
      <c r="ET5" s="94" t="e">
        <f>ES5+②条件設定!BO10</f>
        <v>#DIV/0!</v>
      </c>
      <c r="EU5" s="28" t="e">
        <f t="shared" ref="EU5:EU46" si="46">$C5*ET5</f>
        <v>#DIV/0!</v>
      </c>
      <c r="EV5" s="52"/>
      <c r="EW5" s="94" t="e">
        <f>EV5+②条件設定!BP10</f>
        <v>#DIV/0!</v>
      </c>
      <c r="EX5" s="28" t="e">
        <f t="shared" ref="EX5:EX46" si="47">$C5*EW5</f>
        <v>#DIV/0!</v>
      </c>
      <c r="EY5" s="52"/>
      <c r="EZ5" s="94" t="e">
        <f>EY5+②条件設定!BQ10</f>
        <v>#DIV/0!</v>
      </c>
      <c r="FA5" s="28" t="e">
        <f t="shared" ref="FA5:FA46" si="48">$C5*EZ5</f>
        <v>#DIV/0!</v>
      </c>
      <c r="FB5" s="52"/>
      <c r="FC5" s="94" t="e">
        <f>FB5+②条件設定!BR10</f>
        <v>#DIV/0!</v>
      </c>
      <c r="FD5" s="28" t="e">
        <f t="shared" ref="FD5:FD46" si="49">$C5*FC5</f>
        <v>#DIV/0!</v>
      </c>
      <c r="FE5" s="52"/>
      <c r="FF5" s="94" t="e">
        <f>FE5+②条件設定!BS10</f>
        <v>#DIV/0!</v>
      </c>
      <c r="FG5" s="28" t="e">
        <f t="shared" ref="FG5:FG46" si="50">$C5*FF5</f>
        <v>#DIV/0!</v>
      </c>
      <c r="FH5" s="52"/>
      <c r="FI5" s="94" t="e">
        <f>FH5+②条件設定!BT10</f>
        <v>#DIV/0!</v>
      </c>
      <c r="FJ5" s="28" t="e">
        <f t="shared" ref="FJ5:FJ46" si="51">$C5*FI5</f>
        <v>#DIV/0!</v>
      </c>
      <c r="FK5" s="52"/>
      <c r="FL5" s="94" t="e">
        <f>FK5+②条件設定!BU10</f>
        <v>#DIV/0!</v>
      </c>
      <c r="FM5" s="28" t="e">
        <f t="shared" ref="FM5:FM46" si="52">$C5*FL5</f>
        <v>#DIV/0!</v>
      </c>
      <c r="FN5" s="52"/>
      <c r="FO5" s="94" t="e">
        <f>FN5+②条件設定!BV10</f>
        <v>#DIV/0!</v>
      </c>
      <c r="FP5" s="28" t="e">
        <f t="shared" ref="FP5:FP46" si="53">$C5*FO5</f>
        <v>#DIV/0!</v>
      </c>
      <c r="FQ5" s="52"/>
      <c r="FR5" s="94" t="e">
        <f>FQ5+②条件設定!BW10</f>
        <v>#DIV/0!</v>
      </c>
      <c r="FS5" s="28" t="e">
        <f t="shared" ref="FS5:FS46" si="54">$C5*FR5</f>
        <v>#DIV/0!</v>
      </c>
      <c r="FT5" s="52"/>
      <c r="FU5" s="94" t="e">
        <f>FT5+②条件設定!BX10</f>
        <v>#DIV/0!</v>
      </c>
      <c r="FV5" s="28" t="e">
        <f t="shared" ref="FV5:FV46" si="55">$C5*FU5</f>
        <v>#DIV/0!</v>
      </c>
      <c r="FW5" s="52"/>
      <c r="FX5" s="94" t="e">
        <f>FW5+②条件設定!BY10</f>
        <v>#DIV/0!</v>
      </c>
      <c r="FY5" s="28" t="e">
        <f t="shared" ref="FY5:FY46" si="56">$C5*FX5</f>
        <v>#DIV/0!</v>
      </c>
      <c r="FZ5" s="52"/>
      <c r="GA5" s="94" t="e">
        <f>FZ5+②条件設定!BZ10</f>
        <v>#DIV/0!</v>
      </c>
      <c r="GB5" s="28" t="e">
        <f t="shared" ref="GB5:GB46" si="57">$C5*GA5</f>
        <v>#DIV/0!</v>
      </c>
      <c r="GC5" s="52"/>
      <c r="GD5" s="94" t="e">
        <f>GC5+②条件設定!CA10</f>
        <v>#DIV/0!</v>
      </c>
      <c r="GE5" s="28" t="e">
        <f t="shared" ref="GE5:GE46" si="58">$C5*GD5</f>
        <v>#DIV/0!</v>
      </c>
      <c r="GF5" s="52"/>
      <c r="GG5" s="94" t="e">
        <f>GF5+②条件設定!CB10</f>
        <v>#DIV/0!</v>
      </c>
      <c r="GH5" s="28" t="e">
        <f t="shared" ref="GH5:GH46" si="59">$C5*GG5</f>
        <v>#DIV/0!</v>
      </c>
      <c r="GI5" s="52"/>
      <c r="GJ5" s="94" t="e">
        <f>GI5+②条件設定!CC10</f>
        <v>#DIV/0!</v>
      </c>
      <c r="GK5" s="28" t="e">
        <f t="shared" ref="GK5:GK46" si="60">$C5*GJ5</f>
        <v>#DIV/0!</v>
      </c>
      <c r="GL5" s="52"/>
      <c r="GM5" s="94" t="e">
        <f>GL5+②条件設定!CD10</f>
        <v>#DIV/0!</v>
      </c>
      <c r="GN5" s="28" t="e">
        <f t="shared" ref="GN5:GN46" si="61">$C5*GM5</f>
        <v>#DIV/0!</v>
      </c>
      <c r="GO5" s="52"/>
      <c r="GP5" s="94" t="e">
        <f>GO5+②条件設定!CE10</f>
        <v>#DIV/0!</v>
      </c>
      <c r="GQ5" s="28" t="e">
        <f t="shared" ref="GQ5:GQ46" si="62">$C5*GP5</f>
        <v>#DIV/0!</v>
      </c>
      <c r="GR5" s="52"/>
      <c r="GS5" s="94" t="e">
        <f>GR5+②条件設定!CF10</f>
        <v>#DIV/0!</v>
      </c>
      <c r="GT5" s="28" t="e">
        <f t="shared" ref="GT5:GT46" si="63">$C5*GS5</f>
        <v>#DIV/0!</v>
      </c>
      <c r="GU5" s="52"/>
      <c r="GV5" s="94" t="e">
        <f>GU5+②条件設定!CG10</f>
        <v>#DIV/0!</v>
      </c>
      <c r="GW5" s="28" t="e">
        <f t="shared" ref="GW5:GW46" si="64">$C5*GV5</f>
        <v>#DIV/0!</v>
      </c>
      <c r="GX5" s="52"/>
      <c r="GY5" s="94" t="e">
        <f>GX5+②条件設定!CH10</f>
        <v>#DIV/0!</v>
      </c>
      <c r="GZ5" s="28" t="e">
        <f t="shared" ref="GZ5:GZ46" si="65">$C5*GY5</f>
        <v>#DIV/0!</v>
      </c>
      <c r="HA5" s="52"/>
      <c r="HB5" s="94" t="e">
        <f>HA5+②条件設定!CI10</f>
        <v>#DIV/0!</v>
      </c>
      <c r="HC5" s="28" t="e">
        <f t="shared" ref="HC5:HC46" si="66">$C5*HB5</f>
        <v>#DIV/0!</v>
      </c>
      <c r="HD5" s="52"/>
      <c r="HE5" s="94" t="e">
        <f>HD5+②条件設定!CJ10</f>
        <v>#DIV/0!</v>
      </c>
      <c r="HF5" s="28" t="e">
        <f t="shared" ref="HF5:HF46" si="67">$C5*HE5</f>
        <v>#DIV/0!</v>
      </c>
      <c r="HG5" s="52"/>
      <c r="HH5" s="94" t="e">
        <f>HG5+②条件設定!CK10</f>
        <v>#DIV/0!</v>
      </c>
      <c r="HI5" s="28" t="e">
        <f t="shared" ref="HI5:HI46" si="68">$C5*HH5</f>
        <v>#DIV/0!</v>
      </c>
      <c r="HJ5" s="52"/>
      <c r="HK5" s="94" t="e">
        <f>HJ5+②条件設定!CL10</f>
        <v>#DIV/0!</v>
      </c>
      <c r="HL5" s="28" t="e">
        <f t="shared" ref="HL5:HL46" si="69">$C5*HK5</f>
        <v>#DIV/0!</v>
      </c>
      <c r="HM5" s="52"/>
      <c r="HN5" s="94" t="e">
        <f>HM5+②条件設定!CM10</f>
        <v>#DIV/0!</v>
      </c>
      <c r="HO5" s="28" t="e">
        <f t="shared" ref="HO5:HO46" si="70">$C5*HN5</f>
        <v>#DIV/0!</v>
      </c>
      <c r="HP5" s="52"/>
      <c r="HQ5" s="94" t="e">
        <f>HP5+②条件設定!CN10</f>
        <v>#DIV/0!</v>
      </c>
      <c r="HR5" s="28" t="e">
        <f t="shared" ref="HR5:HR46" si="71">$C5*HQ5</f>
        <v>#DIV/0!</v>
      </c>
      <c r="HS5" s="52"/>
      <c r="HT5" s="94" t="e">
        <f>HS5+②条件設定!CO10</f>
        <v>#DIV/0!</v>
      </c>
      <c r="HU5" s="28" t="e">
        <f t="shared" ref="HU5:HU46" si="72">$C5*HT5</f>
        <v>#DIV/0!</v>
      </c>
      <c r="HV5" s="52"/>
      <c r="HW5" s="94" t="e">
        <f>HV5+②条件設定!CP10</f>
        <v>#DIV/0!</v>
      </c>
      <c r="HX5" s="28" t="e">
        <f t="shared" ref="HX5:HX46" si="73">$C5*HW5</f>
        <v>#DIV/0!</v>
      </c>
      <c r="HY5" s="52"/>
      <c r="HZ5" s="94" t="e">
        <f>HY5+②条件設定!CQ10</f>
        <v>#DIV/0!</v>
      </c>
      <c r="IA5" s="28" t="e">
        <f t="shared" ref="IA5:IA46" si="74">$C5*HZ5</f>
        <v>#DIV/0!</v>
      </c>
      <c r="IB5" s="52"/>
      <c r="IC5" s="94" t="e">
        <f>IB5+②条件設定!CR10</f>
        <v>#DIV/0!</v>
      </c>
      <c r="ID5" s="28" t="e">
        <f t="shared" ref="ID5:ID46" si="75">$C5*IC5</f>
        <v>#DIV/0!</v>
      </c>
      <c r="IE5" s="52"/>
      <c r="IF5" s="94" t="e">
        <f>IE5+②条件設定!CS10</f>
        <v>#DIV/0!</v>
      </c>
      <c r="IG5" s="28" t="e">
        <f t="shared" ref="IG5:IG46" si="76">$C5*IF5</f>
        <v>#DIV/0!</v>
      </c>
    </row>
    <row r="6" spans="1:241" x14ac:dyDescent="0.4">
      <c r="A6" s="20">
        <v>20</v>
      </c>
      <c r="B6" s="29">
        <f>①実績入力!B7</f>
        <v>0</v>
      </c>
      <c r="C6" s="12">
        <f>①実績入力!E7</f>
        <v>0</v>
      </c>
      <c r="D6" s="30">
        <f>①実績入力!F7</f>
        <v>0</v>
      </c>
      <c r="E6" s="53" t="e">
        <f>B5*(1-②条件設定!$H10)</f>
        <v>#DIV/0!</v>
      </c>
      <c r="F6" s="97" t="e">
        <f>E6+②条件設定!S11</f>
        <v>#DIV/0!</v>
      </c>
      <c r="G6" s="30" t="e">
        <f t="shared" ref="G6:G46" si="77">$C6*F6</f>
        <v>#DIV/0!</v>
      </c>
      <c r="H6" s="53" t="e">
        <f>F5*(1-②条件設定!$H10)</f>
        <v>#DIV/0!</v>
      </c>
      <c r="I6" s="97" t="e">
        <f>H6+②条件設定!T11</f>
        <v>#DIV/0!</v>
      </c>
      <c r="J6" s="30" t="e">
        <f t="shared" ref="J6:J46" si="78">$C6*I6</f>
        <v>#DIV/0!</v>
      </c>
      <c r="K6" s="53" t="e">
        <f>I5*(1-②条件設定!$H10)</f>
        <v>#DIV/0!</v>
      </c>
      <c r="L6" s="97" t="e">
        <f>K6+②条件設定!U11</f>
        <v>#DIV/0!</v>
      </c>
      <c r="M6" s="30" t="e">
        <f t="shared" si="0"/>
        <v>#DIV/0!</v>
      </c>
      <c r="N6" s="53" t="e">
        <f>L5*(1-②条件設定!$H10)</f>
        <v>#DIV/0!</v>
      </c>
      <c r="O6" s="97" t="e">
        <f>N6+②条件設定!V11</f>
        <v>#DIV/0!</v>
      </c>
      <c r="P6" s="30" t="e">
        <f t="shared" si="1"/>
        <v>#DIV/0!</v>
      </c>
      <c r="Q6" s="53" t="e">
        <f>O5*(1-②条件設定!$H10)</f>
        <v>#DIV/0!</v>
      </c>
      <c r="R6" s="97" t="e">
        <f>Q6+②条件設定!W11</f>
        <v>#DIV/0!</v>
      </c>
      <c r="S6" s="30" t="e">
        <f t="shared" si="2"/>
        <v>#DIV/0!</v>
      </c>
      <c r="T6" s="53" t="e">
        <f>R5*(1-②条件設定!$H10)</f>
        <v>#DIV/0!</v>
      </c>
      <c r="U6" s="97" t="e">
        <f>T6+②条件設定!X11</f>
        <v>#DIV/0!</v>
      </c>
      <c r="V6" s="30" t="e">
        <f t="shared" si="3"/>
        <v>#DIV/0!</v>
      </c>
      <c r="W6" s="53" t="e">
        <f>U5*(1-②条件設定!$H10)</f>
        <v>#DIV/0!</v>
      </c>
      <c r="X6" s="97" t="e">
        <f>W6+②条件設定!Y11</f>
        <v>#DIV/0!</v>
      </c>
      <c r="Y6" s="30" t="e">
        <f t="shared" si="4"/>
        <v>#DIV/0!</v>
      </c>
      <c r="Z6" s="53" t="e">
        <f>X5*(1-②条件設定!$H10)</f>
        <v>#DIV/0!</v>
      </c>
      <c r="AA6" s="97" t="e">
        <f>Z6+②条件設定!Z11</f>
        <v>#DIV/0!</v>
      </c>
      <c r="AB6" s="30" t="e">
        <f t="shared" si="5"/>
        <v>#DIV/0!</v>
      </c>
      <c r="AC6" s="53" t="e">
        <f>AA5*(1-②条件設定!$H10)</f>
        <v>#DIV/0!</v>
      </c>
      <c r="AD6" s="97" t="e">
        <f>AC6+②条件設定!AA11</f>
        <v>#DIV/0!</v>
      </c>
      <c r="AE6" s="30" t="e">
        <f t="shared" si="6"/>
        <v>#DIV/0!</v>
      </c>
      <c r="AF6" s="53" t="e">
        <f>AD5*(1-②条件設定!$H10)</f>
        <v>#DIV/0!</v>
      </c>
      <c r="AG6" s="97" t="e">
        <f>AF6+②条件設定!AB11</f>
        <v>#DIV/0!</v>
      </c>
      <c r="AH6" s="30" t="e">
        <f t="shared" si="7"/>
        <v>#DIV/0!</v>
      </c>
      <c r="AI6" s="53" t="e">
        <f>AG5*(1-②条件設定!$H10)</f>
        <v>#DIV/0!</v>
      </c>
      <c r="AJ6" s="97" t="e">
        <f>AI6+②条件設定!AC11</f>
        <v>#DIV/0!</v>
      </c>
      <c r="AK6" s="30" t="e">
        <f t="shared" si="8"/>
        <v>#DIV/0!</v>
      </c>
      <c r="AL6" s="53" t="e">
        <f>AJ5*(1-②条件設定!$H10)</f>
        <v>#DIV/0!</v>
      </c>
      <c r="AM6" s="97" t="e">
        <f>AL6+②条件設定!AD11</f>
        <v>#DIV/0!</v>
      </c>
      <c r="AN6" s="30" t="e">
        <f t="shared" si="9"/>
        <v>#DIV/0!</v>
      </c>
      <c r="AO6" s="53" t="e">
        <f>AM5*(1-②条件設定!$H10)</f>
        <v>#DIV/0!</v>
      </c>
      <c r="AP6" s="97" t="e">
        <f>AO6+②条件設定!AE11</f>
        <v>#DIV/0!</v>
      </c>
      <c r="AQ6" s="30" t="e">
        <f t="shared" si="10"/>
        <v>#DIV/0!</v>
      </c>
      <c r="AR6" s="53" t="e">
        <f>AP5*(1-②条件設定!$H10)</f>
        <v>#DIV/0!</v>
      </c>
      <c r="AS6" s="97" t="e">
        <f>AR6+②条件設定!AF11</f>
        <v>#DIV/0!</v>
      </c>
      <c r="AT6" s="30" t="e">
        <f t="shared" si="11"/>
        <v>#DIV/0!</v>
      </c>
      <c r="AU6" s="53" t="e">
        <f>AS5*(1-②条件設定!$H10)</f>
        <v>#DIV/0!</v>
      </c>
      <c r="AV6" s="97" t="e">
        <f>AU6+②条件設定!AG11</f>
        <v>#DIV/0!</v>
      </c>
      <c r="AW6" s="30" t="e">
        <f t="shared" si="12"/>
        <v>#DIV/0!</v>
      </c>
      <c r="AX6" s="53" t="e">
        <f>AV5*(1-②条件設定!$H10)</f>
        <v>#DIV/0!</v>
      </c>
      <c r="AY6" s="97" t="e">
        <f>AX6+②条件設定!AH11</f>
        <v>#DIV/0!</v>
      </c>
      <c r="AZ6" s="30" t="e">
        <f t="shared" si="13"/>
        <v>#DIV/0!</v>
      </c>
      <c r="BA6" s="53" t="e">
        <f>AY5*(1-②条件設定!$H10)</f>
        <v>#DIV/0!</v>
      </c>
      <c r="BB6" s="97" t="e">
        <f>BA6+②条件設定!AI11</f>
        <v>#DIV/0!</v>
      </c>
      <c r="BC6" s="30" t="e">
        <f t="shared" si="14"/>
        <v>#DIV/0!</v>
      </c>
      <c r="BD6" s="53" t="e">
        <f>BB5*(1-②条件設定!$H10)</f>
        <v>#DIV/0!</v>
      </c>
      <c r="BE6" s="97" t="e">
        <f>BD6+②条件設定!AJ11</f>
        <v>#DIV/0!</v>
      </c>
      <c r="BF6" s="30" t="e">
        <f t="shared" si="15"/>
        <v>#DIV/0!</v>
      </c>
      <c r="BG6" s="53" t="e">
        <f>BE5*(1-②条件設定!$H10)</f>
        <v>#DIV/0!</v>
      </c>
      <c r="BH6" s="97" t="e">
        <f>BG6+②条件設定!AK11</f>
        <v>#DIV/0!</v>
      </c>
      <c r="BI6" s="30" t="e">
        <f t="shared" si="16"/>
        <v>#DIV/0!</v>
      </c>
      <c r="BJ6" s="53" t="e">
        <f>BH5*(1-②条件設定!$H10)</f>
        <v>#DIV/0!</v>
      </c>
      <c r="BK6" s="97" t="e">
        <f>BJ6+②条件設定!AL11</f>
        <v>#DIV/0!</v>
      </c>
      <c r="BL6" s="30" t="e">
        <f t="shared" si="17"/>
        <v>#DIV/0!</v>
      </c>
      <c r="BM6" s="53" t="e">
        <f>BK5*(1-②条件設定!$H10)</f>
        <v>#DIV/0!</v>
      </c>
      <c r="BN6" s="97" t="e">
        <f>BM6+②条件設定!AM11</f>
        <v>#DIV/0!</v>
      </c>
      <c r="BO6" s="30" t="e">
        <f t="shared" si="18"/>
        <v>#DIV/0!</v>
      </c>
      <c r="BP6" s="53" t="e">
        <f>BN5*(1-②条件設定!$H10)</f>
        <v>#DIV/0!</v>
      </c>
      <c r="BQ6" s="97" t="e">
        <f>BP6+②条件設定!AN11</f>
        <v>#DIV/0!</v>
      </c>
      <c r="BR6" s="30" t="e">
        <f t="shared" si="19"/>
        <v>#DIV/0!</v>
      </c>
      <c r="BS6" s="53" t="e">
        <f>BQ5*(1-②条件設定!$H10)</f>
        <v>#DIV/0!</v>
      </c>
      <c r="BT6" s="97" t="e">
        <f>BS6+②条件設定!AO11</f>
        <v>#DIV/0!</v>
      </c>
      <c r="BU6" s="30" t="e">
        <f t="shared" si="20"/>
        <v>#DIV/0!</v>
      </c>
      <c r="BV6" s="53" t="e">
        <f>BT5*(1-②条件設定!$H10)</f>
        <v>#DIV/0!</v>
      </c>
      <c r="BW6" s="97" t="e">
        <f>BV6+②条件設定!AP11</f>
        <v>#DIV/0!</v>
      </c>
      <c r="BX6" s="30" t="e">
        <f t="shared" si="21"/>
        <v>#DIV/0!</v>
      </c>
      <c r="BY6" s="53" t="e">
        <f>BW5*(1-②条件設定!$H10)</f>
        <v>#DIV/0!</v>
      </c>
      <c r="BZ6" s="97" t="e">
        <f>BY6+②条件設定!AQ11</f>
        <v>#DIV/0!</v>
      </c>
      <c r="CA6" s="30" t="e">
        <f t="shared" si="22"/>
        <v>#DIV/0!</v>
      </c>
      <c r="CB6" s="53" t="e">
        <f>BZ5*(1-②条件設定!$H10)</f>
        <v>#DIV/0!</v>
      </c>
      <c r="CC6" s="97" t="e">
        <f>CB6+②条件設定!AR11</f>
        <v>#DIV/0!</v>
      </c>
      <c r="CD6" s="30" t="e">
        <f t="shared" si="23"/>
        <v>#DIV/0!</v>
      </c>
      <c r="CE6" s="53" t="e">
        <f>CC5*(1-②条件設定!$H10)</f>
        <v>#DIV/0!</v>
      </c>
      <c r="CF6" s="97" t="e">
        <f>CE6+②条件設定!AS11</f>
        <v>#DIV/0!</v>
      </c>
      <c r="CG6" s="30" t="e">
        <f t="shared" si="24"/>
        <v>#DIV/0!</v>
      </c>
      <c r="CH6" s="53" t="e">
        <f>CF5*(1-②条件設定!$H10)</f>
        <v>#DIV/0!</v>
      </c>
      <c r="CI6" s="97" t="e">
        <f>CH6+②条件設定!AT11</f>
        <v>#DIV/0!</v>
      </c>
      <c r="CJ6" s="30" t="e">
        <f t="shared" si="25"/>
        <v>#DIV/0!</v>
      </c>
      <c r="CK6" s="53" t="e">
        <f>CI5*(1-②条件設定!$H10)</f>
        <v>#DIV/0!</v>
      </c>
      <c r="CL6" s="97" t="e">
        <f>CK6+②条件設定!AU11</f>
        <v>#DIV/0!</v>
      </c>
      <c r="CM6" s="30" t="e">
        <f t="shared" si="26"/>
        <v>#DIV/0!</v>
      </c>
      <c r="CN6" s="53" t="e">
        <f>CL5*(1-②条件設定!$H10)</f>
        <v>#DIV/0!</v>
      </c>
      <c r="CO6" s="97" t="e">
        <f>CN6+②条件設定!AV11</f>
        <v>#DIV/0!</v>
      </c>
      <c r="CP6" s="30" t="e">
        <f t="shared" si="27"/>
        <v>#DIV/0!</v>
      </c>
      <c r="CQ6" s="53" t="e">
        <f>CO5*(1-②条件設定!$H10)</f>
        <v>#DIV/0!</v>
      </c>
      <c r="CR6" s="97" t="e">
        <f>CQ6+②条件設定!AW11</f>
        <v>#DIV/0!</v>
      </c>
      <c r="CS6" s="30" t="e">
        <f t="shared" si="28"/>
        <v>#DIV/0!</v>
      </c>
      <c r="CT6" s="53" t="e">
        <f>CR5*(1-②条件設定!$H10)</f>
        <v>#DIV/0!</v>
      </c>
      <c r="CU6" s="97" t="e">
        <f>CT6+②条件設定!AX11</f>
        <v>#DIV/0!</v>
      </c>
      <c r="CV6" s="30" t="e">
        <f t="shared" si="29"/>
        <v>#DIV/0!</v>
      </c>
      <c r="CW6" s="53" t="e">
        <f>CU5*(1-②条件設定!$H10)</f>
        <v>#DIV/0!</v>
      </c>
      <c r="CX6" s="97" t="e">
        <f>CW6+②条件設定!AY11</f>
        <v>#DIV/0!</v>
      </c>
      <c r="CY6" s="30" t="e">
        <f t="shared" si="30"/>
        <v>#DIV/0!</v>
      </c>
      <c r="CZ6" s="53" t="e">
        <f>CX5*(1-②条件設定!$H10)</f>
        <v>#DIV/0!</v>
      </c>
      <c r="DA6" s="97" t="e">
        <f>CZ6+②条件設定!AZ11</f>
        <v>#DIV/0!</v>
      </c>
      <c r="DB6" s="30" t="e">
        <f t="shared" si="31"/>
        <v>#DIV/0!</v>
      </c>
      <c r="DC6" s="53" t="e">
        <f>DA5*(1-②条件設定!$H10)</f>
        <v>#DIV/0!</v>
      </c>
      <c r="DD6" s="97" t="e">
        <f>DC6+②条件設定!BA11</f>
        <v>#DIV/0!</v>
      </c>
      <c r="DE6" s="30" t="e">
        <f t="shared" si="32"/>
        <v>#DIV/0!</v>
      </c>
      <c r="DF6" s="53" t="e">
        <f>DD5*(1-②条件設定!$H10)</f>
        <v>#DIV/0!</v>
      </c>
      <c r="DG6" s="97" t="e">
        <f>DF6+②条件設定!BB11</f>
        <v>#DIV/0!</v>
      </c>
      <c r="DH6" s="30" t="e">
        <f t="shared" si="33"/>
        <v>#DIV/0!</v>
      </c>
      <c r="DI6" s="53" t="e">
        <f>DG5*(1-②条件設定!$H10)</f>
        <v>#DIV/0!</v>
      </c>
      <c r="DJ6" s="97" t="e">
        <f>DI6+②条件設定!BC11</f>
        <v>#DIV/0!</v>
      </c>
      <c r="DK6" s="30" t="e">
        <f t="shared" si="34"/>
        <v>#DIV/0!</v>
      </c>
      <c r="DL6" s="53" t="e">
        <f>DJ5*(1-②条件設定!$H10)</f>
        <v>#DIV/0!</v>
      </c>
      <c r="DM6" s="97" t="e">
        <f>DL6+②条件設定!BD11</f>
        <v>#DIV/0!</v>
      </c>
      <c r="DN6" s="30" t="e">
        <f t="shared" si="35"/>
        <v>#DIV/0!</v>
      </c>
      <c r="DO6" s="53" t="e">
        <f>DM5*(1-②条件設定!$H10)</f>
        <v>#DIV/0!</v>
      </c>
      <c r="DP6" s="97" t="e">
        <f>DO6+②条件設定!BE11</f>
        <v>#DIV/0!</v>
      </c>
      <c r="DQ6" s="30" t="e">
        <f t="shared" si="36"/>
        <v>#DIV/0!</v>
      </c>
      <c r="DR6" s="53" t="e">
        <f>DP5*(1-②条件設定!$H10)</f>
        <v>#DIV/0!</v>
      </c>
      <c r="DS6" s="97" t="e">
        <f>DR6+②条件設定!BF11</f>
        <v>#DIV/0!</v>
      </c>
      <c r="DT6" s="30" t="e">
        <f t="shared" si="37"/>
        <v>#DIV/0!</v>
      </c>
      <c r="DU6" s="53" t="e">
        <f>DS5*(1-②条件設定!$H10)</f>
        <v>#DIV/0!</v>
      </c>
      <c r="DV6" s="97" t="e">
        <f>DU6+②条件設定!BG11</f>
        <v>#DIV/0!</v>
      </c>
      <c r="DW6" s="30" t="e">
        <f t="shared" si="38"/>
        <v>#DIV/0!</v>
      </c>
      <c r="DX6" s="53" t="e">
        <f>DV5*(1-②条件設定!$H10)</f>
        <v>#DIV/0!</v>
      </c>
      <c r="DY6" s="97" t="e">
        <f>DX6+②条件設定!BH11</f>
        <v>#DIV/0!</v>
      </c>
      <c r="DZ6" s="30" t="e">
        <f t="shared" si="39"/>
        <v>#DIV/0!</v>
      </c>
      <c r="EA6" s="53" t="e">
        <f>DY5*(1-②条件設定!$H10)</f>
        <v>#DIV/0!</v>
      </c>
      <c r="EB6" s="97" t="e">
        <f>EA6+②条件設定!BI11</f>
        <v>#DIV/0!</v>
      </c>
      <c r="EC6" s="30" t="e">
        <f t="shared" si="40"/>
        <v>#DIV/0!</v>
      </c>
      <c r="ED6" s="53" t="e">
        <f>EB5*(1-②条件設定!$H10)</f>
        <v>#DIV/0!</v>
      </c>
      <c r="EE6" s="97" t="e">
        <f>ED6+②条件設定!BJ11</f>
        <v>#DIV/0!</v>
      </c>
      <c r="EF6" s="30" t="e">
        <f t="shared" si="41"/>
        <v>#DIV/0!</v>
      </c>
      <c r="EG6" s="53" t="e">
        <f>EE5*(1-②条件設定!$H10)</f>
        <v>#DIV/0!</v>
      </c>
      <c r="EH6" s="97" t="e">
        <f>EG6+②条件設定!BK11</f>
        <v>#DIV/0!</v>
      </c>
      <c r="EI6" s="30" t="e">
        <f t="shared" si="42"/>
        <v>#DIV/0!</v>
      </c>
      <c r="EJ6" s="53" t="e">
        <f>EH5*(1-②条件設定!$H10)</f>
        <v>#DIV/0!</v>
      </c>
      <c r="EK6" s="97" t="e">
        <f>EJ6+②条件設定!BL11</f>
        <v>#DIV/0!</v>
      </c>
      <c r="EL6" s="30" t="e">
        <f t="shared" si="43"/>
        <v>#DIV/0!</v>
      </c>
      <c r="EM6" s="53" t="e">
        <f>EK5*(1-②条件設定!$H10)</f>
        <v>#DIV/0!</v>
      </c>
      <c r="EN6" s="97" t="e">
        <f>EM6+②条件設定!BM11</f>
        <v>#DIV/0!</v>
      </c>
      <c r="EO6" s="30" t="e">
        <f t="shared" si="44"/>
        <v>#DIV/0!</v>
      </c>
      <c r="EP6" s="53" t="e">
        <f>EN5*(1-②条件設定!$H10)</f>
        <v>#DIV/0!</v>
      </c>
      <c r="EQ6" s="97" t="e">
        <f>EP6+②条件設定!BN11</f>
        <v>#DIV/0!</v>
      </c>
      <c r="ER6" s="30" t="e">
        <f t="shared" si="45"/>
        <v>#DIV/0!</v>
      </c>
      <c r="ES6" s="53" t="e">
        <f>EQ5*(1-②条件設定!$H10)</f>
        <v>#DIV/0!</v>
      </c>
      <c r="ET6" s="97" t="e">
        <f>ES6+②条件設定!BO11</f>
        <v>#DIV/0!</v>
      </c>
      <c r="EU6" s="30" t="e">
        <f t="shared" si="46"/>
        <v>#DIV/0!</v>
      </c>
      <c r="EV6" s="53" t="e">
        <f>ET5*(1-②条件設定!$H10)</f>
        <v>#DIV/0!</v>
      </c>
      <c r="EW6" s="97" t="e">
        <f>EV6+②条件設定!BP11</f>
        <v>#DIV/0!</v>
      </c>
      <c r="EX6" s="30" t="e">
        <f t="shared" si="47"/>
        <v>#DIV/0!</v>
      </c>
      <c r="EY6" s="53" t="e">
        <f>EW5*(1-②条件設定!$H10)</f>
        <v>#DIV/0!</v>
      </c>
      <c r="EZ6" s="97" t="e">
        <f>EY6+②条件設定!BQ11</f>
        <v>#DIV/0!</v>
      </c>
      <c r="FA6" s="30" t="e">
        <f t="shared" si="48"/>
        <v>#DIV/0!</v>
      </c>
      <c r="FB6" s="53" t="e">
        <f>EZ5*(1-②条件設定!$H10)</f>
        <v>#DIV/0!</v>
      </c>
      <c r="FC6" s="97" t="e">
        <f>FB6+②条件設定!BR11</f>
        <v>#DIV/0!</v>
      </c>
      <c r="FD6" s="30" t="e">
        <f t="shared" si="49"/>
        <v>#DIV/0!</v>
      </c>
      <c r="FE6" s="53" t="e">
        <f>FC5*(1-②条件設定!$H10)</f>
        <v>#DIV/0!</v>
      </c>
      <c r="FF6" s="97" t="e">
        <f>FE6+②条件設定!BS11</f>
        <v>#DIV/0!</v>
      </c>
      <c r="FG6" s="30" t="e">
        <f t="shared" si="50"/>
        <v>#DIV/0!</v>
      </c>
      <c r="FH6" s="53" t="e">
        <f>FF5*(1-②条件設定!$H10)</f>
        <v>#DIV/0!</v>
      </c>
      <c r="FI6" s="97" t="e">
        <f>FH6+②条件設定!BT11</f>
        <v>#DIV/0!</v>
      </c>
      <c r="FJ6" s="30" t="e">
        <f t="shared" si="51"/>
        <v>#DIV/0!</v>
      </c>
      <c r="FK6" s="53" t="e">
        <f>FI5*(1-②条件設定!$H10)</f>
        <v>#DIV/0!</v>
      </c>
      <c r="FL6" s="97" t="e">
        <f>FK6+②条件設定!BU11</f>
        <v>#DIV/0!</v>
      </c>
      <c r="FM6" s="30" t="e">
        <f t="shared" si="52"/>
        <v>#DIV/0!</v>
      </c>
      <c r="FN6" s="53" t="e">
        <f>FL5*(1-②条件設定!$H10)</f>
        <v>#DIV/0!</v>
      </c>
      <c r="FO6" s="97" t="e">
        <f>FN6+②条件設定!BV11</f>
        <v>#DIV/0!</v>
      </c>
      <c r="FP6" s="30" t="e">
        <f t="shared" si="53"/>
        <v>#DIV/0!</v>
      </c>
      <c r="FQ6" s="53" t="e">
        <f>FO5*(1-②条件設定!$H10)</f>
        <v>#DIV/0!</v>
      </c>
      <c r="FR6" s="97" t="e">
        <f>FQ6+②条件設定!BW11</f>
        <v>#DIV/0!</v>
      </c>
      <c r="FS6" s="30" t="e">
        <f t="shared" si="54"/>
        <v>#DIV/0!</v>
      </c>
      <c r="FT6" s="53" t="e">
        <f>FR5*(1-②条件設定!$H10)</f>
        <v>#DIV/0!</v>
      </c>
      <c r="FU6" s="97" t="e">
        <f>FT6+②条件設定!BX11</f>
        <v>#DIV/0!</v>
      </c>
      <c r="FV6" s="30" t="e">
        <f t="shared" si="55"/>
        <v>#DIV/0!</v>
      </c>
      <c r="FW6" s="53" t="e">
        <f>FU5*(1-②条件設定!$H10)</f>
        <v>#DIV/0!</v>
      </c>
      <c r="FX6" s="97" t="e">
        <f>FW6+②条件設定!BY11</f>
        <v>#DIV/0!</v>
      </c>
      <c r="FY6" s="30" t="e">
        <f t="shared" si="56"/>
        <v>#DIV/0!</v>
      </c>
      <c r="FZ6" s="53" t="e">
        <f>FX5*(1-②条件設定!$H10)</f>
        <v>#DIV/0!</v>
      </c>
      <c r="GA6" s="97" t="e">
        <f>FZ6+②条件設定!BZ11</f>
        <v>#DIV/0!</v>
      </c>
      <c r="GB6" s="30" t="e">
        <f t="shared" si="57"/>
        <v>#DIV/0!</v>
      </c>
      <c r="GC6" s="53" t="e">
        <f>GA5*(1-②条件設定!$H10)</f>
        <v>#DIV/0!</v>
      </c>
      <c r="GD6" s="97" t="e">
        <f>GC6+②条件設定!CA11</f>
        <v>#DIV/0!</v>
      </c>
      <c r="GE6" s="30" t="e">
        <f t="shared" si="58"/>
        <v>#DIV/0!</v>
      </c>
      <c r="GF6" s="53" t="e">
        <f>GD5*(1-②条件設定!$H10)</f>
        <v>#DIV/0!</v>
      </c>
      <c r="GG6" s="97" t="e">
        <f>GF6+②条件設定!CB11</f>
        <v>#DIV/0!</v>
      </c>
      <c r="GH6" s="30" t="e">
        <f t="shared" si="59"/>
        <v>#DIV/0!</v>
      </c>
      <c r="GI6" s="53" t="e">
        <f>GG5*(1-②条件設定!$H10)</f>
        <v>#DIV/0!</v>
      </c>
      <c r="GJ6" s="97" t="e">
        <f>GI6+②条件設定!CC11</f>
        <v>#DIV/0!</v>
      </c>
      <c r="GK6" s="30" t="e">
        <f t="shared" si="60"/>
        <v>#DIV/0!</v>
      </c>
      <c r="GL6" s="53" t="e">
        <f>GJ5*(1-②条件設定!$H10)</f>
        <v>#DIV/0!</v>
      </c>
      <c r="GM6" s="97" t="e">
        <f>GL6+②条件設定!CD11</f>
        <v>#DIV/0!</v>
      </c>
      <c r="GN6" s="30" t="e">
        <f t="shared" si="61"/>
        <v>#DIV/0!</v>
      </c>
      <c r="GO6" s="53" t="e">
        <f>GM5*(1-②条件設定!$H10)</f>
        <v>#DIV/0!</v>
      </c>
      <c r="GP6" s="97" t="e">
        <f>GO6+②条件設定!CE11</f>
        <v>#DIV/0!</v>
      </c>
      <c r="GQ6" s="30" t="e">
        <f t="shared" si="62"/>
        <v>#DIV/0!</v>
      </c>
      <c r="GR6" s="53" t="e">
        <f>GP5*(1-②条件設定!$H10)</f>
        <v>#DIV/0!</v>
      </c>
      <c r="GS6" s="97" t="e">
        <f>GR6+②条件設定!CF11</f>
        <v>#DIV/0!</v>
      </c>
      <c r="GT6" s="30" t="e">
        <f t="shared" si="63"/>
        <v>#DIV/0!</v>
      </c>
      <c r="GU6" s="53" t="e">
        <f>GS5*(1-②条件設定!$H10)</f>
        <v>#DIV/0!</v>
      </c>
      <c r="GV6" s="97" t="e">
        <f>GU6+②条件設定!CG11</f>
        <v>#DIV/0!</v>
      </c>
      <c r="GW6" s="30" t="e">
        <f t="shared" si="64"/>
        <v>#DIV/0!</v>
      </c>
      <c r="GX6" s="53" t="e">
        <f>GV5*(1-②条件設定!$H10)</f>
        <v>#DIV/0!</v>
      </c>
      <c r="GY6" s="97" t="e">
        <f>GX6+②条件設定!CH11</f>
        <v>#DIV/0!</v>
      </c>
      <c r="GZ6" s="30" t="e">
        <f t="shared" si="65"/>
        <v>#DIV/0!</v>
      </c>
      <c r="HA6" s="53" t="e">
        <f>GY5*(1-②条件設定!$H10)</f>
        <v>#DIV/0!</v>
      </c>
      <c r="HB6" s="97" t="e">
        <f>HA6+②条件設定!CI11</f>
        <v>#DIV/0!</v>
      </c>
      <c r="HC6" s="30" t="e">
        <f t="shared" si="66"/>
        <v>#DIV/0!</v>
      </c>
      <c r="HD6" s="53" t="e">
        <f>HB5*(1-②条件設定!$H10)</f>
        <v>#DIV/0!</v>
      </c>
      <c r="HE6" s="97" t="e">
        <f>HD6+②条件設定!CJ11</f>
        <v>#DIV/0!</v>
      </c>
      <c r="HF6" s="30" t="e">
        <f t="shared" si="67"/>
        <v>#DIV/0!</v>
      </c>
      <c r="HG6" s="53" t="e">
        <f>HE5*(1-②条件設定!$H10)</f>
        <v>#DIV/0!</v>
      </c>
      <c r="HH6" s="97" t="e">
        <f>HG6+②条件設定!CK11</f>
        <v>#DIV/0!</v>
      </c>
      <c r="HI6" s="30" t="e">
        <f t="shared" si="68"/>
        <v>#DIV/0!</v>
      </c>
      <c r="HJ6" s="53" t="e">
        <f>HH5*(1-②条件設定!$H10)</f>
        <v>#DIV/0!</v>
      </c>
      <c r="HK6" s="97" t="e">
        <f>HJ6+②条件設定!CL11</f>
        <v>#DIV/0!</v>
      </c>
      <c r="HL6" s="30" t="e">
        <f t="shared" si="69"/>
        <v>#DIV/0!</v>
      </c>
      <c r="HM6" s="53" t="e">
        <f>HK5*(1-②条件設定!$H10)</f>
        <v>#DIV/0!</v>
      </c>
      <c r="HN6" s="97" t="e">
        <f>HM6+②条件設定!CM11</f>
        <v>#DIV/0!</v>
      </c>
      <c r="HO6" s="30" t="e">
        <f t="shared" si="70"/>
        <v>#DIV/0!</v>
      </c>
      <c r="HP6" s="53" t="e">
        <f>HN5*(1-②条件設定!$H10)</f>
        <v>#DIV/0!</v>
      </c>
      <c r="HQ6" s="97" t="e">
        <f>HP6+②条件設定!CN11</f>
        <v>#DIV/0!</v>
      </c>
      <c r="HR6" s="30" t="e">
        <f t="shared" si="71"/>
        <v>#DIV/0!</v>
      </c>
      <c r="HS6" s="53" t="e">
        <f>HQ5*(1-②条件設定!$H10)</f>
        <v>#DIV/0!</v>
      </c>
      <c r="HT6" s="97" t="e">
        <f>HS6+②条件設定!CO11</f>
        <v>#DIV/0!</v>
      </c>
      <c r="HU6" s="30" t="e">
        <f t="shared" si="72"/>
        <v>#DIV/0!</v>
      </c>
      <c r="HV6" s="53" t="e">
        <f>HT5*(1-②条件設定!$H10)</f>
        <v>#DIV/0!</v>
      </c>
      <c r="HW6" s="97" t="e">
        <f>HV6+②条件設定!CP11</f>
        <v>#DIV/0!</v>
      </c>
      <c r="HX6" s="30" t="e">
        <f t="shared" si="73"/>
        <v>#DIV/0!</v>
      </c>
      <c r="HY6" s="53" t="e">
        <f>HW5*(1-②条件設定!$H10)</f>
        <v>#DIV/0!</v>
      </c>
      <c r="HZ6" s="97" t="e">
        <f>HY6+②条件設定!CQ11</f>
        <v>#DIV/0!</v>
      </c>
      <c r="IA6" s="30" t="e">
        <f t="shared" si="74"/>
        <v>#DIV/0!</v>
      </c>
      <c r="IB6" s="53" t="e">
        <f>HZ5*(1-②条件設定!$H10)</f>
        <v>#DIV/0!</v>
      </c>
      <c r="IC6" s="97" t="e">
        <f>IB6+②条件設定!CR11</f>
        <v>#DIV/0!</v>
      </c>
      <c r="ID6" s="30" t="e">
        <f t="shared" si="75"/>
        <v>#DIV/0!</v>
      </c>
      <c r="IE6" s="53" t="e">
        <f>IC5*(1-②条件設定!$H10)</f>
        <v>#DIV/0!</v>
      </c>
      <c r="IF6" s="97" t="e">
        <f>IE6+②条件設定!CS11</f>
        <v>#DIV/0!</v>
      </c>
      <c r="IG6" s="30" t="e">
        <f t="shared" si="76"/>
        <v>#DIV/0!</v>
      </c>
    </row>
    <row r="7" spans="1:241" x14ac:dyDescent="0.4">
      <c r="A7" s="21">
        <v>21</v>
      </c>
      <c r="B7" s="31">
        <f>①実績入力!B8</f>
        <v>0</v>
      </c>
      <c r="C7" s="10">
        <f>①実績入力!E8</f>
        <v>0</v>
      </c>
      <c r="D7" s="32">
        <f>①実績入力!F8</f>
        <v>0</v>
      </c>
      <c r="E7" s="54" t="e">
        <f>B6*(1-②条件設定!$H11)</f>
        <v>#DIV/0!</v>
      </c>
      <c r="F7" s="98" t="e">
        <f>E7+②条件設定!S12</f>
        <v>#DIV/0!</v>
      </c>
      <c r="G7" s="32" t="e">
        <f t="shared" si="77"/>
        <v>#DIV/0!</v>
      </c>
      <c r="H7" s="54" t="e">
        <f>F6*(1-②条件設定!$H11)</f>
        <v>#DIV/0!</v>
      </c>
      <c r="I7" s="98" t="e">
        <f>H7+②条件設定!T12</f>
        <v>#DIV/0!</v>
      </c>
      <c r="J7" s="32" t="e">
        <f t="shared" si="78"/>
        <v>#DIV/0!</v>
      </c>
      <c r="K7" s="54" t="e">
        <f>I6*(1-②条件設定!$H11)</f>
        <v>#DIV/0!</v>
      </c>
      <c r="L7" s="98" t="e">
        <f>K7+②条件設定!U12</f>
        <v>#DIV/0!</v>
      </c>
      <c r="M7" s="32" t="e">
        <f t="shared" si="0"/>
        <v>#DIV/0!</v>
      </c>
      <c r="N7" s="54" t="e">
        <f>L6*(1-②条件設定!$H11)</f>
        <v>#DIV/0!</v>
      </c>
      <c r="O7" s="98" t="e">
        <f>N7+②条件設定!V12</f>
        <v>#DIV/0!</v>
      </c>
      <c r="P7" s="32" t="e">
        <f t="shared" si="1"/>
        <v>#DIV/0!</v>
      </c>
      <c r="Q7" s="54" t="e">
        <f>O6*(1-②条件設定!$H11)</f>
        <v>#DIV/0!</v>
      </c>
      <c r="R7" s="98" t="e">
        <f>Q7+②条件設定!W12</f>
        <v>#DIV/0!</v>
      </c>
      <c r="S7" s="32" t="e">
        <f t="shared" si="2"/>
        <v>#DIV/0!</v>
      </c>
      <c r="T7" s="54" t="e">
        <f>R6*(1-②条件設定!$H11)</f>
        <v>#DIV/0!</v>
      </c>
      <c r="U7" s="98" t="e">
        <f>T7+②条件設定!X12</f>
        <v>#DIV/0!</v>
      </c>
      <c r="V7" s="32" t="e">
        <f t="shared" si="3"/>
        <v>#DIV/0!</v>
      </c>
      <c r="W7" s="54" t="e">
        <f>U6*(1-②条件設定!$H11)</f>
        <v>#DIV/0!</v>
      </c>
      <c r="X7" s="98" t="e">
        <f>W7+②条件設定!Y12</f>
        <v>#DIV/0!</v>
      </c>
      <c r="Y7" s="32" t="e">
        <f t="shared" si="4"/>
        <v>#DIV/0!</v>
      </c>
      <c r="Z7" s="54" t="e">
        <f>X6*(1-②条件設定!$H11)</f>
        <v>#DIV/0!</v>
      </c>
      <c r="AA7" s="98" t="e">
        <f>Z7+②条件設定!Z12</f>
        <v>#DIV/0!</v>
      </c>
      <c r="AB7" s="32" t="e">
        <f t="shared" si="5"/>
        <v>#DIV/0!</v>
      </c>
      <c r="AC7" s="54" t="e">
        <f>AA6*(1-②条件設定!$H11)</f>
        <v>#DIV/0!</v>
      </c>
      <c r="AD7" s="98" t="e">
        <f>AC7+②条件設定!AA12</f>
        <v>#DIV/0!</v>
      </c>
      <c r="AE7" s="32" t="e">
        <f t="shared" si="6"/>
        <v>#DIV/0!</v>
      </c>
      <c r="AF7" s="54" t="e">
        <f>AD6*(1-②条件設定!$H11)</f>
        <v>#DIV/0!</v>
      </c>
      <c r="AG7" s="98" t="e">
        <f>AF7+②条件設定!AB12</f>
        <v>#DIV/0!</v>
      </c>
      <c r="AH7" s="32" t="e">
        <f t="shared" si="7"/>
        <v>#DIV/0!</v>
      </c>
      <c r="AI7" s="54" t="e">
        <f>AG6*(1-②条件設定!$H11)</f>
        <v>#DIV/0!</v>
      </c>
      <c r="AJ7" s="98" t="e">
        <f>AI7+②条件設定!AC12</f>
        <v>#DIV/0!</v>
      </c>
      <c r="AK7" s="32" t="e">
        <f t="shared" si="8"/>
        <v>#DIV/0!</v>
      </c>
      <c r="AL7" s="54" t="e">
        <f>AJ6*(1-②条件設定!$H11)</f>
        <v>#DIV/0!</v>
      </c>
      <c r="AM7" s="98" t="e">
        <f>AL7+②条件設定!AD12</f>
        <v>#DIV/0!</v>
      </c>
      <c r="AN7" s="32" t="e">
        <f t="shared" si="9"/>
        <v>#DIV/0!</v>
      </c>
      <c r="AO7" s="54" t="e">
        <f>AM6*(1-②条件設定!$H11)</f>
        <v>#DIV/0!</v>
      </c>
      <c r="AP7" s="98" t="e">
        <f>AO7+②条件設定!AE12</f>
        <v>#DIV/0!</v>
      </c>
      <c r="AQ7" s="32" t="e">
        <f t="shared" si="10"/>
        <v>#DIV/0!</v>
      </c>
      <c r="AR7" s="54" t="e">
        <f>AP6*(1-②条件設定!$H11)</f>
        <v>#DIV/0!</v>
      </c>
      <c r="AS7" s="98" t="e">
        <f>AR7+②条件設定!AF12</f>
        <v>#DIV/0!</v>
      </c>
      <c r="AT7" s="32" t="e">
        <f t="shared" si="11"/>
        <v>#DIV/0!</v>
      </c>
      <c r="AU7" s="54" t="e">
        <f>AS6*(1-②条件設定!$H11)</f>
        <v>#DIV/0!</v>
      </c>
      <c r="AV7" s="98" t="e">
        <f>AU7+②条件設定!AG12</f>
        <v>#DIV/0!</v>
      </c>
      <c r="AW7" s="32" t="e">
        <f t="shared" si="12"/>
        <v>#DIV/0!</v>
      </c>
      <c r="AX7" s="54" t="e">
        <f>AV6*(1-②条件設定!$H11)</f>
        <v>#DIV/0!</v>
      </c>
      <c r="AY7" s="98" t="e">
        <f>AX7+②条件設定!AH12</f>
        <v>#DIV/0!</v>
      </c>
      <c r="AZ7" s="32" t="e">
        <f t="shared" si="13"/>
        <v>#DIV/0!</v>
      </c>
      <c r="BA7" s="54" t="e">
        <f>AY6*(1-②条件設定!$H11)</f>
        <v>#DIV/0!</v>
      </c>
      <c r="BB7" s="98" t="e">
        <f>BA7+②条件設定!AI12</f>
        <v>#DIV/0!</v>
      </c>
      <c r="BC7" s="32" t="e">
        <f t="shared" si="14"/>
        <v>#DIV/0!</v>
      </c>
      <c r="BD7" s="54" t="e">
        <f>BB6*(1-②条件設定!$H11)</f>
        <v>#DIV/0!</v>
      </c>
      <c r="BE7" s="98" t="e">
        <f>BD7+②条件設定!AJ12</f>
        <v>#DIV/0!</v>
      </c>
      <c r="BF7" s="32" t="e">
        <f t="shared" si="15"/>
        <v>#DIV/0!</v>
      </c>
      <c r="BG7" s="54" t="e">
        <f>BE6*(1-②条件設定!$H11)</f>
        <v>#DIV/0!</v>
      </c>
      <c r="BH7" s="98" t="e">
        <f>BG7+②条件設定!AK12</f>
        <v>#DIV/0!</v>
      </c>
      <c r="BI7" s="32" t="e">
        <f t="shared" si="16"/>
        <v>#DIV/0!</v>
      </c>
      <c r="BJ7" s="54" t="e">
        <f>BH6*(1-②条件設定!$H11)</f>
        <v>#DIV/0!</v>
      </c>
      <c r="BK7" s="98" t="e">
        <f>BJ7+②条件設定!AL12</f>
        <v>#DIV/0!</v>
      </c>
      <c r="BL7" s="32" t="e">
        <f t="shared" si="17"/>
        <v>#DIV/0!</v>
      </c>
      <c r="BM7" s="54" t="e">
        <f>BK6*(1-②条件設定!$H11)</f>
        <v>#DIV/0!</v>
      </c>
      <c r="BN7" s="98" t="e">
        <f>BM7+②条件設定!AM12</f>
        <v>#DIV/0!</v>
      </c>
      <c r="BO7" s="32" t="e">
        <f t="shared" si="18"/>
        <v>#DIV/0!</v>
      </c>
      <c r="BP7" s="54" t="e">
        <f>BN6*(1-②条件設定!$H11)</f>
        <v>#DIV/0!</v>
      </c>
      <c r="BQ7" s="98" t="e">
        <f>BP7+②条件設定!AN12</f>
        <v>#DIV/0!</v>
      </c>
      <c r="BR7" s="32" t="e">
        <f t="shared" si="19"/>
        <v>#DIV/0!</v>
      </c>
      <c r="BS7" s="54" t="e">
        <f>BQ6*(1-②条件設定!$H11)</f>
        <v>#DIV/0!</v>
      </c>
      <c r="BT7" s="98" t="e">
        <f>BS7+②条件設定!AO12</f>
        <v>#DIV/0!</v>
      </c>
      <c r="BU7" s="32" t="e">
        <f t="shared" si="20"/>
        <v>#DIV/0!</v>
      </c>
      <c r="BV7" s="54" t="e">
        <f>BT6*(1-②条件設定!$H11)</f>
        <v>#DIV/0!</v>
      </c>
      <c r="BW7" s="98" t="e">
        <f>BV7+②条件設定!AP12</f>
        <v>#DIV/0!</v>
      </c>
      <c r="BX7" s="32" t="e">
        <f t="shared" si="21"/>
        <v>#DIV/0!</v>
      </c>
      <c r="BY7" s="54" t="e">
        <f>BW6*(1-②条件設定!$H11)</f>
        <v>#DIV/0!</v>
      </c>
      <c r="BZ7" s="98" t="e">
        <f>BY7+②条件設定!AQ12</f>
        <v>#DIV/0!</v>
      </c>
      <c r="CA7" s="32" t="e">
        <f t="shared" si="22"/>
        <v>#DIV/0!</v>
      </c>
      <c r="CB7" s="54" t="e">
        <f>BZ6*(1-②条件設定!$H11)</f>
        <v>#DIV/0!</v>
      </c>
      <c r="CC7" s="98" t="e">
        <f>CB7+②条件設定!AR12</f>
        <v>#DIV/0!</v>
      </c>
      <c r="CD7" s="32" t="e">
        <f t="shared" si="23"/>
        <v>#DIV/0!</v>
      </c>
      <c r="CE7" s="54" t="e">
        <f>CC6*(1-②条件設定!$H11)</f>
        <v>#DIV/0!</v>
      </c>
      <c r="CF7" s="98" t="e">
        <f>CE7+②条件設定!AS12</f>
        <v>#DIV/0!</v>
      </c>
      <c r="CG7" s="32" t="e">
        <f t="shared" si="24"/>
        <v>#DIV/0!</v>
      </c>
      <c r="CH7" s="54" t="e">
        <f>CF6*(1-②条件設定!$H11)</f>
        <v>#DIV/0!</v>
      </c>
      <c r="CI7" s="98" t="e">
        <f>CH7+②条件設定!AT12</f>
        <v>#DIV/0!</v>
      </c>
      <c r="CJ7" s="32" t="e">
        <f t="shared" si="25"/>
        <v>#DIV/0!</v>
      </c>
      <c r="CK7" s="54" t="e">
        <f>CI6*(1-②条件設定!$H11)</f>
        <v>#DIV/0!</v>
      </c>
      <c r="CL7" s="98" t="e">
        <f>CK7+②条件設定!AU12</f>
        <v>#DIV/0!</v>
      </c>
      <c r="CM7" s="32" t="e">
        <f t="shared" si="26"/>
        <v>#DIV/0!</v>
      </c>
      <c r="CN7" s="54" t="e">
        <f>CL6*(1-②条件設定!$H11)</f>
        <v>#DIV/0!</v>
      </c>
      <c r="CO7" s="98" t="e">
        <f>CN7+②条件設定!AV12</f>
        <v>#DIV/0!</v>
      </c>
      <c r="CP7" s="32" t="e">
        <f t="shared" si="27"/>
        <v>#DIV/0!</v>
      </c>
      <c r="CQ7" s="54" t="e">
        <f>CO6*(1-②条件設定!$H11)</f>
        <v>#DIV/0!</v>
      </c>
      <c r="CR7" s="98" t="e">
        <f>CQ7+②条件設定!AW12</f>
        <v>#DIV/0!</v>
      </c>
      <c r="CS7" s="32" t="e">
        <f t="shared" si="28"/>
        <v>#DIV/0!</v>
      </c>
      <c r="CT7" s="54" t="e">
        <f>CR6*(1-②条件設定!$H11)</f>
        <v>#DIV/0!</v>
      </c>
      <c r="CU7" s="98" t="e">
        <f>CT7+②条件設定!AX12</f>
        <v>#DIV/0!</v>
      </c>
      <c r="CV7" s="32" t="e">
        <f t="shared" si="29"/>
        <v>#DIV/0!</v>
      </c>
      <c r="CW7" s="54" t="e">
        <f>CU6*(1-②条件設定!$H11)</f>
        <v>#DIV/0!</v>
      </c>
      <c r="CX7" s="98" t="e">
        <f>CW7+②条件設定!AY12</f>
        <v>#DIV/0!</v>
      </c>
      <c r="CY7" s="32" t="e">
        <f t="shared" si="30"/>
        <v>#DIV/0!</v>
      </c>
      <c r="CZ7" s="54" t="e">
        <f>CX6*(1-②条件設定!$H11)</f>
        <v>#DIV/0!</v>
      </c>
      <c r="DA7" s="98" t="e">
        <f>CZ7+②条件設定!AZ12</f>
        <v>#DIV/0!</v>
      </c>
      <c r="DB7" s="32" t="e">
        <f t="shared" si="31"/>
        <v>#DIV/0!</v>
      </c>
      <c r="DC7" s="54" t="e">
        <f>DA6*(1-②条件設定!$H11)</f>
        <v>#DIV/0!</v>
      </c>
      <c r="DD7" s="98" t="e">
        <f>DC7+②条件設定!BA12</f>
        <v>#DIV/0!</v>
      </c>
      <c r="DE7" s="32" t="e">
        <f t="shared" si="32"/>
        <v>#DIV/0!</v>
      </c>
      <c r="DF7" s="54" t="e">
        <f>DD6*(1-②条件設定!$H11)</f>
        <v>#DIV/0!</v>
      </c>
      <c r="DG7" s="98" t="e">
        <f>DF7+②条件設定!BB12</f>
        <v>#DIV/0!</v>
      </c>
      <c r="DH7" s="32" t="e">
        <f t="shared" si="33"/>
        <v>#DIV/0!</v>
      </c>
      <c r="DI7" s="54" t="e">
        <f>DG6*(1-②条件設定!$H11)</f>
        <v>#DIV/0!</v>
      </c>
      <c r="DJ7" s="98" t="e">
        <f>DI7+②条件設定!BC12</f>
        <v>#DIV/0!</v>
      </c>
      <c r="DK7" s="32" t="e">
        <f t="shared" si="34"/>
        <v>#DIV/0!</v>
      </c>
      <c r="DL7" s="54" t="e">
        <f>DJ6*(1-②条件設定!$H11)</f>
        <v>#DIV/0!</v>
      </c>
      <c r="DM7" s="98" t="e">
        <f>DL7+②条件設定!BD12</f>
        <v>#DIV/0!</v>
      </c>
      <c r="DN7" s="32" t="e">
        <f t="shared" si="35"/>
        <v>#DIV/0!</v>
      </c>
      <c r="DO7" s="54" t="e">
        <f>DM6*(1-②条件設定!$H11)</f>
        <v>#DIV/0!</v>
      </c>
      <c r="DP7" s="98" t="e">
        <f>DO7+②条件設定!BE12</f>
        <v>#DIV/0!</v>
      </c>
      <c r="DQ7" s="32" t="e">
        <f t="shared" si="36"/>
        <v>#DIV/0!</v>
      </c>
      <c r="DR7" s="54" t="e">
        <f>DP6*(1-②条件設定!$H11)</f>
        <v>#DIV/0!</v>
      </c>
      <c r="DS7" s="98" t="e">
        <f>DR7+②条件設定!BF12</f>
        <v>#DIV/0!</v>
      </c>
      <c r="DT7" s="32" t="e">
        <f t="shared" si="37"/>
        <v>#DIV/0!</v>
      </c>
      <c r="DU7" s="54" t="e">
        <f>DS6*(1-②条件設定!$H11)</f>
        <v>#DIV/0!</v>
      </c>
      <c r="DV7" s="98" t="e">
        <f>DU7+②条件設定!BG12</f>
        <v>#DIV/0!</v>
      </c>
      <c r="DW7" s="32" t="e">
        <f t="shared" si="38"/>
        <v>#DIV/0!</v>
      </c>
      <c r="DX7" s="54" t="e">
        <f>DV6*(1-②条件設定!$H11)</f>
        <v>#DIV/0!</v>
      </c>
      <c r="DY7" s="98" t="e">
        <f>DX7+②条件設定!BH12</f>
        <v>#DIV/0!</v>
      </c>
      <c r="DZ7" s="32" t="e">
        <f t="shared" si="39"/>
        <v>#DIV/0!</v>
      </c>
      <c r="EA7" s="54" t="e">
        <f>DY6*(1-②条件設定!$H11)</f>
        <v>#DIV/0!</v>
      </c>
      <c r="EB7" s="98" t="e">
        <f>EA7+②条件設定!BI12</f>
        <v>#DIV/0!</v>
      </c>
      <c r="EC7" s="32" t="e">
        <f t="shared" si="40"/>
        <v>#DIV/0!</v>
      </c>
      <c r="ED7" s="54" t="e">
        <f>EB6*(1-②条件設定!$H11)</f>
        <v>#DIV/0!</v>
      </c>
      <c r="EE7" s="98" t="e">
        <f>ED7+②条件設定!BJ12</f>
        <v>#DIV/0!</v>
      </c>
      <c r="EF7" s="32" t="e">
        <f t="shared" si="41"/>
        <v>#DIV/0!</v>
      </c>
      <c r="EG7" s="54" t="e">
        <f>EE6*(1-②条件設定!$H11)</f>
        <v>#DIV/0!</v>
      </c>
      <c r="EH7" s="98" t="e">
        <f>EG7+②条件設定!BK12</f>
        <v>#DIV/0!</v>
      </c>
      <c r="EI7" s="32" t="e">
        <f t="shared" si="42"/>
        <v>#DIV/0!</v>
      </c>
      <c r="EJ7" s="54" t="e">
        <f>EH6*(1-②条件設定!$H11)</f>
        <v>#DIV/0!</v>
      </c>
      <c r="EK7" s="98" t="e">
        <f>EJ7+②条件設定!BL12</f>
        <v>#DIV/0!</v>
      </c>
      <c r="EL7" s="32" t="e">
        <f t="shared" si="43"/>
        <v>#DIV/0!</v>
      </c>
      <c r="EM7" s="54" t="e">
        <f>EK6*(1-②条件設定!$H11)</f>
        <v>#DIV/0!</v>
      </c>
      <c r="EN7" s="98" t="e">
        <f>EM7+②条件設定!BM12</f>
        <v>#DIV/0!</v>
      </c>
      <c r="EO7" s="32" t="e">
        <f t="shared" si="44"/>
        <v>#DIV/0!</v>
      </c>
      <c r="EP7" s="54" t="e">
        <f>EN6*(1-②条件設定!$H11)</f>
        <v>#DIV/0!</v>
      </c>
      <c r="EQ7" s="98" t="e">
        <f>EP7+②条件設定!BN12</f>
        <v>#DIV/0!</v>
      </c>
      <c r="ER7" s="32" t="e">
        <f t="shared" si="45"/>
        <v>#DIV/0!</v>
      </c>
      <c r="ES7" s="54" t="e">
        <f>EQ6*(1-②条件設定!$H11)</f>
        <v>#DIV/0!</v>
      </c>
      <c r="ET7" s="98" t="e">
        <f>ES7+②条件設定!BO12</f>
        <v>#DIV/0!</v>
      </c>
      <c r="EU7" s="32" t="e">
        <f t="shared" si="46"/>
        <v>#DIV/0!</v>
      </c>
      <c r="EV7" s="54" t="e">
        <f>ET6*(1-②条件設定!$H11)</f>
        <v>#DIV/0!</v>
      </c>
      <c r="EW7" s="98" t="e">
        <f>EV7+②条件設定!BP12</f>
        <v>#DIV/0!</v>
      </c>
      <c r="EX7" s="32" t="e">
        <f t="shared" si="47"/>
        <v>#DIV/0!</v>
      </c>
      <c r="EY7" s="54" t="e">
        <f>EW6*(1-②条件設定!$H11)</f>
        <v>#DIV/0!</v>
      </c>
      <c r="EZ7" s="98" t="e">
        <f>EY7+②条件設定!BQ12</f>
        <v>#DIV/0!</v>
      </c>
      <c r="FA7" s="32" t="e">
        <f t="shared" si="48"/>
        <v>#DIV/0!</v>
      </c>
      <c r="FB7" s="54" t="e">
        <f>EZ6*(1-②条件設定!$H11)</f>
        <v>#DIV/0!</v>
      </c>
      <c r="FC7" s="98" t="e">
        <f>FB7+②条件設定!BR12</f>
        <v>#DIV/0!</v>
      </c>
      <c r="FD7" s="32" t="e">
        <f t="shared" si="49"/>
        <v>#DIV/0!</v>
      </c>
      <c r="FE7" s="54" t="e">
        <f>FC6*(1-②条件設定!$H11)</f>
        <v>#DIV/0!</v>
      </c>
      <c r="FF7" s="98" t="e">
        <f>FE7+②条件設定!BS12</f>
        <v>#DIV/0!</v>
      </c>
      <c r="FG7" s="32" t="e">
        <f t="shared" si="50"/>
        <v>#DIV/0!</v>
      </c>
      <c r="FH7" s="54" t="e">
        <f>FF6*(1-②条件設定!$H11)</f>
        <v>#DIV/0!</v>
      </c>
      <c r="FI7" s="98" t="e">
        <f>FH7+②条件設定!BT12</f>
        <v>#DIV/0!</v>
      </c>
      <c r="FJ7" s="32" t="e">
        <f t="shared" si="51"/>
        <v>#DIV/0!</v>
      </c>
      <c r="FK7" s="54" t="e">
        <f>FI6*(1-②条件設定!$H11)</f>
        <v>#DIV/0!</v>
      </c>
      <c r="FL7" s="98" t="e">
        <f>FK7+②条件設定!BU12</f>
        <v>#DIV/0!</v>
      </c>
      <c r="FM7" s="32" t="e">
        <f t="shared" si="52"/>
        <v>#DIV/0!</v>
      </c>
      <c r="FN7" s="54" t="e">
        <f>FL6*(1-②条件設定!$H11)</f>
        <v>#DIV/0!</v>
      </c>
      <c r="FO7" s="98" t="e">
        <f>FN7+②条件設定!BV12</f>
        <v>#DIV/0!</v>
      </c>
      <c r="FP7" s="32" t="e">
        <f t="shared" si="53"/>
        <v>#DIV/0!</v>
      </c>
      <c r="FQ7" s="54" t="e">
        <f>FO6*(1-②条件設定!$H11)</f>
        <v>#DIV/0!</v>
      </c>
      <c r="FR7" s="98" t="e">
        <f>FQ7+②条件設定!BW12</f>
        <v>#DIV/0!</v>
      </c>
      <c r="FS7" s="32" t="e">
        <f t="shared" si="54"/>
        <v>#DIV/0!</v>
      </c>
      <c r="FT7" s="54" t="e">
        <f>FR6*(1-②条件設定!$H11)</f>
        <v>#DIV/0!</v>
      </c>
      <c r="FU7" s="98" t="e">
        <f>FT7+②条件設定!BX12</f>
        <v>#DIV/0!</v>
      </c>
      <c r="FV7" s="32" t="e">
        <f t="shared" si="55"/>
        <v>#DIV/0!</v>
      </c>
      <c r="FW7" s="54" t="e">
        <f>FU6*(1-②条件設定!$H11)</f>
        <v>#DIV/0!</v>
      </c>
      <c r="FX7" s="98" t="e">
        <f>FW7+②条件設定!BY12</f>
        <v>#DIV/0!</v>
      </c>
      <c r="FY7" s="32" t="e">
        <f t="shared" si="56"/>
        <v>#DIV/0!</v>
      </c>
      <c r="FZ7" s="54" t="e">
        <f>FX6*(1-②条件設定!$H11)</f>
        <v>#DIV/0!</v>
      </c>
      <c r="GA7" s="98" t="e">
        <f>FZ7+②条件設定!BZ12</f>
        <v>#DIV/0!</v>
      </c>
      <c r="GB7" s="32" t="e">
        <f t="shared" si="57"/>
        <v>#DIV/0!</v>
      </c>
      <c r="GC7" s="54" t="e">
        <f>GA6*(1-②条件設定!$H11)</f>
        <v>#DIV/0!</v>
      </c>
      <c r="GD7" s="98" t="e">
        <f>GC7+②条件設定!CA12</f>
        <v>#DIV/0!</v>
      </c>
      <c r="GE7" s="32" t="e">
        <f t="shared" si="58"/>
        <v>#DIV/0!</v>
      </c>
      <c r="GF7" s="54" t="e">
        <f>GD6*(1-②条件設定!$H11)</f>
        <v>#DIV/0!</v>
      </c>
      <c r="GG7" s="98" t="e">
        <f>GF7+②条件設定!CB12</f>
        <v>#DIV/0!</v>
      </c>
      <c r="GH7" s="32" t="e">
        <f t="shared" si="59"/>
        <v>#DIV/0!</v>
      </c>
      <c r="GI7" s="54" t="e">
        <f>GG6*(1-②条件設定!$H11)</f>
        <v>#DIV/0!</v>
      </c>
      <c r="GJ7" s="98" t="e">
        <f>GI7+②条件設定!CC12</f>
        <v>#DIV/0!</v>
      </c>
      <c r="GK7" s="32" t="e">
        <f t="shared" si="60"/>
        <v>#DIV/0!</v>
      </c>
      <c r="GL7" s="54" t="e">
        <f>GJ6*(1-②条件設定!$H11)</f>
        <v>#DIV/0!</v>
      </c>
      <c r="GM7" s="98" t="e">
        <f>GL7+②条件設定!CD12</f>
        <v>#DIV/0!</v>
      </c>
      <c r="GN7" s="32" t="e">
        <f t="shared" si="61"/>
        <v>#DIV/0!</v>
      </c>
      <c r="GO7" s="54" t="e">
        <f>GM6*(1-②条件設定!$H11)</f>
        <v>#DIV/0!</v>
      </c>
      <c r="GP7" s="98" t="e">
        <f>GO7+②条件設定!CE12</f>
        <v>#DIV/0!</v>
      </c>
      <c r="GQ7" s="32" t="e">
        <f t="shared" si="62"/>
        <v>#DIV/0!</v>
      </c>
      <c r="GR7" s="54" t="e">
        <f>GP6*(1-②条件設定!$H11)</f>
        <v>#DIV/0!</v>
      </c>
      <c r="GS7" s="98" t="e">
        <f>GR7+②条件設定!CF12</f>
        <v>#DIV/0!</v>
      </c>
      <c r="GT7" s="32" t="e">
        <f t="shared" si="63"/>
        <v>#DIV/0!</v>
      </c>
      <c r="GU7" s="54" t="e">
        <f>GS6*(1-②条件設定!$H11)</f>
        <v>#DIV/0!</v>
      </c>
      <c r="GV7" s="98" t="e">
        <f>GU7+②条件設定!CG12</f>
        <v>#DIV/0!</v>
      </c>
      <c r="GW7" s="32" t="e">
        <f t="shared" si="64"/>
        <v>#DIV/0!</v>
      </c>
      <c r="GX7" s="54" t="e">
        <f>GV6*(1-②条件設定!$H11)</f>
        <v>#DIV/0!</v>
      </c>
      <c r="GY7" s="98" t="e">
        <f>GX7+②条件設定!CH12</f>
        <v>#DIV/0!</v>
      </c>
      <c r="GZ7" s="32" t="e">
        <f t="shared" si="65"/>
        <v>#DIV/0!</v>
      </c>
      <c r="HA7" s="54" t="e">
        <f>GY6*(1-②条件設定!$H11)</f>
        <v>#DIV/0!</v>
      </c>
      <c r="HB7" s="98" t="e">
        <f>HA7+②条件設定!CI12</f>
        <v>#DIV/0!</v>
      </c>
      <c r="HC7" s="32" t="e">
        <f t="shared" si="66"/>
        <v>#DIV/0!</v>
      </c>
      <c r="HD7" s="54" t="e">
        <f>HB6*(1-②条件設定!$H11)</f>
        <v>#DIV/0!</v>
      </c>
      <c r="HE7" s="98" t="e">
        <f>HD7+②条件設定!CJ12</f>
        <v>#DIV/0!</v>
      </c>
      <c r="HF7" s="32" t="e">
        <f t="shared" si="67"/>
        <v>#DIV/0!</v>
      </c>
      <c r="HG7" s="54" t="e">
        <f>HE6*(1-②条件設定!$H11)</f>
        <v>#DIV/0!</v>
      </c>
      <c r="HH7" s="98" t="e">
        <f>HG7+②条件設定!CK12</f>
        <v>#DIV/0!</v>
      </c>
      <c r="HI7" s="32" t="e">
        <f t="shared" si="68"/>
        <v>#DIV/0!</v>
      </c>
      <c r="HJ7" s="54" t="e">
        <f>HH6*(1-②条件設定!$H11)</f>
        <v>#DIV/0!</v>
      </c>
      <c r="HK7" s="98" t="e">
        <f>HJ7+②条件設定!CL12</f>
        <v>#DIV/0!</v>
      </c>
      <c r="HL7" s="32" t="e">
        <f t="shared" si="69"/>
        <v>#DIV/0!</v>
      </c>
      <c r="HM7" s="54" t="e">
        <f>HK6*(1-②条件設定!$H11)</f>
        <v>#DIV/0!</v>
      </c>
      <c r="HN7" s="98" t="e">
        <f>HM7+②条件設定!CM12</f>
        <v>#DIV/0!</v>
      </c>
      <c r="HO7" s="32" t="e">
        <f t="shared" si="70"/>
        <v>#DIV/0!</v>
      </c>
      <c r="HP7" s="54" t="e">
        <f>HN6*(1-②条件設定!$H11)</f>
        <v>#DIV/0!</v>
      </c>
      <c r="HQ7" s="98" t="e">
        <f>HP7+②条件設定!CN12</f>
        <v>#DIV/0!</v>
      </c>
      <c r="HR7" s="32" t="e">
        <f t="shared" si="71"/>
        <v>#DIV/0!</v>
      </c>
      <c r="HS7" s="54" t="e">
        <f>HQ6*(1-②条件設定!$H11)</f>
        <v>#DIV/0!</v>
      </c>
      <c r="HT7" s="98" t="e">
        <f>HS7+②条件設定!CO12</f>
        <v>#DIV/0!</v>
      </c>
      <c r="HU7" s="32" t="e">
        <f t="shared" si="72"/>
        <v>#DIV/0!</v>
      </c>
      <c r="HV7" s="54" t="e">
        <f>HT6*(1-②条件設定!$H11)</f>
        <v>#DIV/0!</v>
      </c>
      <c r="HW7" s="98" t="e">
        <f>HV7+②条件設定!CP12</f>
        <v>#DIV/0!</v>
      </c>
      <c r="HX7" s="32" t="e">
        <f t="shared" si="73"/>
        <v>#DIV/0!</v>
      </c>
      <c r="HY7" s="54" t="e">
        <f>HW6*(1-②条件設定!$H11)</f>
        <v>#DIV/0!</v>
      </c>
      <c r="HZ7" s="98" t="e">
        <f>HY7+②条件設定!CQ12</f>
        <v>#DIV/0!</v>
      </c>
      <c r="IA7" s="32" t="e">
        <f t="shared" si="74"/>
        <v>#DIV/0!</v>
      </c>
      <c r="IB7" s="54" t="e">
        <f>HZ6*(1-②条件設定!$H11)</f>
        <v>#DIV/0!</v>
      </c>
      <c r="IC7" s="98" t="e">
        <f>IB7+②条件設定!CR12</f>
        <v>#DIV/0!</v>
      </c>
      <c r="ID7" s="32" t="e">
        <f t="shared" si="75"/>
        <v>#DIV/0!</v>
      </c>
      <c r="IE7" s="54" t="e">
        <f>IC6*(1-②条件設定!$H11)</f>
        <v>#DIV/0!</v>
      </c>
      <c r="IF7" s="98" t="e">
        <f>IE7+②条件設定!CS12</f>
        <v>#DIV/0!</v>
      </c>
      <c r="IG7" s="32" t="e">
        <f t="shared" si="76"/>
        <v>#DIV/0!</v>
      </c>
    </row>
    <row r="8" spans="1:241" x14ac:dyDescent="0.4">
      <c r="A8" s="22">
        <v>22</v>
      </c>
      <c r="B8" s="33">
        <f>①実績入力!B9</f>
        <v>0</v>
      </c>
      <c r="C8" s="6">
        <f>①実績入力!E9</f>
        <v>0</v>
      </c>
      <c r="D8" s="34">
        <f>①実績入力!F9</f>
        <v>0</v>
      </c>
      <c r="E8" s="55" t="e">
        <f>B7*(1-②条件設定!$H12)</f>
        <v>#DIV/0!</v>
      </c>
      <c r="F8" s="99" t="e">
        <f>E8+②条件設定!S13</f>
        <v>#DIV/0!</v>
      </c>
      <c r="G8" s="34" t="e">
        <f t="shared" si="77"/>
        <v>#DIV/0!</v>
      </c>
      <c r="H8" s="55" t="e">
        <f>F7*(1-②条件設定!$H12)</f>
        <v>#DIV/0!</v>
      </c>
      <c r="I8" s="99" t="e">
        <f>H8+②条件設定!T13</f>
        <v>#DIV/0!</v>
      </c>
      <c r="J8" s="34" t="e">
        <f t="shared" si="78"/>
        <v>#DIV/0!</v>
      </c>
      <c r="K8" s="55" t="e">
        <f>I7*(1-②条件設定!$H12)</f>
        <v>#DIV/0!</v>
      </c>
      <c r="L8" s="99" t="e">
        <f>K8+②条件設定!U13</f>
        <v>#DIV/0!</v>
      </c>
      <c r="M8" s="34" t="e">
        <f t="shared" si="0"/>
        <v>#DIV/0!</v>
      </c>
      <c r="N8" s="55" t="e">
        <f>L7*(1-②条件設定!$H12)</f>
        <v>#DIV/0!</v>
      </c>
      <c r="O8" s="99" t="e">
        <f>N8+②条件設定!V13</f>
        <v>#DIV/0!</v>
      </c>
      <c r="P8" s="34" t="e">
        <f t="shared" si="1"/>
        <v>#DIV/0!</v>
      </c>
      <c r="Q8" s="55" t="e">
        <f>O7*(1-②条件設定!$H12)</f>
        <v>#DIV/0!</v>
      </c>
      <c r="R8" s="99" t="e">
        <f>Q8+②条件設定!W13</f>
        <v>#DIV/0!</v>
      </c>
      <c r="S8" s="34" t="e">
        <f t="shared" si="2"/>
        <v>#DIV/0!</v>
      </c>
      <c r="T8" s="55" t="e">
        <f>R7*(1-②条件設定!$H12)</f>
        <v>#DIV/0!</v>
      </c>
      <c r="U8" s="99" t="e">
        <f>T8+②条件設定!X13</f>
        <v>#DIV/0!</v>
      </c>
      <c r="V8" s="34" t="e">
        <f t="shared" si="3"/>
        <v>#DIV/0!</v>
      </c>
      <c r="W8" s="55" t="e">
        <f>U7*(1-②条件設定!$H12)</f>
        <v>#DIV/0!</v>
      </c>
      <c r="X8" s="99" t="e">
        <f>W8+②条件設定!Y13</f>
        <v>#DIV/0!</v>
      </c>
      <c r="Y8" s="34" t="e">
        <f t="shared" si="4"/>
        <v>#DIV/0!</v>
      </c>
      <c r="Z8" s="55" t="e">
        <f>X7*(1-②条件設定!$H12)</f>
        <v>#DIV/0!</v>
      </c>
      <c r="AA8" s="99" t="e">
        <f>Z8+②条件設定!Z13</f>
        <v>#DIV/0!</v>
      </c>
      <c r="AB8" s="34" t="e">
        <f t="shared" si="5"/>
        <v>#DIV/0!</v>
      </c>
      <c r="AC8" s="55" t="e">
        <f>AA7*(1-②条件設定!$H12)</f>
        <v>#DIV/0!</v>
      </c>
      <c r="AD8" s="99" t="e">
        <f>AC8+②条件設定!AA13</f>
        <v>#DIV/0!</v>
      </c>
      <c r="AE8" s="34" t="e">
        <f t="shared" si="6"/>
        <v>#DIV/0!</v>
      </c>
      <c r="AF8" s="55" t="e">
        <f>AD7*(1-②条件設定!$H12)</f>
        <v>#DIV/0!</v>
      </c>
      <c r="AG8" s="99" t="e">
        <f>AF8+②条件設定!AB13</f>
        <v>#DIV/0!</v>
      </c>
      <c r="AH8" s="34" t="e">
        <f t="shared" si="7"/>
        <v>#DIV/0!</v>
      </c>
      <c r="AI8" s="55" t="e">
        <f>AG7*(1-②条件設定!$H12)</f>
        <v>#DIV/0!</v>
      </c>
      <c r="AJ8" s="99" t="e">
        <f>AI8+②条件設定!AC13</f>
        <v>#DIV/0!</v>
      </c>
      <c r="AK8" s="34" t="e">
        <f t="shared" si="8"/>
        <v>#DIV/0!</v>
      </c>
      <c r="AL8" s="55" t="e">
        <f>AJ7*(1-②条件設定!$H12)</f>
        <v>#DIV/0!</v>
      </c>
      <c r="AM8" s="99" t="e">
        <f>AL8+②条件設定!AD13</f>
        <v>#DIV/0!</v>
      </c>
      <c r="AN8" s="34" t="e">
        <f t="shared" si="9"/>
        <v>#DIV/0!</v>
      </c>
      <c r="AO8" s="55" t="e">
        <f>AM7*(1-②条件設定!$H12)</f>
        <v>#DIV/0!</v>
      </c>
      <c r="AP8" s="99" t="e">
        <f>AO8+②条件設定!AE13</f>
        <v>#DIV/0!</v>
      </c>
      <c r="AQ8" s="34" t="e">
        <f t="shared" si="10"/>
        <v>#DIV/0!</v>
      </c>
      <c r="AR8" s="55" t="e">
        <f>AP7*(1-②条件設定!$H12)</f>
        <v>#DIV/0!</v>
      </c>
      <c r="AS8" s="99" t="e">
        <f>AR8+②条件設定!AF13</f>
        <v>#DIV/0!</v>
      </c>
      <c r="AT8" s="34" t="e">
        <f t="shared" si="11"/>
        <v>#DIV/0!</v>
      </c>
      <c r="AU8" s="55" t="e">
        <f>AS7*(1-②条件設定!$H12)</f>
        <v>#DIV/0!</v>
      </c>
      <c r="AV8" s="99" t="e">
        <f>AU8+②条件設定!AG13</f>
        <v>#DIV/0!</v>
      </c>
      <c r="AW8" s="34" t="e">
        <f t="shared" si="12"/>
        <v>#DIV/0!</v>
      </c>
      <c r="AX8" s="55" t="e">
        <f>AV7*(1-②条件設定!$H12)</f>
        <v>#DIV/0!</v>
      </c>
      <c r="AY8" s="99" t="e">
        <f>AX8+②条件設定!AH13</f>
        <v>#DIV/0!</v>
      </c>
      <c r="AZ8" s="34" t="e">
        <f t="shared" si="13"/>
        <v>#DIV/0!</v>
      </c>
      <c r="BA8" s="55" t="e">
        <f>AY7*(1-②条件設定!$H12)</f>
        <v>#DIV/0!</v>
      </c>
      <c r="BB8" s="99" t="e">
        <f>BA8+②条件設定!AI13</f>
        <v>#DIV/0!</v>
      </c>
      <c r="BC8" s="34" t="e">
        <f t="shared" si="14"/>
        <v>#DIV/0!</v>
      </c>
      <c r="BD8" s="55" t="e">
        <f>BB7*(1-②条件設定!$H12)</f>
        <v>#DIV/0!</v>
      </c>
      <c r="BE8" s="99" t="e">
        <f>BD8+②条件設定!AJ13</f>
        <v>#DIV/0!</v>
      </c>
      <c r="BF8" s="34" t="e">
        <f t="shared" si="15"/>
        <v>#DIV/0!</v>
      </c>
      <c r="BG8" s="55" t="e">
        <f>BE7*(1-②条件設定!$H12)</f>
        <v>#DIV/0!</v>
      </c>
      <c r="BH8" s="99" t="e">
        <f>BG8+②条件設定!AK13</f>
        <v>#DIV/0!</v>
      </c>
      <c r="BI8" s="34" t="e">
        <f t="shared" si="16"/>
        <v>#DIV/0!</v>
      </c>
      <c r="BJ8" s="55" t="e">
        <f>BH7*(1-②条件設定!$H12)</f>
        <v>#DIV/0!</v>
      </c>
      <c r="BK8" s="99" t="e">
        <f>BJ8+②条件設定!AL13</f>
        <v>#DIV/0!</v>
      </c>
      <c r="BL8" s="34" t="e">
        <f t="shared" si="17"/>
        <v>#DIV/0!</v>
      </c>
      <c r="BM8" s="55" t="e">
        <f>BK7*(1-②条件設定!$H12)</f>
        <v>#DIV/0!</v>
      </c>
      <c r="BN8" s="99" t="e">
        <f>BM8+②条件設定!AM13</f>
        <v>#DIV/0!</v>
      </c>
      <c r="BO8" s="34" t="e">
        <f t="shared" si="18"/>
        <v>#DIV/0!</v>
      </c>
      <c r="BP8" s="55" t="e">
        <f>BN7*(1-②条件設定!$H12)</f>
        <v>#DIV/0!</v>
      </c>
      <c r="BQ8" s="99" t="e">
        <f>BP8+②条件設定!AN13</f>
        <v>#DIV/0!</v>
      </c>
      <c r="BR8" s="34" t="e">
        <f t="shared" si="19"/>
        <v>#DIV/0!</v>
      </c>
      <c r="BS8" s="55" t="e">
        <f>BQ7*(1-②条件設定!$H12)</f>
        <v>#DIV/0!</v>
      </c>
      <c r="BT8" s="99" t="e">
        <f>BS8+②条件設定!AO13</f>
        <v>#DIV/0!</v>
      </c>
      <c r="BU8" s="34" t="e">
        <f t="shared" si="20"/>
        <v>#DIV/0!</v>
      </c>
      <c r="BV8" s="55" t="e">
        <f>BT7*(1-②条件設定!$H12)</f>
        <v>#DIV/0!</v>
      </c>
      <c r="BW8" s="99" t="e">
        <f>BV8+②条件設定!AP13</f>
        <v>#DIV/0!</v>
      </c>
      <c r="BX8" s="34" t="e">
        <f t="shared" si="21"/>
        <v>#DIV/0!</v>
      </c>
      <c r="BY8" s="55" t="e">
        <f>BW7*(1-②条件設定!$H12)</f>
        <v>#DIV/0!</v>
      </c>
      <c r="BZ8" s="99" t="e">
        <f>BY8+②条件設定!AQ13</f>
        <v>#DIV/0!</v>
      </c>
      <c r="CA8" s="34" t="e">
        <f t="shared" si="22"/>
        <v>#DIV/0!</v>
      </c>
      <c r="CB8" s="55" t="e">
        <f>BZ7*(1-②条件設定!$H12)</f>
        <v>#DIV/0!</v>
      </c>
      <c r="CC8" s="99" t="e">
        <f>CB8+②条件設定!AR13</f>
        <v>#DIV/0!</v>
      </c>
      <c r="CD8" s="34" t="e">
        <f t="shared" si="23"/>
        <v>#DIV/0!</v>
      </c>
      <c r="CE8" s="55" t="e">
        <f>CC7*(1-②条件設定!$H12)</f>
        <v>#DIV/0!</v>
      </c>
      <c r="CF8" s="99" t="e">
        <f>CE8+②条件設定!AS13</f>
        <v>#DIV/0!</v>
      </c>
      <c r="CG8" s="34" t="e">
        <f t="shared" si="24"/>
        <v>#DIV/0!</v>
      </c>
      <c r="CH8" s="55" t="e">
        <f>CF7*(1-②条件設定!$H12)</f>
        <v>#DIV/0!</v>
      </c>
      <c r="CI8" s="99" t="e">
        <f>CH8+②条件設定!AT13</f>
        <v>#DIV/0!</v>
      </c>
      <c r="CJ8" s="34" t="e">
        <f t="shared" si="25"/>
        <v>#DIV/0!</v>
      </c>
      <c r="CK8" s="55" t="e">
        <f>CI7*(1-②条件設定!$H12)</f>
        <v>#DIV/0!</v>
      </c>
      <c r="CL8" s="99" t="e">
        <f>CK8+②条件設定!AU13</f>
        <v>#DIV/0!</v>
      </c>
      <c r="CM8" s="34" t="e">
        <f t="shared" si="26"/>
        <v>#DIV/0!</v>
      </c>
      <c r="CN8" s="55" t="e">
        <f>CL7*(1-②条件設定!$H12)</f>
        <v>#DIV/0!</v>
      </c>
      <c r="CO8" s="99" t="e">
        <f>CN8+②条件設定!AV13</f>
        <v>#DIV/0!</v>
      </c>
      <c r="CP8" s="34" t="e">
        <f t="shared" si="27"/>
        <v>#DIV/0!</v>
      </c>
      <c r="CQ8" s="55" t="e">
        <f>CO7*(1-②条件設定!$H12)</f>
        <v>#DIV/0!</v>
      </c>
      <c r="CR8" s="99" t="e">
        <f>CQ8+②条件設定!AW13</f>
        <v>#DIV/0!</v>
      </c>
      <c r="CS8" s="34" t="e">
        <f t="shared" si="28"/>
        <v>#DIV/0!</v>
      </c>
      <c r="CT8" s="55" t="e">
        <f>CR7*(1-②条件設定!$H12)</f>
        <v>#DIV/0!</v>
      </c>
      <c r="CU8" s="99" t="e">
        <f>CT8+②条件設定!AX13</f>
        <v>#DIV/0!</v>
      </c>
      <c r="CV8" s="34" t="e">
        <f t="shared" si="29"/>
        <v>#DIV/0!</v>
      </c>
      <c r="CW8" s="55" t="e">
        <f>CU7*(1-②条件設定!$H12)</f>
        <v>#DIV/0!</v>
      </c>
      <c r="CX8" s="99" t="e">
        <f>CW8+②条件設定!AY13</f>
        <v>#DIV/0!</v>
      </c>
      <c r="CY8" s="34" t="e">
        <f t="shared" si="30"/>
        <v>#DIV/0!</v>
      </c>
      <c r="CZ8" s="55" t="e">
        <f>CX7*(1-②条件設定!$H12)</f>
        <v>#DIV/0!</v>
      </c>
      <c r="DA8" s="99" t="e">
        <f>CZ8+②条件設定!AZ13</f>
        <v>#DIV/0!</v>
      </c>
      <c r="DB8" s="34" t="e">
        <f t="shared" si="31"/>
        <v>#DIV/0!</v>
      </c>
      <c r="DC8" s="55" t="e">
        <f>DA7*(1-②条件設定!$H12)</f>
        <v>#DIV/0!</v>
      </c>
      <c r="DD8" s="99" t="e">
        <f>DC8+②条件設定!BA13</f>
        <v>#DIV/0!</v>
      </c>
      <c r="DE8" s="34" t="e">
        <f t="shared" si="32"/>
        <v>#DIV/0!</v>
      </c>
      <c r="DF8" s="55" t="e">
        <f>DD7*(1-②条件設定!$H12)</f>
        <v>#DIV/0!</v>
      </c>
      <c r="DG8" s="99" t="e">
        <f>DF8+②条件設定!BB13</f>
        <v>#DIV/0!</v>
      </c>
      <c r="DH8" s="34" t="e">
        <f t="shared" si="33"/>
        <v>#DIV/0!</v>
      </c>
      <c r="DI8" s="55" t="e">
        <f>DG7*(1-②条件設定!$H12)</f>
        <v>#DIV/0!</v>
      </c>
      <c r="DJ8" s="99" t="e">
        <f>DI8+②条件設定!BC13</f>
        <v>#DIV/0!</v>
      </c>
      <c r="DK8" s="34" t="e">
        <f t="shared" si="34"/>
        <v>#DIV/0!</v>
      </c>
      <c r="DL8" s="55" t="e">
        <f>DJ7*(1-②条件設定!$H12)</f>
        <v>#DIV/0!</v>
      </c>
      <c r="DM8" s="99" t="e">
        <f>DL8+②条件設定!BD13</f>
        <v>#DIV/0!</v>
      </c>
      <c r="DN8" s="34" t="e">
        <f t="shared" si="35"/>
        <v>#DIV/0!</v>
      </c>
      <c r="DO8" s="55" t="e">
        <f>DM7*(1-②条件設定!$H12)</f>
        <v>#DIV/0!</v>
      </c>
      <c r="DP8" s="99" t="e">
        <f>DO8+②条件設定!BE13</f>
        <v>#DIV/0!</v>
      </c>
      <c r="DQ8" s="34" t="e">
        <f t="shared" si="36"/>
        <v>#DIV/0!</v>
      </c>
      <c r="DR8" s="55" t="e">
        <f>DP7*(1-②条件設定!$H12)</f>
        <v>#DIV/0!</v>
      </c>
      <c r="DS8" s="99" t="e">
        <f>DR8+②条件設定!BF13</f>
        <v>#DIV/0!</v>
      </c>
      <c r="DT8" s="34" t="e">
        <f t="shared" si="37"/>
        <v>#DIV/0!</v>
      </c>
      <c r="DU8" s="55" t="e">
        <f>DS7*(1-②条件設定!$H12)</f>
        <v>#DIV/0!</v>
      </c>
      <c r="DV8" s="99" t="e">
        <f>DU8+②条件設定!BG13</f>
        <v>#DIV/0!</v>
      </c>
      <c r="DW8" s="34" t="e">
        <f t="shared" si="38"/>
        <v>#DIV/0!</v>
      </c>
      <c r="DX8" s="55" t="e">
        <f>DV7*(1-②条件設定!$H12)</f>
        <v>#DIV/0!</v>
      </c>
      <c r="DY8" s="99" t="e">
        <f>DX8+②条件設定!BH13</f>
        <v>#DIV/0!</v>
      </c>
      <c r="DZ8" s="34" t="e">
        <f t="shared" si="39"/>
        <v>#DIV/0!</v>
      </c>
      <c r="EA8" s="55" t="e">
        <f>DY7*(1-②条件設定!$H12)</f>
        <v>#DIV/0!</v>
      </c>
      <c r="EB8" s="99" t="e">
        <f>EA8+②条件設定!BI13</f>
        <v>#DIV/0!</v>
      </c>
      <c r="EC8" s="34" t="e">
        <f t="shared" si="40"/>
        <v>#DIV/0!</v>
      </c>
      <c r="ED8" s="55" t="e">
        <f>EB7*(1-②条件設定!$H12)</f>
        <v>#DIV/0!</v>
      </c>
      <c r="EE8" s="99" t="e">
        <f>ED8+②条件設定!BJ13</f>
        <v>#DIV/0!</v>
      </c>
      <c r="EF8" s="34" t="e">
        <f t="shared" si="41"/>
        <v>#DIV/0!</v>
      </c>
      <c r="EG8" s="55" t="e">
        <f>EE7*(1-②条件設定!$H12)</f>
        <v>#DIV/0!</v>
      </c>
      <c r="EH8" s="99" t="e">
        <f>EG8+②条件設定!BK13</f>
        <v>#DIV/0!</v>
      </c>
      <c r="EI8" s="34" t="e">
        <f t="shared" si="42"/>
        <v>#DIV/0!</v>
      </c>
      <c r="EJ8" s="55" t="e">
        <f>EH7*(1-②条件設定!$H12)</f>
        <v>#DIV/0!</v>
      </c>
      <c r="EK8" s="99" t="e">
        <f>EJ8+②条件設定!BL13</f>
        <v>#DIV/0!</v>
      </c>
      <c r="EL8" s="34" t="e">
        <f t="shared" si="43"/>
        <v>#DIV/0!</v>
      </c>
      <c r="EM8" s="55" t="e">
        <f>EK7*(1-②条件設定!$H12)</f>
        <v>#DIV/0!</v>
      </c>
      <c r="EN8" s="99" t="e">
        <f>EM8+②条件設定!BM13</f>
        <v>#DIV/0!</v>
      </c>
      <c r="EO8" s="34" t="e">
        <f t="shared" si="44"/>
        <v>#DIV/0!</v>
      </c>
      <c r="EP8" s="55" t="e">
        <f>EN7*(1-②条件設定!$H12)</f>
        <v>#DIV/0!</v>
      </c>
      <c r="EQ8" s="99" t="e">
        <f>EP8+②条件設定!BN13</f>
        <v>#DIV/0!</v>
      </c>
      <c r="ER8" s="34" t="e">
        <f t="shared" si="45"/>
        <v>#DIV/0!</v>
      </c>
      <c r="ES8" s="55" t="e">
        <f>EQ7*(1-②条件設定!$H12)</f>
        <v>#DIV/0!</v>
      </c>
      <c r="ET8" s="99" t="e">
        <f>ES8+②条件設定!BO13</f>
        <v>#DIV/0!</v>
      </c>
      <c r="EU8" s="34" t="e">
        <f t="shared" si="46"/>
        <v>#DIV/0!</v>
      </c>
      <c r="EV8" s="55" t="e">
        <f>ET7*(1-②条件設定!$H12)</f>
        <v>#DIV/0!</v>
      </c>
      <c r="EW8" s="99" t="e">
        <f>EV8+②条件設定!BP13</f>
        <v>#DIV/0!</v>
      </c>
      <c r="EX8" s="34" t="e">
        <f t="shared" si="47"/>
        <v>#DIV/0!</v>
      </c>
      <c r="EY8" s="55" t="e">
        <f>EW7*(1-②条件設定!$H12)</f>
        <v>#DIV/0!</v>
      </c>
      <c r="EZ8" s="99" t="e">
        <f>EY8+②条件設定!BQ13</f>
        <v>#DIV/0!</v>
      </c>
      <c r="FA8" s="34" t="e">
        <f t="shared" si="48"/>
        <v>#DIV/0!</v>
      </c>
      <c r="FB8" s="55" t="e">
        <f>EZ7*(1-②条件設定!$H12)</f>
        <v>#DIV/0!</v>
      </c>
      <c r="FC8" s="99" t="e">
        <f>FB8+②条件設定!BR13</f>
        <v>#DIV/0!</v>
      </c>
      <c r="FD8" s="34" t="e">
        <f t="shared" si="49"/>
        <v>#DIV/0!</v>
      </c>
      <c r="FE8" s="55" t="e">
        <f>FC7*(1-②条件設定!$H12)</f>
        <v>#DIV/0!</v>
      </c>
      <c r="FF8" s="99" t="e">
        <f>FE8+②条件設定!BS13</f>
        <v>#DIV/0!</v>
      </c>
      <c r="FG8" s="34" t="e">
        <f t="shared" si="50"/>
        <v>#DIV/0!</v>
      </c>
      <c r="FH8" s="55" t="e">
        <f>FF7*(1-②条件設定!$H12)</f>
        <v>#DIV/0!</v>
      </c>
      <c r="FI8" s="99" t="e">
        <f>FH8+②条件設定!BT13</f>
        <v>#DIV/0!</v>
      </c>
      <c r="FJ8" s="34" t="e">
        <f t="shared" si="51"/>
        <v>#DIV/0!</v>
      </c>
      <c r="FK8" s="55" t="e">
        <f>FI7*(1-②条件設定!$H12)</f>
        <v>#DIV/0!</v>
      </c>
      <c r="FL8" s="99" t="e">
        <f>FK8+②条件設定!BU13</f>
        <v>#DIV/0!</v>
      </c>
      <c r="FM8" s="34" t="e">
        <f t="shared" si="52"/>
        <v>#DIV/0!</v>
      </c>
      <c r="FN8" s="55" t="e">
        <f>FL7*(1-②条件設定!$H12)</f>
        <v>#DIV/0!</v>
      </c>
      <c r="FO8" s="99" t="e">
        <f>FN8+②条件設定!BV13</f>
        <v>#DIV/0!</v>
      </c>
      <c r="FP8" s="34" t="e">
        <f t="shared" si="53"/>
        <v>#DIV/0!</v>
      </c>
      <c r="FQ8" s="55" t="e">
        <f>FO7*(1-②条件設定!$H12)</f>
        <v>#DIV/0!</v>
      </c>
      <c r="FR8" s="99" t="e">
        <f>FQ8+②条件設定!BW13</f>
        <v>#DIV/0!</v>
      </c>
      <c r="FS8" s="34" t="e">
        <f t="shared" si="54"/>
        <v>#DIV/0!</v>
      </c>
      <c r="FT8" s="55" t="e">
        <f>FR7*(1-②条件設定!$H12)</f>
        <v>#DIV/0!</v>
      </c>
      <c r="FU8" s="99" t="e">
        <f>FT8+②条件設定!BX13</f>
        <v>#DIV/0!</v>
      </c>
      <c r="FV8" s="34" t="e">
        <f t="shared" si="55"/>
        <v>#DIV/0!</v>
      </c>
      <c r="FW8" s="55" t="e">
        <f>FU7*(1-②条件設定!$H12)</f>
        <v>#DIV/0!</v>
      </c>
      <c r="FX8" s="99" t="e">
        <f>FW8+②条件設定!BY13</f>
        <v>#DIV/0!</v>
      </c>
      <c r="FY8" s="34" t="e">
        <f t="shared" si="56"/>
        <v>#DIV/0!</v>
      </c>
      <c r="FZ8" s="55" t="e">
        <f>FX7*(1-②条件設定!$H12)</f>
        <v>#DIV/0!</v>
      </c>
      <c r="GA8" s="99" t="e">
        <f>FZ8+②条件設定!BZ13</f>
        <v>#DIV/0!</v>
      </c>
      <c r="GB8" s="34" t="e">
        <f t="shared" si="57"/>
        <v>#DIV/0!</v>
      </c>
      <c r="GC8" s="55" t="e">
        <f>GA7*(1-②条件設定!$H12)</f>
        <v>#DIV/0!</v>
      </c>
      <c r="GD8" s="99" t="e">
        <f>GC8+②条件設定!CA13</f>
        <v>#DIV/0!</v>
      </c>
      <c r="GE8" s="34" t="e">
        <f t="shared" si="58"/>
        <v>#DIV/0!</v>
      </c>
      <c r="GF8" s="55" t="e">
        <f>GD7*(1-②条件設定!$H12)</f>
        <v>#DIV/0!</v>
      </c>
      <c r="GG8" s="99" t="e">
        <f>GF8+②条件設定!CB13</f>
        <v>#DIV/0!</v>
      </c>
      <c r="GH8" s="34" t="e">
        <f t="shared" si="59"/>
        <v>#DIV/0!</v>
      </c>
      <c r="GI8" s="55" t="e">
        <f>GG7*(1-②条件設定!$H12)</f>
        <v>#DIV/0!</v>
      </c>
      <c r="GJ8" s="99" t="e">
        <f>GI8+②条件設定!CC13</f>
        <v>#DIV/0!</v>
      </c>
      <c r="GK8" s="34" t="e">
        <f t="shared" si="60"/>
        <v>#DIV/0!</v>
      </c>
      <c r="GL8" s="55" t="e">
        <f>GJ7*(1-②条件設定!$H12)</f>
        <v>#DIV/0!</v>
      </c>
      <c r="GM8" s="99" t="e">
        <f>GL8+②条件設定!CD13</f>
        <v>#DIV/0!</v>
      </c>
      <c r="GN8" s="34" t="e">
        <f t="shared" si="61"/>
        <v>#DIV/0!</v>
      </c>
      <c r="GO8" s="55" t="e">
        <f>GM7*(1-②条件設定!$H12)</f>
        <v>#DIV/0!</v>
      </c>
      <c r="GP8" s="99" t="e">
        <f>GO8+②条件設定!CE13</f>
        <v>#DIV/0!</v>
      </c>
      <c r="GQ8" s="34" t="e">
        <f t="shared" si="62"/>
        <v>#DIV/0!</v>
      </c>
      <c r="GR8" s="55" t="e">
        <f>GP7*(1-②条件設定!$H12)</f>
        <v>#DIV/0!</v>
      </c>
      <c r="GS8" s="99" t="e">
        <f>GR8+②条件設定!CF13</f>
        <v>#DIV/0!</v>
      </c>
      <c r="GT8" s="34" t="e">
        <f t="shared" si="63"/>
        <v>#DIV/0!</v>
      </c>
      <c r="GU8" s="55" t="e">
        <f>GS7*(1-②条件設定!$H12)</f>
        <v>#DIV/0!</v>
      </c>
      <c r="GV8" s="99" t="e">
        <f>GU8+②条件設定!CG13</f>
        <v>#DIV/0!</v>
      </c>
      <c r="GW8" s="34" t="e">
        <f t="shared" si="64"/>
        <v>#DIV/0!</v>
      </c>
      <c r="GX8" s="55" t="e">
        <f>GV7*(1-②条件設定!$H12)</f>
        <v>#DIV/0!</v>
      </c>
      <c r="GY8" s="99" t="e">
        <f>GX8+②条件設定!CH13</f>
        <v>#DIV/0!</v>
      </c>
      <c r="GZ8" s="34" t="e">
        <f t="shared" si="65"/>
        <v>#DIV/0!</v>
      </c>
      <c r="HA8" s="55" t="e">
        <f>GY7*(1-②条件設定!$H12)</f>
        <v>#DIV/0!</v>
      </c>
      <c r="HB8" s="99" t="e">
        <f>HA8+②条件設定!CI13</f>
        <v>#DIV/0!</v>
      </c>
      <c r="HC8" s="34" t="e">
        <f t="shared" si="66"/>
        <v>#DIV/0!</v>
      </c>
      <c r="HD8" s="55" t="e">
        <f>HB7*(1-②条件設定!$H12)</f>
        <v>#DIV/0!</v>
      </c>
      <c r="HE8" s="99" t="e">
        <f>HD8+②条件設定!CJ13</f>
        <v>#DIV/0!</v>
      </c>
      <c r="HF8" s="34" t="e">
        <f t="shared" si="67"/>
        <v>#DIV/0!</v>
      </c>
      <c r="HG8" s="55" t="e">
        <f>HE7*(1-②条件設定!$H12)</f>
        <v>#DIV/0!</v>
      </c>
      <c r="HH8" s="99" t="e">
        <f>HG8+②条件設定!CK13</f>
        <v>#DIV/0!</v>
      </c>
      <c r="HI8" s="34" t="e">
        <f t="shared" si="68"/>
        <v>#DIV/0!</v>
      </c>
      <c r="HJ8" s="55" t="e">
        <f>HH7*(1-②条件設定!$H12)</f>
        <v>#DIV/0!</v>
      </c>
      <c r="HK8" s="99" t="e">
        <f>HJ8+②条件設定!CL13</f>
        <v>#DIV/0!</v>
      </c>
      <c r="HL8" s="34" t="e">
        <f t="shared" si="69"/>
        <v>#DIV/0!</v>
      </c>
      <c r="HM8" s="55" t="e">
        <f>HK7*(1-②条件設定!$H12)</f>
        <v>#DIV/0!</v>
      </c>
      <c r="HN8" s="99" t="e">
        <f>HM8+②条件設定!CM13</f>
        <v>#DIV/0!</v>
      </c>
      <c r="HO8" s="34" t="e">
        <f t="shared" si="70"/>
        <v>#DIV/0!</v>
      </c>
      <c r="HP8" s="55" t="e">
        <f>HN7*(1-②条件設定!$H12)</f>
        <v>#DIV/0!</v>
      </c>
      <c r="HQ8" s="99" t="e">
        <f>HP8+②条件設定!CN13</f>
        <v>#DIV/0!</v>
      </c>
      <c r="HR8" s="34" t="e">
        <f t="shared" si="71"/>
        <v>#DIV/0!</v>
      </c>
      <c r="HS8" s="55" t="e">
        <f>HQ7*(1-②条件設定!$H12)</f>
        <v>#DIV/0!</v>
      </c>
      <c r="HT8" s="99" t="e">
        <f>HS8+②条件設定!CO13</f>
        <v>#DIV/0!</v>
      </c>
      <c r="HU8" s="34" t="e">
        <f t="shared" si="72"/>
        <v>#DIV/0!</v>
      </c>
      <c r="HV8" s="55" t="e">
        <f>HT7*(1-②条件設定!$H12)</f>
        <v>#DIV/0!</v>
      </c>
      <c r="HW8" s="99" t="e">
        <f>HV8+②条件設定!CP13</f>
        <v>#DIV/0!</v>
      </c>
      <c r="HX8" s="34" t="e">
        <f t="shared" si="73"/>
        <v>#DIV/0!</v>
      </c>
      <c r="HY8" s="55" t="e">
        <f>HW7*(1-②条件設定!$H12)</f>
        <v>#DIV/0!</v>
      </c>
      <c r="HZ8" s="99" t="e">
        <f>HY8+②条件設定!CQ13</f>
        <v>#DIV/0!</v>
      </c>
      <c r="IA8" s="34" t="e">
        <f t="shared" si="74"/>
        <v>#DIV/0!</v>
      </c>
      <c r="IB8" s="55" t="e">
        <f>HZ7*(1-②条件設定!$H12)</f>
        <v>#DIV/0!</v>
      </c>
      <c r="IC8" s="99" t="e">
        <f>IB8+②条件設定!CR13</f>
        <v>#DIV/0!</v>
      </c>
      <c r="ID8" s="34" t="e">
        <f t="shared" si="75"/>
        <v>#DIV/0!</v>
      </c>
      <c r="IE8" s="55" t="e">
        <f>IC7*(1-②条件設定!$H12)</f>
        <v>#DIV/0!</v>
      </c>
      <c r="IF8" s="99" t="e">
        <f>IE8+②条件設定!CS13</f>
        <v>#DIV/0!</v>
      </c>
      <c r="IG8" s="34" t="e">
        <f t="shared" si="76"/>
        <v>#DIV/0!</v>
      </c>
    </row>
    <row r="9" spans="1:241" x14ac:dyDescent="0.4">
      <c r="A9" s="21">
        <v>23</v>
      </c>
      <c r="B9" s="31">
        <f>①実績入力!B10</f>
        <v>0</v>
      </c>
      <c r="C9" s="10">
        <f>①実績入力!E10</f>
        <v>0</v>
      </c>
      <c r="D9" s="32">
        <f>①実績入力!F10</f>
        <v>0</v>
      </c>
      <c r="E9" s="54" t="e">
        <f>B8*(1-②条件設定!$H13)</f>
        <v>#DIV/0!</v>
      </c>
      <c r="F9" s="98" t="e">
        <f>E9+②条件設定!S14</f>
        <v>#DIV/0!</v>
      </c>
      <c r="G9" s="32" t="e">
        <f t="shared" si="77"/>
        <v>#DIV/0!</v>
      </c>
      <c r="H9" s="54" t="e">
        <f>F8*(1-②条件設定!$H13)</f>
        <v>#DIV/0!</v>
      </c>
      <c r="I9" s="98" t="e">
        <f>H9+②条件設定!T14</f>
        <v>#DIV/0!</v>
      </c>
      <c r="J9" s="32" t="e">
        <f t="shared" si="78"/>
        <v>#DIV/0!</v>
      </c>
      <c r="K9" s="54" t="e">
        <f>I8*(1-②条件設定!$H13)</f>
        <v>#DIV/0!</v>
      </c>
      <c r="L9" s="98" t="e">
        <f>K9+②条件設定!U14</f>
        <v>#DIV/0!</v>
      </c>
      <c r="M9" s="32" t="e">
        <f t="shared" si="0"/>
        <v>#DIV/0!</v>
      </c>
      <c r="N9" s="54" t="e">
        <f>L8*(1-②条件設定!$H13)</f>
        <v>#DIV/0!</v>
      </c>
      <c r="O9" s="98" t="e">
        <f>N9+②条件設定!V14</f>
        <v>#DIV/0!</v>
      </c>
      <c r="P9" s="32" t="e">
        <f t="shared" si="1"/>
        <v>#DIV/0!</v>
      </c>
      <c r="Q9" s="54" t="e">
        <f>O8*(1-②条件設定!$H13)</f>
        <v>#DIV/0!</v>
      </c>
      <c r="R9" s="98" t="e">
        <f>Q9+②条件設定!W14</f>
        <v>#DIV/0!</v>
      </c>
      <c r="S9" s="32" t="e">
        <f t="shared" si="2"/>
        <v>#DIV/0!</v>
      </c>
      <c r="T9" s="54" t="e">
        <f>R8*(1-②条件設定!$H13)</f>
        <v>#DIV/0!</v>
      </c>
      <c r="U9" s="98" t="e">
        <f>T9+②条件設定!X14</f>
        <v>#DIV/0!</v>
      </c>
      <c r="V9" s="32" t="e">
        <f t="shared" si="3"/>
        <v>#DIV/0!</v>
      </c>
      <c r="W9" s="54" t="e">
        <f>U8*(1-②条件設定!$H13)</f>
        <v>#DIV/0!</v>
      </c>
      <c r="X9" s="98" t="e">
        <f>W9+②条件設定!Y14</f>
        <v>#DIV/0!</v>
      </c>
      <c r="Y9" s="32" t="e">
        <f t="shared" si="4"/>
        <v>#DIV/0!</v>
      </c>
      <c r="Z9" s="54" t="e">
        <f>X8*(1-②条件設定!$H13)</f>
        <v>#DIV/0!</v>
      </c>
      <c r="AA9" s="98" t="e">
        <f>Z9+②条件設定!Z14</f>
        <v>#DIV/0!</v>
      </c>
      <c r="AB9" s="32" t="e">
        <f t="shared" si="5"/>
        <v>#DIV/0!</v>
      </c>
      <c r="AC9" s="54" t="e">
        <f>AA8*(1-②条件設定!$H13)</f>
        <v>#DIV/0!</v>
      </c>
      <c r="AD9" s="98" t="e">
        <f>AC9+②条件設定!AA14</f>
        <v>#DIV/0!</v>
      </c>
      <c r="AE9" s="32" t="e">
        <f t="shared" si="6"/>
        <v>#DIV/0!</v>
      </c>
      <c r="AF9" s="54" t="e">
        <f>AD8*(1-②条件設定!$H13)</f>
        <v>#DIV/0!</v>
      </c>
      <c r="AG9" s="98" t="e">
        <f>AF9+②条件設定!AB14</f>
        <v>#DIV/0!</v>
      </c>
      <c r="AH9" s="32" t="e">
        <f t="shared" si="7"/>
        <v>#DIV/0!</v>
      </c>
      <c r="AI9" s="54" t="e">
        <f>AG8*(1-②条件設定!$H13)</f>
        <v>#DIV/0!</v>
      </c>
      <c r="AJ9" s="98" t="e">
        <f>AI9+②条件設定!AC14</f>
        <v>#DIV/0!</v>
      </c>
      <c r="AK9" s="32" t="e">
        <f t="shared" si="8"/>
        <v>#DIV/0!</v>
      </c>
      <c r="AL9" s="54" t="e">
        <f>AJ8*(1-②条件設定!$H13)</f>
        <v>#DIV/0!</v>
      </c>
      <c r="AM9" s="98" t="e">
        <f>AL9+②条件設定!AD14</f>
        <v>#DIV/0!</v>
      </c>
      <c r="AN9" s="32" t="e">
        <f t="shared" si="9"/>
        <v>#DIV/0!</v>
      </c>
      <c r="AO9" s="54" t="e">
        <f>AM8*(1-②条件設定!$H13)</f>
        <v>#DIV/0!</v>
      </c>
      <c r="AP9" s="98" t="e">
        <f>AO9+②条件設定!AE14</f>
        <v>#DIV/0!</v>
      </c>
      <c r="AQ9" s="32" t="e">
        <f t="shared" si="10"/>
        <v>#DIV/0!</v>
      </c>
      <c r="AR9" s="54" t="e">
        <f>AP8*(1-②条件設定!$H13)</f>
        <v>#DIV/0!</v>
      </c>
      <c r="AS9" s="98" t="e">
        <f>AR9+②条件設定!AF14</f>
        <v>#DIV/0!</v>
      </c>
      <c r="AT9" s="32" t="e">
        <f t="shared" si="11"/>
        <v>#DIV/0!</v>
      </c>
      <c r="AU9" s="54" t="e">
        <f>AS8*(1-②条件設定!$H13)</f>
        <v>#DIV/0!</v>
      </c>
      <c r="AV9" s="98" t="e">
        <f>AU9+②条件設定!AG14</f>
        <v>#DIV/0!</v>
      </c>
      <c r="AW9" s="32" t="e">
        <f t="shared" si="12"/>
        <v>#DIV/0!</v>
      </c>
      <c r="AX9" s="54" t="e">
        <f>AV8*(1-②条件設定!$H13)</f>
        <v>#DIV/0!</v>
      </c>
      <c r="AY9" s="98" t="e">
        <f>AX9+②条件設定!AH14</f>
        <v>#DIV/0!</v>
      </c>
      <c r="AZ9" s="32" t="e">
        <f t="shared" si="13"/>
        <v>#DIV/0!</v>
      </c>
      <c r="BA9" s="54" t="e">
        <f>AY8*(1-②条件設定!$H13)</f>
        <v>#DIV/0!</v>
      </c>
      <c r="BB9" s="98" t="e">
        <f>BA9+②条件設定!AI14</f>
        <v>#DIV/0!</v>
      </c>
      <c r="BC9" s="32" t="e">
        <f t="shared" si="14"/>
        <v>#DIV/0!</v>
      </c>
      <c r="BD9" s="54" t="e">
        <f>BB8*(1-②条件設定!$H13)</f>
        <v>#DIV/0!</v>
      </c>
      <c r="BE9" s="98" t="e">
        <f>BD9+②条件設定!AJ14</f>
        <v>#DIV/0!</v>
      </c>
      <c r="BF9" s="32" t="e">
        <f t="shared" si="15"/>
        <v>#DIV/0!</v>
      </c>
      <c r="BG9" s="54" t="e">
        <f>BE8*(1-②条件設定!$H13)</f>
        <v>#DIV/0!</v>
      </c>
      <c r="BH9" s="98" t="e">
        <f>BG9+②条件設定!AK14</f>
        <v>#DIV/0!</v>
      </c>
      <c r="BI9" s="32" t="e">
        <f t="shared" si="16"/>
        <v>#DIV/0!</v>
      </c>
      <c r="BJ9" s="54" t="e">
        <f>BH8*(1-②条件設定!$H13)</f>
        <v>#DIV/0!</v>
      </c>
      <c r="BK9" s="98" t="e">
        <f>BJ9+②条件設定!AL14</f>
        <v>#DIV/0!</v>
      </c>
      <c r="BL9" s="32" t="e">
        <f t="shared" si="17"/>
        <v>#DIV/0!</v>
      </c>
      <c r="BM9" s="54" t="e">
        <f>BK8*(1-②条件設定!$H13)</f>
        <v>#DIV/0!</v>
      </c>
      <c r="BN9" s="98" t="e">
        <f>BM9+②条件設定!AM14</f>
        <v>#DIV/0!</v>
      </c>
      <c r="BO9" s="32" t="e">
        <f t="shared" si="18"/>
        <v>#DIV/0!</v>
      </c>
      <c r="BP9" s="54" t="e">
        <f>BN8*(1-②条件設定!$H13)</f>
        <v>#DIV/0!</v>
      </c>
      <c r="BQ9" s="98" t="e">
        <f>BP9+②条件設定!AN14</f>
        <v>#DIV/0!</v>
      </c>
      <c r="BR9" s="32" t="e">
        <f t="shared" si="19"/>
        <v>#DIV/0!</v>
      </c>
      <c r="BS9" s="54" t="e">
        <f>BQ8*(1-②条件設定!$H13)</f>
        <v>#DIV/0!</v>
      </c>
      <c r="BT9" s="98" t="e">
        <f>BS9+②条件設定!AO14</f>
        <v>#DIV/0!</v>
      </c>
      <c r="BU9" s="32" t="e">
        <f t="shared" si="20"/>
        <v>#DIV/0!</v>
      </c>
      <c r="BV9" s="54" t="e">
        <f>BT8*(1-②条件設定!$H13)</f>
        <v>#DIV/0!</v>
      </c>
      <c r="BW9" s="98" t="e">
        <f>BV9+②条件設定!AP14</f>
        <v>#DIV/0!</v>
      </c>
      <c r="BX9" s="32" t="e">
        <f t="shared" si="21"/>
        <v>#DIV/0!</v>
      </c>
      <c r="BY9" s="54" t="e">
        <f>BW8*(1-②条件設定!$H13)</f>
        <v>#DIV/0!</v>
      </c>
      <c r="BZ9" s="98" t="e">
        <f>BY9+②条件設定!AQ14</f>
        <v>#DIV/0!</v>
      </c>
      <c r="CA9" s="32" t="e">
        <f t="shared" si="22"/>
        <v>#DIV/0!</v>
      </c>
      <c r="CB9" s="54" t="e">
        <f>BZ8*(1-②条件設定!$H13)</f>
        <v>#DIV/0!</v>
      </c>
      <c r="CC9" s="98" t="e">
        <f>CB9+②条件設定!AR14</f>
        <v>#DIV/0!</v>
      </c>
      <c r="CD9" s="32" t="e">
        <f t="shared" si="23"/>
        <v>#DIV/0!</v>
      </c>
      <c r="CE9" s="54" t="e">
        <f>CC8*(1-②条件設定!$H13)</f>
        <v>#DIV/0!</v>
      </c>
      <c r="CF9" s="98" t="e">
        <f>CE9+②条件設定!AS14</f>
        <v>#DIV/0!</v>
      </c>
      <c r="CG9" s="32" t="e">
        <f t="shared" si="24"/>
        <v>#DIV/0!</v>
      </c>
      <c r="CH9" s="54" t="e">
        <f>CF8*(1-②条件設定!$H13)</f>
        <v>#DIV/0!</v>
      </c>
      <c r="CI9" s="98" t="e">
        <f>CH9+②条件設定!AT14</f>
        <v>#DIV/0!</v>
      </c>
      <c r="CJ9" s="32" t="e">
        <f t="shared" si="25"/>
        <v>#DIV/0!</v>
      </c>
      <c r="CK9" s="54" t="e">
        <f>CI8*(1-②条件設定!$H13)</f>
        <v>#DIV/0!</v>
      </c>
      <c r="CL9" s="98" t="e">
        <f>CK9+②条件設定!AU14</f>
        <v>#DIV/0!</v>
      </c>
      <c r="CM9" s="32" t="e">
        <f t="shared" si="26"/>
        <v>#DIV/0!</v>
      </c>
      <c r="CN9" s="54" t="e">
        <f>CL8*(1-②条件設定!$H13)</f>
        <v>#DIV/0!</v>
      </c>
      <c r="CO9" s="98" t="e">
        <f>CN9+②条件設定!AV14</f>
        <v>#DIV/0!</v>
      </c>
      <c r="CP9" s="32" t="e">
        <f t="shared" si="27"/>
        <v>#DIV/0!</v>
      </c>
      <c r="CQ9" s="54" t="e">
        <f>CO8*(1-②条件設定!$H13)</f>
        <v>#DIV/0!</v>
      </c>
      <c r="CR9" s="98" t="e">
        <f>CQ9+②条件設定!AW14</f>
        <v>#DIV/0!</v>
      </c>
      <c r="CS9" s="32" t="e">
        <f t="shared" si="28"/>
        <v>#DIV/0!</v>
      </c>
      <c r="CT9" s="54" t="e">
        <f>CR8*(1-②条件設定!$H13)</f>
        <v>#DIV/0!</v>
      </c>
      <c r="CU9" s="98" t="e">
        <f>CT9+②条件設定!AX14</f>
        <v>#DIV/0!</v>
      </c>
      <c r="CV9" s="32" t="e">
        <f t="shared" si="29"/>
        <v>#DIV/0!</v>
      </c>
      <c r="CW9" s="54" t="e">
        <f>CU8*(1-②条件設定!$H13)</f>
        <v>#DIV/0!</v>
      </c>
      <c r="CX9" s="98" t="e">
        <f>CW9+②条件設定!AY14</f>
        <v>#DIV/0!</v>
      </c>
      <c r="CY9" s="32" t="e">
        <f t="shared" si="30"/>
        <v>#DIV/0!</v>
      </c>
      <c r="CZ9" s="54" t="e">
        <f>CX8*(1-②条件設定!$H13)</f>
        <v>#DIV/0!</v>
      </c>
      <c r="DA9" s="98" t="e">
        <f>CZ9+②条件設定!AZ14</f>
        <v>#DIV/0!</v>
      </c>
      <c r="DB9" s="32" t="e">
        <f t="shared" si="31"/>
        <v>#DIV/0!</v>
      </c>
      <c r="DC9" s="54" t="e">
        <f>DA8*(1-②条件設定!$H13)</f>
        <v>#DIV/0!</v>
      </c>
      <c r="DD9" s="98" t="e">
        <f>DC9+②条件設定!BA14</f>
        <v>#DIV/0!</v>
      </c>
      <c r="DE9" s="32" t="e">
        <f t="shared" si="32"/>
        <v>#DIV/0!</v>
      </c>
      <c r="DF9" s="54" t="e">
        <f>DD8*(1-②条件設定!$H13)</f>
        <v>#DIV/0!</v>
      </c>
      <c r="DG9" s="98" t="e">
        <f>DF9+②条件設定!BB14</f>
        <v>#DIV/0!</v>
      </c>
      <c r="DH9" s="32" t="e">
        <f t="shared" si="33"/>
        <v>#DIV/0!</v>
      </c>
      <c r="DI9" s="54" t="e">
        <f>DG8*(1-②条件設定!$H13)</f>
        <v>#DIV/0!</v>
      </c>
      <c r="DJ9" s="98" t="e">
        <f>DI9+②条件設定!BC14</f>
        <v>#DIV/0!</v>
      </c>
      <c r="DK9" s="32" t="e">
        <f t="shared" si="34"/>
        <v>#DIV/0!</v>
      </c>
      <c r="DL9" s="54" t="e">
        <f>DJ8*(1-②条件設定!$H13)</f>
        <v>#DIV/0!</v>
      </c>
      <c r="DM9" s="98" t="e">
        <f>DL9+②条件設定!BD14</f>
        <v>#DIV/0!</v>
      </c>
      <c r="DN9" s="32" t="e">
        <f t="shared" si="35"/>
        <v>#DIV/0!</v>
      </c>
      <c r="DO9" s="54" t="e">
        <f>DM8*(1-②条件設定!$H13)</f>
        <v>#DIV/0!</v>
      </c>
      <c r="DP9" s="98" t="e">
        <f>DO9+②条件設定!BE14</f>
        <v>#DIV/0!</v>
      </c>
      <c r="DQ9" s="32" t="e">
        <f t="shared" si="36"/>
        <v>#DIV/0!</v>
      </c>
      <c r="DR9" s="54" t="e">
        <f>DP8*(1-②条件設定!$H13)</f>
        <v>#DIV/0!</v>
      </c>
      <c r="DS9" s="98" t="e">
        <f>DR9+②条件設定!BF14</f>
        <v>#DIV/0!</v>
      </c>
      <c r="DT9" s="32" t="e">
        <f t="shared" si="37"/>
        <v>#DIV/0!</v>
      </c>
      <c r="DU9" s="54" t="e">
        <f>DS8*(1-②条件設定!$H13)</f>
        <v>#DIV/0!</v>
      </c>
      <c r="DV9" s="98" t="e">
        <f>DU9+②条件設定!BG14</f>
        <v>#DIV/0!</v>
      </c>
      <c r="DW9" s="32" t="e">
        <f t="shared" si="38"/>
        <v>#DIV/0!</v>
      </c>
      <c r="DX9" s="54" t="e">
        <f>DV8*(1-②条件設定!$H13)</f>
        <v>#DIV/0!</v>
      </c>
      <c r="DY9" s="98" t="e">
        <f>DX9+②条件設定!BH14</f>
        <v>#DIV/0!</v>
      </c>
      <c r="DZ9" s="32" t="e">
        <f t="shared" si="39"/>
        <v>#DIV/0!</v>
      </c>
      <c r="EA9" s="54" t="e">
        <f>DY8*(1-②条件設定!$H13)</f>
        <v>#DIV/0!</v>
      </c>
      <c r="EB9" s="98" t="e">
        <f>EA9+②条件設定!BI14</f>
        <v>#DIV/0!</v>
      </c>
      <c r="EC9" s="32" t="e">
        <f t="shared" si="40"/>
        <v>#DIV/0!</v>
      </c>
      <c r="ED9" s="54" t="e">
        <f>EB8*(1-②条件設定!$H13)</f>
        <v>#DIV/0!</v>
      </c>
      <c r="EE9" s="98" t="e">
        <f>ED9+②条件設定!BJ14</f>
        <v>#DIV/0!</v>
      </c>
      <c r="EF9" s="32" t="e">
        <f t="shared" si="41"/>
        <v>#DIV/0!</v>
      </c>
      <c r="EG9" s="54" t="e">
        <f>EE8*(1-②条件設定!$H13)</f>
        <v>#DIV/0!</v>
      </c>
      <c r="EH9" s="98" t="e">
        <f>EG9+②条件設定!BK14</f>
        <v>#DIV/0!</v>
      </c>
      <c r="EI9" s="32" t="e">
        <f t="shared" si="42"/>
        <v>#DIV/0!</v>
      </c>
      <c r="EJ9" s="54" t="e">
        <f>EH8*(1-②条件設定!$H13)</f>
        <v>#DIV/0!</v>
      </c>
      <c r="EK9" s="98" t="e">
        <f>EJ9+②条件設定!BL14</f>
        <v>#DIV/0!</v>
      </c>
      <c r="EL9" s="32" t="e">
        <f t="shared" si="43"/>
        <v>#DIV/0!</v>
      </c>
      <c r="EM9" s="54" t="e">
        <f>EK8*(1-②条件設定!$H13)</f>
        <v>#DIV/0!</v>
      </c>
      <c r="EN9" s="98" t="e">
        <f>EM9+②条件設定!BM14</f>
        <v>#DIV/0!</v>
      </c>
      <c r="EO9" s="32" t="e">
        <f t="shared" si="44"/>
        <v>#DIV/0!</v>
      </c>
      <c r="EP9" s="54" t="e">
        <f>EN8*(1-②条件設定!$H13)</f>
        <v>#DIV/0!</v>
      </c>
      <c r="EQ9" s="98" t="e">
        <f>EP9+②条件設定!BN14</f>
        <v>#DIV/0!</v>
      </c>
      <c r="ER9" s="32" t="e">
        <f t="shared" si="45"/>
        <v>#DIV/0!</v>
      </c>
      <c r="ES9" s="54" t="e">
        <f>EQ8*(1-②条件設定!$H13)</f>
        <v>#DIV/0!</v>
      </c>
      <c r="ET9" s="98" t="e">
        <f>ES9+②条件設定!BO14</f>
        <v>#DIV/0!</v>
      </c>
      <c r="EU9" s="32" t="e">
        <f t="shared" si="46"/>
        <v>#DIV/0!</v>
      </c>
      <c r="EV9" s="54" t="e">
        <f>ET8*(1-②条件設定!$H13)</f>
        <v>#DIV/0!</v>
      </c>
      <c r="EW9" s="98" t="e">
        <f>EV9+②条件設定!BP14</f>
        <v>#DIV/0!</v>
      </c>
      <c r="EX9" s="32" t="e">
        <f t="shared" si="47"/>
        <v>#DIV/0!</v>
      </c>
      <c r="EY9" s="54" t="e">
        <f>EW8*(1-②条件設定!$H13)</f>
        <v>#DIV/0!</v>
      </c>
      <c r="EZ9" s="98" t="e">
        <f>EY9+②条件設定!BQ14</f>
        <v>#DIV/0!</v>
      </c>
      <c r="FA9" s="32" t="e">
        <f t="shared" si="48"/>
        <v>#DIV/0!</v>
      </c>
      <c r="FB9" s="54" t="e">
        <f>EZ8*(1-②条件設定!$H13)</f>
        <v>#DIV/0!</v>
      </c>
      <c r="FC9" s="98" t="e">
        <f>FB9+②条件設定!BR14</f>
        <v>#DIV/0!</v>
      </c>
      <c r="FD9" s="32" t="e">
        <f t="shared" si="49"/>
        <v>#DIV/0!</v>
      </c>
      <c r="FE9" s="54" t="e">
        <f>FC8*(1-②条件設定!$H13)</f>
        <v>#DIV/0!</v>
      </c>
      <c r="FF9" s="98" t="e">
        <f>FE9+②条件設定!BS14</f>
        <v>#DIV/0!</v>
      </c>
      <c r="FG9" s="32" t="e">
        <f t="shared" si="50"/>
        <v>#DIV/0!</v>
      </c>
      <c r="FH9" s="54" t="e">
        <f>FF8*(1-②条件設定!$H13)</f>
        <v>#DIV/0!</v>
      </c>
      <c r="FI9" s="98" t="e">
        <f>FH9+②条件設定!BT14</f>
        <v>#DIV/0!</v>
      </c>
      <c r="FJ9" s="32" t="e">
        <f t="shared" si="51"/>
        <v>#DIV/0!</v>
      </c>
      <c r="FK9" s="54" t="e">
        <f>FI8*(1-②条件設定!$H13)</f>
        <v>#DIV/0!</v>
      </c>
      <c r="FL9" s="98" t="e">
        <f>FK9+②条件設定!BU14</f>
        <v>#DIV/0!</v>
      </c>
      <c r="FM9" s="32" t="e">
        <f t="shared" si="52"/>
        <v>#DIV/0!</v>
      </c>
      <c r="FN9" s="54" t="e">
        <f>FL8*(1-②条件設定!$H13)</f>
        <v>#DIV/0!</v>
      </c>
      <c r="FO9" s="98" t="e">
        <f>FN9+②条件設定!BV14</f>
        <v>#DIV/0!</v>
      </c>
      <c r="FP9" s="32" t="e">
        <f t="shared" si="53"/>
        <v>#DIV/0!</v>
      </c>
      <c r="FQ9" s="54" t="e">
        <f>FO8*(1-②条件設定!$H13)</f>
        <v>#DIV/0!</v>
      </c>
      <c r="FR9" s="98" t="e">
        <f>FQ9+②条件設定!BW14</f>
        <v>#DIV/0!</v>
      </c>
      <c r="FS9" s="32" t="e">
        <f t="shared" si="54"/>
        <v>#DIV/0!</v>
      </c>
      <c r="FT9" s="54" t="e">
        <f>FR8*(1-②条件設定!$H13)</f>
        <v>#DIV/0!</v>
      </c>
      <c r="FU9" s="98" t="e">
        <f>FT9+②条件設定!BX14</f>
        <v>#DIV/0!</v>
      </c>
      <c r="FV9" s="32" t="e">
        <f t="shared" si="55"/>
        <v>#DIV/0!</v>
      </c>
      <c r="FW9" s="54" t="e">
        <f>FU8*(1-②条件設定!$H13)</f>
        <v>#DIV/0!</v>
      </c>
      <c r="FX9" s="98" t="e">
        <f>FW9+②条件設定!BY14</f>
        <v>#DIV/0!</v>
      </c>
      <c r="FY9" s="32" t="e">
        <f t="shared" si="56"/>
        <v>#DIV/0!</v>
      </c>
      <c r="FZ9" s="54" t="e">
        <f>FX8*(1-②条件設定!$H13)</f>
        <v>#DIV/0!</v>
      </c>
      <c r="GA9" s="98" t="e">
        <f>FZ9+②条件設定!BZ14</f>
        <v>#DIV/0!</v>
      </c>
      <c r="GB9" s="32" t="e">
        <f t="shared" si="57"/>
        <v>#DIV/0!</v>
      </c>
      <c r="GC9" s="54" t="e">
        <f>GA8*(1-②条件設定!$H13)</f>
        <v>#DIV/0!</v>
      </c>
      <c r="GD9" s="98" t="e">
        <f>GC9+②条件設定!CA14</f>
        <v>#DIV/0!</v>
      </c>
      <c r="GE9" s="32" t="e">
        <f t="shared" si="58"/>
        <v>#DIV/0!</v>
      </c>
      <c r="GF9" s="54" t="e">
        <f>GD8*(1-②条件設定!$H13)</f>
        <v>#DIV/0!</v>
      </c>
      <c r="GG9" s="98" t="e">
        <f>GF9+②条件設定!CB14</f>
        <v>#DIV/0!</v>
      </c>
      <c r="GH9" s="32" t="e">
        <f t="shared" si="59"/>
        <v>#DIV/0!</v>
      </c>
      <c r="GI9" s="54" t="e">
        <f>GG8*(1-②条件設定!$H13)</f>
        <v>#DIV/0!</v>
      </c>
      <c r="GJ9" s="98" t="e">
        <f>GI9+②条件設定!CC14</f>
        <v>#DIV/0!</v>
      </c>
      <c r="GK9" s="32" t="e">
        <f t="shared" si="60"/>
        <v>#DIV/0!</v>
      </c>
      <c r="GL9" s="54" t="e">
        <f>GJ8*(1-②条件設定!$H13)</f>
        <v>#DIV/0!</v>
      </c>
      <c r="GM9" s="98" t="e">
        <f>GL9+②条件設定!CD14</f>
        <v>#DIV/0!</v>
      </c>
      <c r="GN9" s="32" t="e">
        <f t="shared" si="61"/>
        <v>#DIV/0!</v>
      </c>
      <c r="GO9" s="54" t="e">
        <f>GM8*(1-②条件設定!$H13)</f>
        <v>#DIV/0!</v>
      </c>
      <c r="GP9" s="98" t="e">
        <f>GO9+②条件設定!CE14</f>
        <v>#DIV/0!</v>
      </c>
      <c r="GQ9" s="32" t="e">
        <f t="shared" si="62"/>
        <v>#DIV/0!</v>
      </c>
      <c r="GR9" s="54" t="e">
        <f>GP8*(1-②条件設定!$H13)</f>
        <v>#DIV/0!</v>
      </c>
      <c r="GS9" s="98" t="e">
        <f>GR9+②条件設定!CF14</f>
        <v>#DIV/0!</v>
      </c>
      <c r="GT9" s="32" t="e">
        <f t="shared" si="63"/>
        <v>#DIV/0!</v>
      </c>
      <c r="GU9" s="54" t="e">
        <f>GS8*(1-②条件設定!$H13)</f>
        <v>#DIV/0!</v>
      </c>
      <c r="GV9" s="98" t="e">
        <f>GU9+②条件設定!CG14</f>
        <v>#DIV/0!</v>
      </c>
      <c r="GW9" s="32" t="e">
        <f t="shared" si="64"/>
        <v>#DIV/0!</v>
      </c>
      <c r="GX9" s="54" t="e">
        <f>GV8*(1-②条件設定!$H13)</f>
        <v>#DIV/0!</v>
      </c>
      <c r="GY9" s="98" t="e">
        <f>GX9+②条件設定!CH14</f>
        <v>#DIV/0!</v>
      </c>
      <c r="GZ9" s="32" t="e">
        <f t="shared" si="65"/>
        <v>#DIV/0!</v>
      </c>
      <c r="HA9" s="54" t="e">
        <f>GY8*(1-②条件設定!$H13)</f>
        <v>#DIV/0!</v>
      </c>
      <c r="HB9" s="98" t="e">
        <f>HA9+②条件設定!CI14</f>
        <v>#DIV/0!</v>
      </c>
      <c r="HC9" s="32" t="e">
        <f t="shared" si="66"/>
        <v>#DIV/0!</v>
      </c>
      <c r="HD9" s="54" t="e">
        <f>HB8*(1-②条件設定!$H13)</f>
        <v>#DIV/0!</v>
      </c>
      <c r="HE9" s="98" t="e">
        <f>HD9+②条件設定!CJ14</f>
        <v>#DIV/0!</v>
      </c>
      <c r="HF9" s="32" t="e">
        <f t="shared" si="67"/>
        <v>#DIV/0!</v>
      </c>
      <c r="HG9" s="54" t="e">
        <f>HE8*(1-②条件設定!$H13)</f>
        <v>#DIV/0!</v>
      </c>
      <c r="HH9" s="98" t="e">
        <f>HG9+②条件設定!CK14</f>
        <v>#DIV/0!</v>
      </c>
      <c r="HI9" s="32" t="e">
        <f t="shared" si="68"/>
        <v>#DIV/0!</v>
      </c>
      <c r="HJ9" s="54" t="e">
        <f>HH8*(1-②条件設定!$H13)</f>
        <v>#DIV/0!</v>
      </c>
      <c r="HK9" s="98" t="e">
        <f>HJ9+②条件設定!CL14</f>
        <v>#DIV/0!</v>
      </c>
      <c r="HL9" s="32" t="e">
        <f t="shared" si="69"/>
        <v>#DIV/0!</v>
      </c>
      <c r="HM9" s="54" t="e">
        <f>HK8*(1-②条件設定!$H13)</f>
        <v>#DIV/0!</v>
      </c>
      <c r="HN9" s="98" t="e">
        <f>HM9+②条件設定!CM14</f>
        <v>#DIV/0!</v>
      </c>
      <c r="HO9" s="32" t="e">
        <f t="shared" si="70"/>
        <v>#DIV/0!</v>
      </c>
      <c r="HP9" s="54" t="e">
        <f>HN8*(1-②条件設定!$H13)</f>
        <v>#DIV/0!</v>
      </c>
      <c r="HQ9" s="98" t="e">
        <f>HP9+②条件設定!CN14</f>
        <v>#DIV/0!</v>
      </c>
      <c r="HR9" s="32" t="e">
        <f t="shared" si="71"/>
        <v>#DIV/0!</v>
      </c>
      <c r="HS9" s="54" t="e">
        <f>HQ8*(1-②条件設定!$H13)</f>
        <v>#DIV/0!</v>
      </c>
      <c r="HT9" s="98" t="e">
        <f>HS9+②条件設定!CO14</f>
        <v>#DIV/0!</v>
      </c>
      <c r="HU9" s="32" t="e">
        <f t="shared" si="72"/>
        <v>#DIV/0!</v>
      </c>
      <c r="HV9" s="54" t="e">
        <f>HT8*(1-②条件設定!$H13)</f>
        <v>#DIV/0!</v>
      </c>
      <c r="HW9" s="98" t="e">
        <f>HV9+②条件設定!CP14</f>
        <v>#DIV/0!</v>
      </c>
      <c r="HX9" s="32" t="e">
        <f t="shared" si="73"/>
        <v>#DIV/0!</v>
      </c>
      <c r="HY9" s="54" t="e">
        <f>HW8*(1-②条件設定!$H13)</f>
        <v>#DIV/0!</v>
      </c>
      <c r="HZ9" s="98" t="e">
        <f>HY9+②条件設定!CQ14</f>
        <v>#DIV/0!</v>
      </c>
      <c r="IA9" s="32" t="e">
        <f t="shared" si="74"/>
        <v>#DIV/0!</v>
      </c>
      <c r="IB9" s="54" t="e">
        <f>HZ8*(1-②条件設定!$H13)</f>
        <v>#DIV/0!</v>
      </c>
      <c r="IC9" s="98" t="e">
        <f>IB9+②条件設定!CR14</f>
        <v>#DIV/0!</v>
      </c>
      <c r="ID9" s="32" t="e">
        <f t="shared" si="75"/>
        <v>#DIV/0!</v>
      </c>
      <c r="IE9" s="54" t="e">
        <f>IC8*(1-②条件設定!$H13)</f>
        <v>#DIV/0!</v>
      </c>
      <c r="IF9" s="98" t="e">
        <f>IE9+②条件設定!CS14</f>
        <v>#DIV/0!</v>
      </c>
      <c r="IG9" s="32" t="e">
        <f t="shared" si="76"/>
        <v>#DIV/0!</v>
      </c>
    </row>
    <row r="10" spans="1:241" x14ac:dyDescent="0.4">
      <c r="A10" s="22">
        <v>24</v>
      </c>
      <c r="B10" s="33">
        <f>①実績入力!B11</f>
        <v>0</v>
      </c>
      <c r="C10" s="6">
        <f>①実績入力!E11</f>
        <v>0</v>
      </c>
      <c r="D10" s="34">
        <f>①実績入力!F11</f>
        <v>0</v>
      </c>
      <c r="E10" s="55" t="e">
        <f>B9*(1-②条件設定!$H14)</f>
        <v>#DIV/0!</v>
      </c>
      <c r="F10" s="99" t="e">
        <f>E10+②条件設定!S15</f>
        <v>#DIV/0!</v>
      </c>
      <c r="G10" s="34" t="e">
        <f t="shared" si="77"/>
        <v>#DIV/0!</v>
      </c>
      <c r="H10" s="55" t="e">
        <f>F9*(1-②条件設定!$H14)</f>
        <v>#DIV/0!</v>
      </c>
      <c r="I10" s="99" t="e">
        <f>H10+②条件設定!T15</f>
        <v>#DIV/0!</v>
      </c>
      <c r="J10" s="34" t="e">
        <f t="shared" si="78"/>
        <v>#DIV/0!</v>
      </c>
      <c r="K10" s="55" t="e">
        <f>I9*(1-②条件設定!$H14)</f>
        <v>#DIV/0!</v>
      </c>
      <c r="L10" s="99" t="e">
        <f>K10+②条件設定!U15</f>
        <v>#DIV/0!</v>
      </c>
      <c r="M10" s="34" t="e">
        <f t="shared" si="0"/>
        <v>#DIV/0!</v>
      </c>
      <c r="N10" s="55" t="e">
        <f>L9*(1-②条件設定!$H14)</f>
        <v>#DIV/0!</v>
      </c>
      <c r="O10" s="99" t="e">
        <f>N10+②条件設定!V15</f>
        <v>#DIV/0!</v>
      </c>
      <c r="P10" s="34" t="e">
        <f t="shared" si="1"/>
        <v>#DIV/0!</v>
      </c>
      <c r="Q10" s="55" t="e">
        <f>O9*(1-②条件設定!$H14)</f>
        <v>#DIV/0!</v>
      </c>
      <c r="R10" s="99" t="e">
        <f>Q10+②条件設定!W15</f>
        <v>#DIV/0!</v>
      </c>
      <c r="S10" s="34" t="e">
        <f t="shared" si="2"/>
        <v>#DIV/0!</v>
      </c>
      <c r="T10" s="55" t="e">
        <f>R9*(1-②条件設定!$H14)</f>
        <v>#DIV/0!</v>
      </c>
      <c r="U10" s="99" t="e">
        <f>T10+②条件設定!X15</f>
        <v>#DIV/0!</v>
      </c>
      <c r="V10" s="34" t="e">
        <f t="shared" si="3"/>
        <v>#DIV/0!</v>
      </c>
      <c r="W10" s="55" t="e">
        <f>U9*(1-②条件設定!$H14)</f>
        <v>#DIV/0!</v>
      </c>
      <c r="X10" s="99" t="e">
        <f>W10+②条件設定!Y15</f>
        <v>#DIV/0!</v>
      </c>
      <c r="Y10" s="34" t="e">
        <f t="shared" si="4"/>
        <v>#DIV/0!</v>
      </c>
      <c r="Z10" s="55" t="e">
        <f>X9*(1-②条件設定!$H14)</f>
        <v>#DIV/0!</v>
      </c>
      <c r="AA10" s="99" t="e">
        <f>Z10+②条件設定!Z15</f>
        <v>#DIV/0!</v>
      </c>
      <c r="AB10" s="34" t="e">
        <f t="shared" si="5"/>
        <v>#DIV/0!</v>
      </c>
      <c r="AC10" s="55" t="e">
        <f>AA9*(1-②条件設定!$H14)</f>
        <v>#DIV/0!</v>
      </c>
      <c r="AD10" s="99" t="e">
        <f>AC10+②条件設定!AA15</f>
        <v>#DIV/0!</v>
      </c>
      <c r="AE10" s="34" t="e">
        <f t="shared" si="6"/>
        <v>#DIV/0!</v>
      </c>
      <c r="AF10" s="55" t="e">
        <f>AD9*(1-②条件設定!$H14)</f>
        <v>#DIV/0!</v>
      </c>
      <c r="AG10" s="99" t="e">
        <f>AF10+②条件設定!AB15</f>
        <v>#DIV/0!</v>
      </c>
      <c r="AH10" s="34" t="e">
        <f t="shared" si="7"/>
        <v>#DIV/0!</v>
      </c>
      <c r="AI10" s="55" t="e">
        <f>AG9*(1-②条件設定!$H14)</f>
        <v>#DIV/0!</v>
      </c>
      <c r="AJ10" s="99" t="e">
        <f>AI10+②条件設定!AC15</f>
        <v>#DIV/0!</v>
      </c>
      <c r="AK10" s="34" t="e">
        <f t="shared" si="8"/>
        <v>#DIV/0!</v>
      </c>
      <c r="AL10" s="55" t="e">
        <f>AJ9*(1-②条件設定!$H14)</f>
        <v>#DIV/0!</v>
      </c>
      <c r="AM10" s="99" t="e">
        <f>AL10+②条件設定!AD15</f>
        <v>#DIV/0!</v>
      </c>
      <c r="AN10" s="34" t="e">
        <f t="shared" si="9"/>
        <v>#DIV/0!</v>
      </c>
      <c r="AO10" s="55" t="e">
        <f>AM9*(1-②条件設定!$H14)</f>
        <v>#DIV/0!</v>
      </c>
      <c r="AP10" s="99" t="e">
        <f>AO10+②条件設定!AE15</f>
        <v>#DIV/0!</v>
      </c>
      <c r="AQ10" s="34" t="e">
        <f t="shared" si="10"/>
        <v>#DIV/0!</v>
      </c>
      <c r="AR10" s="55" t="e">
        <f>AP9*(1-②条件設定!$H14)</f>
        <v>#DIV/0!</v>
      </c>
      <c r="AS10" s="99" t="e">
        <f>AR10+②条件設定!AF15</f>
        <v>#DIV/0!</v>
      </c>
      <c r="AT10" s="34" t="e">
        <f t="shared" si="11"/>
        <v>#DIV/0!</v>
      </c>
      <c r="AU10" s="55" t="e">
        <f>AS9*(1-②条件設定!$H14)</f>
        <v>#DIV/0!</v>
      </c>
      <c r="AV10" s="99" t="e">
        <f>AU10+②条件設定!AG15</f>
        <v>#DIV/0!</v>
      </c>
      <c r="AW10" s="34" t="e">
        <f t="shared" si="12"/>
        <v>#DIV/0!</v>
      </c>
      <c r="AX10" s="55" t="e">
        <f>AV9*(1-②条件設定!$H14)</f>
        <v>#DIV/0!</v>
      </c>
      <c r="AY10" s="99" t="e">
        <f>AX10+②条件設定!AH15</f>
        <v>#DIV/0!</v>
      </c>
      <c r="AZ10" s="34" t="e">
        <f t="shared" si="13"/>
        <v>#DIV/0!</v>
      </c>
      <c r="BA10" s="55" t="e">
        <f>AY9*(1-②条件設定!$H14)</f>
        <v>#DIV/0!</v>
      </c>
      <c r="BB10" s="99" t="e">
        <f>BA10+②条件設定!AI15</f>
        <v>#DIV/0!</v>
      </c>
      <c r="BC10" s="34" t="e">
        <f t="shared" si="14"/>
        <v>#DIV/0!</v>
      </c>
      <c r="BD10" s="55" t="e">
        <f>BB9*(1-②条件設定!$H14)</f>
        <v>#DIV/0!</v>
      </c>
      <c r="BE10" s="99" t="e">
        <f>BD10+②条件設定!AJ15</f>
        <v>#DIV/0!</v>
      </c>
      <c r="BF10" s="34" t="e">
        <f t="shared" si="15"/>
        <v>#DIV/0!</v>
      </c>
      <c r="BG10" s="55" t="e">
        <f>BE9*(1-②条件設定!$H14)</f>
        <v>#DIV/0!</v>
      </c>
      <c r="BH10" s="99" t="e">
        <f>BG10+②条件設定!AK15</f>
        <v>#DIV/0!</v>
      </c>
      <c r="BI10" s="34" t="e">
        <f t="shared" si="16"/>
        <v>#DIV/0!</v>
      </c>
      <c r="BJ10" s="55" t="e">
        <f>BH9*(1-②条件設定!$H14)</f>
        <v>#DIV/0!</v>
      </c>
      <c r="BK10" s="99" t="e">
        <f>BJ10+②条件設定!AL15</f>
        <v>#DIV/0!</v>
      </c>
      <c r="BL10" s="34" t="e">
        <f t="shared" si="17"/>
        <v>#DIV/0!</v>
      </c>
      <c r="BM10" s="55" t="e">
        <f>BK9*(1-②条件設定!$H14)</f>
        <v>#DIV/0!</v>
      </c>
      <c r="BN10" s="99" t="e">
        <f>BM10+②条件設定!AM15</f>
        <v>#DIV/0!</v>
      </c>
      <c r="BO10" s="34" t="e">
        <f t="shared" si="18"/>
        <v>#DIV/0!</v>
      </c>
      <c r="BP10" s="55" t="e">
        <f>BN9*(1-②条件設定!$H14)</f>
        <v>#DIV/0!</v>
      </c>
      <c r="BQ10" s="99" t="e">
        <f>BP10+②条件設定!AN15</f>
        <v>#DIV/0!</v>
      </c>
      <c r="BR10" s="34" t="e">
        <f t="shared" si="19"/>
        <v>#DIV/0!</v>
      </c>
      <c r="BS10" s="55" t="e">
        <f>BQ9*(1-②条件設定!$H14)</f>
        <v>#DIV/0!</v>
      </c>
      <c r="BT10" s="99" t="e">
        <f>BS10+②条件設定!AO15</f>
        <v>#DIV/0!</v>
      </c>
      <c r="BU10" s="34" t="e">
        <f t="shared" si="20"/>
        <v>#DIV/0!</v>
      </c>
      <c r="BV10" s="55" t="e">
        <f>BT9*(1-②条件設定!$H14)</f>
        <v>#DIV/0!</v>
      </c>
      <c r="BW10" s="99" t="e">
        <f>BV10+②条件設定!AP15</f>
        <v>#DIV/0!</v>
      </c>
      <c r="BX10" s="34" t="e">
        <f t="shared" si="21"/>
        <v>#DIV/0!</v>
      </c>
      <c r="BY10" s="55" t="e">
        <f>BW9*(1-②条件設定!$H14)</f>
        <v>#DIV/0!</v>
      </c>
      <c r="BZ10" s="99" t="e">
        <f>BY10+②条件設定!AQ15</f>
        <v>#DIV/0!</v>
      </c>
      <c r="CA10" s="34" t="e">
        <f t="shared" si="22"/>
        <v>#DIV/0!</v>
      </c>
      <c r="CB10" s="55" t="e">
        <f>BZ9*(1-②条件設定!$H14)</f>
        <v>#DIV/0!</v>
      </c>
      <c r="CC10" s="99" t="e">
        <f>CB10+②条件設定!AR15</f>
        <v>#DIV/0!</v>
      </c>
      <c r="CD10" s="34" t="e">
        <f t="shared" si="23"/>
        <v>#DIV/0!</v>
      </c>
      <c r="CE10" s="55" t="e">
        <f>CC9*(1-②条件設定!$H14)</f>
        <v>#DIV/0!</v>
      </c>
      <c r="CF10" s="99" t="e">
        <f>CE10+②条件設定!AS15</f>
        <v>#DIV/0!</v>
      </c>
      <c r="CG10" s="34" t="e">
        <f t="shared" si="24"/>
        <v>#DIV/0!</v>
      </c>
      <c r="CH10" s="55" t="e">
        <f>CF9*(1-②条件設定!$H14)</f>
        <v>#DIV/0!</v>
      </c>
      <c r="CI10" s="99" t="e">
        <f>CH10+②条件設定!AT15</f>
        <v>#DIV/0!</v>
      </c>
      <c r="CJ10" s="34" t="e">
        <f t="shared" si="25"/>
        <v>#DIV/0!</v>
      </c>
      <c r="CK10" s="55" t="e">
        <f>CI9*(1-②条件設定!$H14)</f>
        <v>#DIV/0!</v>
      </c>
      <c r="CL10" s="99" t="e">
        <f>CK10+②条件設定!AU15</f>
        <v>#DIV/0!</v>
      </c>
      <c r="CM10" s="34" t="e">
        <f t="shared" si="26"/>
        <v>#DIV/0!</v>
      </c>
      <c r="CN10" s="55" t="e">
        <f>CL9*(1-②条件設定!$H14)</f>
        <v>#DIV/0!</v>
      </c>
      <c r="CO10" s="99" t="e">
        <f>CN10+②条件設定!AV15</f>
        <v>#DIV/0!</v>
      </c>
      <c r="CP10" s="34" t="e">
        <f t="shared" si="27"/>
        <v>#DIV/0!</v>
      </c>
      <c r="CQ10" s="55" t="e">
        <f>CO9*(1-②条件設定!$H14)</f>
        <v>#DIV/0!</v>
      </c>
      <c r="CR10" s="99" t="e">
        <f>CQ10+②条件設定!AW15</f>
        <v>#DIV/0!</v>
      </c>
      <c r="CS10" s="34" t="e">
        <f t="shared" si="28"/>
        <v>#DIV/0!</v>
      </c>
      <c r="CT10" s="55" t="e">
        <f>CR9*(1-②条件設定!$H14)</f>
        <v>#DIV/0!</v>
      </c>
      <c r="CU10" s="99" t="e">
        <f>CT10+②条件設定!AX15</f>
        <v>#DIV/0!</v>
      </c>
      <c r="CV10" s="34" t="e">
        <f t="shared" si="29"/>
        <v>#DIV/0!</v>
      </c>
      <c r="CW10" s="55" t="e">
        <f>CU9*(1-②条件設定!$H14)</f>
        <v>#DIV/0!</v>
      </c>
      <c r="CX10" s="99" t="e">
        <f>CW10+②条件設定!AY15</f>
        <v>#DIV/0!</v>
      </c>
      <c r="CY10" s="34" t="e">
        <f t="shared" si="30"/>
        <v>#DIV/0!</v>
      </c>
      <c r="CZ10" s="55" t="e">
        <f>CX9*(1-②条件設定!$H14)</f>
        <v>#DIV/0!</v>
      </c>
      <c r="DA10" s="99" t="e">
        <f>CZ10+②条件設定!AZ15</f>
        <v>#DIV/0!</v>
      </c>
      <c r="DB10" s="34" t="e">
        <f t="shared" si="31"/>
        <v>#DIV/0!</v>
      </c>
      <c r="DC10" s="55" t="e">
        <f>DA9*(1-②条件設定!$H14)</f>
        <v>#DIV/0!</v>
      </c>
      <c r="DD10" s="99" t="e">
        <f>DC10+②条件設定!BA15</f>
        <v>#DIV/0!</v>
      </c>
      <c r="DE10" s="34" t="e">
        <f t="shared" si="32"/>
        <v>#DIV/0!</v>
      </c>
      <c r="DF10" s="55" t="e">
        <f>DD9*(1-②条件設定!$H14)</f>
        <v>#DIV/0!</v>
      </c>
      <c r="DG10" s="99" t="e">
        <f>DF10+②条件設定!BB15</f>
        <v>#DIV/0!</v>
      </c>
      <c r="DH10" s="34" t="e">
        <f t="shared" si="33"/>
        <v>#DIV/0!</v>
      </c>
      <c r="DI10" s="55" t="e">
        <f>DG9*(1-②条件設定!$H14)</f>
        <v>#DIV/0!</v>
      </c>
      <c r="DJ10" s="99" t="e">
        <f>DI10+②条件設定!BC15</f>
        <v>#DIV/0!</v>
      </c>
      <c r="DK10" s="34" t="e">
        <f t="shared" si="34"/>
        <v>#DIV/0!</v>
      </c>
      <c r="DL10" s="55" t="e">
        <f>DJ9*(1-②条件設定!$H14)</f>
        <v>#DIV/0!</v>
      </c>
      <c r="DM10" s="99" t="e">
        <f>DL10+②条件設定!BD15</f>
        <v>#DIV/0!</v>
      </c>
      <c r="DN10" s="34" t="e">
        <f t="shared" si="35"/>
        <v>#DIV/0!</v>
      </c>
      <c r="DO10" s="55" t="e">
        <f>DM9*(1-②条件設定!$H14)</f>
        <v>#DIV/0!</v>
      </c>
      <c r="DP10" s="99" t="e">
        <f>DO10+②条件設定!BE15</f>
        <v>#DIV/0!</v>
      </c>
      <c r="DQ10" s="34" t="e">
        <f t="shared" si="36"/>
        <v>#DIV/0!</v>
      </c>
      <c r="DR10" s="55" t="e">
        <f>DP9*(1-②条件設定!$H14)</f>
        <v>#DIV/0!</v>
      </c>
      <c r="DS10" s="99" t="e">
        <f>DR10+②条件設定!BF15</f>
        <v>#DIV/0!</v>
      </c>
      <c r="DT10" s="34" t="e">
        <f t="shared" si="37"/>
        <v>#DIV/0!</v>
      </c>
      <c r="DU10" s="55" t="e">
        <f>DS9*(1-②条件設定!$H14)</f>
        <v>#DIV/0!</v>
      </c>
      <c r="DV10" s="99" t="e">
        <f>DU10+②条件設定!BG15</f>
        <v>#DIV/0!</v>
      </c>
      <c r="DW10" s="34" t="e">
        <f t="shared" si="38"/>
        <v>#DIV/0!</v>
      </c>
      <c r="DX10" s="55" t="e">
        <f>DV9*(1-②条件設定!$H14)</f>
        <v>#DIV/0!</v>
      </c>
      <c r="DY10" s="99" t="e">
        <f>DX10+②条件設定!BH15</f>
        <v>#DIV/0!</v>
      </c>
      <c r="DZ10" s="34" t="e">
        <f t="shared" si="39"/>
        <v>#DIV/0!</v>
      </c>
      <c r="EA10" s="55" t="e">
        <f>DY9*(1-②条件設定!$H14)</f>
        <v>#DIV/0!</v>
      </c>
      <c r="EB10" s="99" t="e">
        <f>EA10+②条件設定!BI15</f>
        <v>#DIV/0!</v>
      </c>
      <c r="EC10" s="34" t="e">
        <f t="shared" si="40"/>
        <v>#DIV/0!</v>
      </c>
      <c r="ED10" s="55" t="e">
        <f>EB9*(1-②条件設定!$H14)</f>
        <v>#DIV/0!</v>
      </c>
      <c r="EE10" s="99" t="e">
        <f>ED10+②条件設定!BJ15</f>
        <v>#DIV/0!</v>
      </c>
      <c r="EF10" s="34" t="e">
        <f t="shared" si="41"/>
        <v>#DIV/0!</v>
      </c>
      <c r="EG10" s="55" t="e">
        <f>EE9*(1-②条件設定!$H14)</f>
        <v>#DIV/0!</v>
      </c>
      <c r="EH10" s="99" t="e">
        <f>EG10+②条件設定!BK15</f>
        <v>#DIV/0!</v>
      </c>
      <c r="EI10" s="34" t="e">
        <f t="shared" si="42"/>
        <v>#DIV/0!</v>
      </c>
      <c r="EJ10" s="55" t="e">
        <f>EH9*(1-②条件設定!$H14)</f>
        <v>#DIV/0!</v>
      </c>
      <c r="EK10" s="99" t="e">
        <f>EJ10+②条件設定!BL15</f>
        <v>#DIV/0!</v>
      </c>
      <c r="EL10" s="34" t="e">
        <f t="shared" si="43"/>
        <v>#DIV/0!</v>
      </c>
      <c r="EM10" s="55" t="e">
        <f>EK9*(1-②条件設定!$H14)</f>
        <v>#DIV/0!</v>
      </c>
      <c r="EN10" s="99" t="e">
        <f>EM10+②条件設定!BM15</f>
        <v>#DIV/0!</v>
      </c>
      <c r="EO10" s="34" t="e">
        <f t="shared" si="44"/>
        <v>#DIV/0!</v>
      </c>
      <c r="EP10" s="55" t="e">
        <f>EN9*(1-②条件設定!$H14)</f>
        <v>#DIV/0!</v>
      </c>
      <c r="EQ10" s="99" t="e">
        <f>EP10+②条件設定!BN15</f>
        <v>#DIV/0!</v>
      </c>
      <c r="ER10" s="34" t="e">
        <f t="shared" si="45"/>
        <v>#DIV/0!</v>
      </c>
      <c r="ES10" s="55" t="e">
        <f>EQ9*(1-②条件設定!$H14)</f>
        <v>#DIV/0!</v>
      </c>
      <c r="ET10" s="99" t="e">
        <f>ES10+②条件設定!BO15</f>
        <v>#DIV/0!</v>
      </c>
      <c r="EU10" s="34" t="e">
        <f t="shared" si="46"/>
        <v>#DIV/0!</v>
      </c>
      <c r="EV10" s="55" t="e">
        <f>ET9*(1-②条件設定!$H14)</f>
        <v>#DIV/0!</v>
      </c>
      <c r="EW10" s="99" t="e">
        <f>EV10+②条件設定!BP15</f>
        <v>#DIV/0!</v>
      </c>
      <c r="EX10" s="34" t="e">
        <f t="shared" si="47"/>
        <v>#DIV/0!</v>
      </c>
      <c r="EY10" s="55" t="e">
        <f>EW9*(1-②条件設定!$H14)</f>
        <v>#DIV/0!</v>
      </c>
      <c r="EZ10" s="99" t="e">
        <f>EY10+②条件設定!BQ15</f>
        <v>#DIV/0!</v>
      </c>
      <c r="FA10" s="34" t="e">
        <f t="shared" si="48"/>
        <v>#DIV/0!</v>
      </c>
      <c r="FB10" s="55" t="e">
        <f>EZ9*(1-②条件設定!$H14)</f>
        <v>#DIV/0!</v>
      </c>
      <c r="FC10" s="99" t="e">
        <f>FB10+②条件設定!BR15</f>
        <v>#DIV/0!</v>
      </c>
      <c r="FD10" s="34" t="e">
        <f t="shared" si="49"/>
        <v>#DIV/0!</v>
      </c>
      <c r="FE10" s="55" t="e">
        <f>FC9*(1-②条件設定!$H14)</f>
        <v>#DIV/0!</v>
      </c>
      <c r="FF10" s="99" t="e">
        <f>FE10+②条件設定!BS15</f>
        <v>#DIV/0!</v>
      </c>
      <c r="FG10" s="34" t="e">
        <f t="shared" si="50"/>
        <v>#DIV/0!</v>
      </c>
      <c r="FH10" s="55" t="e">
        <f>FF9*(1-②条件設定!$H14)</f>
        <v>#DIV/0!</v>
      </c>
      <c r="FI10" s="99" t="e">
        <f>FH10+②条件設定!BT15</f>
        <v>#DIV/0!</v>
      </c>
      <c r="FJ10" s="34" t="e">
        <f t="shared" si="51"/>
        <v>#DIV/0!</v>
      </c>
      <c r="FK10" s="55" t="e">
        <f>FI9*(1-②条件設定!$H14)</f>
        <v>#DIV/0!</v>
      </c>
      <c r="FL10" s="99" t="e">
        <f>FK10+②条件設定!BU15</f>
        <v>#DIV/0!</v>
      </c>
      <c r="FM10" s="34" t="e">
        <f t="shared" si="52"/>
        <v>#DIV/0!</v>
      </c>
      <c r="FN10" s="55" t="e">
        <f>FL9*(1-②条件設定!$H14)</f>
        <v>#DIV/0!</v>
      </c>
      <c r="FO10" s="99" t="e">
        <f>FN10+②条件設定!BV15</f>
        <v>#DIV/0!</v>
      </c>
      <c r="FP10" s="34" t="e">
        <f t="shared" si="53"/>
        <v>#DIV/0!</v>
      </c>
      <c r="FQ10" s="55" t="e">
        <f>FO9*(1-②条件設定!$H14)</f>
        <v>#DIV/0!</v>
      </c>
      <c r="FR10" s="99" t="e">
        <f>FQ10+②条件設定!BW15</f>
        <v>#DIV/0!</v>
      </c>
      <c r="FS10" s="34" t="e">
        <f t="shared" si="54"/>
        <v>#DIV/0!</v>
      </c>
      <c r="FT10" s="55" t="e">
        <f>FR9*(1-②条件設定!$H14)</f>
        <v>#DIV/0!</v>
      </c>
      <c r="FU10" s="99" t="e">
        <f>FT10+②条件設定!BX15</f>
        <v>#DIV/0!</v>
      </c>
      <c r="FV10" s="34" t="e">
        <f t="shared" si="55"/>
        <v>#DIV/0!</v>
      </c>
      <c r="FW10" s="55" t="e">
        <f>FU9*(1-②条件設定!$H14)</f>
        <v>#DIV/0!</v>
      </c>
      <c r="FX10" s="99" t="e">
        <f>FW10+②条件設定!BY15</f>
        <v>#DIV/0!</v>
      </c>
      <c r="FY10" s="34" t="e">
        <f t="shared" si="56"/>
        <v>#DIV/0!</v>
      </c>
      <c r="FZ10" s="55" t="e">
        <f>FX9*(1-②条件設定!$H14)</f>
        <v>#DIV/0!</v>
      </c>
      <c r="GA10" s="99" t="e">
        <f>FZ10+②条件設定!BZ15</f>
        <v>#DIV/0!</v>
      </c>
      <c r="GB10" s="34" t="e">
        <f t="shared" si="57"/>
        <v>#DIV/0!</v>
      </c>
      <c r="GC10" s="55" t="e">
        <f>GA9*(1-②条件設定!$H14)</f>
        <v>#DIV/0!</v>
      </c>
      <c r="GD10" s="99" t="e">
        <f>GC10+②条件設定!CA15</f>
        <v>#DIV/0!</v>
      </c>
      <c r="GE10" s="34" t="e">
        <f t="shared" si="58"/>
        <v>#DIV/0!</v>
      </c>
      <c r="GF10" s="55" t="e">
        <f>GD9*(1-②条件設定!$H14)</f>
        <v>#DIV/0!</v>
      </c>
      <c r="GG10" s="99" t="e">
        <f>GF10+②条件設定!CB15</f>
        <v>#DIV/0!</v>
      </c>
      <c r="GH10" s="34" t="e">
        <f t="shared" si="59"/>
        <v>#DIV/0!</v>
      </c>
      <c r="GI10" s="55" t="e">
        <f>GG9*(1-②条件設定!$H14)</f>
        <v>#DIV/0!</v>
      </c>
      <c r="GJ10" s="99" t="e">
        <f>GI10+②条件設定!CC15</f>
        <v>#DIV/0!</v>
      </c>
      <c r="GK10" s="34" t="e">
        <f t="shared" si="60"/>
        <v>#DIV/0!</v>
      </c>
      <c r="GL10" s="55" t="e">
        <f>GJ9*(1-②条件設定!$H14)</f>
        <v>#DIV/0!</v>
      </c>
      <c r="GM10" s="99" t="e">
        <f>GL10+②条件設定!CD15</f>
        <v>#DIV/0!</v>
      </c>
      <c r="GN10" s="34" t="e">
        <f t="shared" si="61"/>
        <v>#DIV/0!</v>
      </c>
      <c r="GO10" s="55" t="e">
        <f>GM9*(1-②条件設定!$H14)</f>
        <v>#DIV/0!</v>
      </c>
      <c r="GP10" s="99" t="e">
        <f>GO10+②条件設定!CE15</f>
        <v>#DIV/0!</v>
      </c>
      <c r="GQ10" s="34" t="e">
        <f t="shared" si="62"/>
        <v>#DIV/0!</v>
      </c>
      <c r="GR10" s="55" t="e">
        <f>GP9*(1-②条件設定!$H14)</f>
        <v>#DIV/0!</v>
      </c>
      <c r="GS10" s="99" t="e">
        <f>GR10+②条件設定!CF15</f>
        <v>#DIV/0!</v>
      </c>
      <c r="GT10" s="34" t="e">
        <f t="shared" si="63"/>
        <v>#DIV/0!</v>
      </c>
      <c r="GU10" s="55" t="e">
        <f>GS9*(1-②条件設定!$H14)</f>
        <v>#DIV/0!</v>
      </c>
      <c r="GV10" s="99" t="e">
        <f>GU10+②条件設定!CG15</f>
        <v>#DIV/0!</v>
      </c>
      <c r="GW10" s="34" t="e">
        <f t="shared" si="64"/>
        <v>#DIV/0!</v>
      </c>
      <c r="GX10" s="55" t="e">
        <f>GV9*(1-②条件設定!$H14)</f>
        <v>#DIV/0!</v>
      </c>
      <c r="GY10" s="99" t="e">
        <f>GX10+②条件設定!CH15</f>
        <v>#DIV/0!</v>
      </c>
      <c r="GZ10" s="34" t="e">
        <f t="shared" si="65"/>
        <v>#DIV/0!</v>
      </c>
      <c r="HA10" s="55" t="e">
        <f>GY9*(1-②条件設定!$H14)</f>
        <v>#DIV/0!</v>
      </c>
      <c r="HB10" s="99" t="e">
        <f>HA10+②条件設定!CI15</f>
        <v>#DIV/0!</v>
      </c>
      <c r="HC10" s="34" t="e">
        <f t="shared" si="66"/>
        <v>#DIV/0!</v>
      </c>
      <c r="HD10" s="55" t="e">
        <f>HB9*(1-②条件設定!$H14)</f>
        <v>#DIV/0!</v>
      </c>
      <c r="HE10" s="99" t="e">
        <f>HD10+②条件設定!CJ15</f>
        <v>#DIV/0!</v>
      </c>
      <c r="HF10" s="34" t="e">
        <f t="shared" si="67"/>
        <v>#DIV/0!</v>
      </c>
      <c r="HG10" s="55" t="e">
        <f>HE9*(1-②条件設定!$H14)</f>
        <v>#DIV/0!</v>
      </c>
      <c r="HH10" s="99" t="e">
        <f>HG10+②条件設定!CK15</f>
        <v>#DIV/0!</v>
      </c>
      <c r="HI10" s="34" t="e">
        <f t="shared" si="68"/>
        <v>#DIV/0!</v>
      </c>
      <c r="HJ10" s="55" t="e">
        <f>HH9*(1-②条件設定!$H14)</f>
        <v>#DIV/0!</v>
      </c>
      <c r="HK10" s="99" t="e">
        <f>HJ10+②条件設定!CL15</f>
        <v>#DIV/0!</v>
      </c>
      <c r="HL10" s="34" t="e">
        <f t="shared" si="69"/>
        <v>#DIV/0!</v>
      </c>
      <c r="HM10" s="55" t="e">
        <f>HK9*(1-②条件設定!$H14)</f>
        <v>#DIV/0!</v>
      </c>
      <c r="HN10" s="99" t="e">
        <f>HM10+②条件設定!CM15</f>
        <v>#DIV/0!</v>
      </c>
      <c r="HO10" s="34" t="e">
        <f t="shared" si="70"/>
        <v>#DIV/0!</v>
      </c>
      <c r="HP10" s="55" t="e">
        <f>HN9*(1-②条件設定!$H14)</f>
        <v>#DIV/0!</v>
      </c>
      <c r="HQ10" s="99" t="e">
        <f>HP10+②条件設定!CN15</f>
        <v>#DIV/0!</v>
      </c>
      <c r="HR10" s="34" t="e">
        <f t="shared" si="71"/>
        <v>#DIV/0!</v>
      </c>
      <c r="HS10" s="55" t="e">
        <f>HQ9*(1-②条件設定!$H14)</f>
        <v>#DIV/0!</v>
      </c>
      <c r="HT10" s="99" t="e">
        <f>HS10+②条件設定!CO15</f>
        <v>#DIV/0!</v>
      </c>
      <c r="HU10" s="34" t="e">
        <f t="shared" si="72"/>
        <v>#DIV/0!</v>
      </c>
      <c r="HV10" s="55" t="e">
        <f>HT9*(1-②条件設定!$H14)</f>
        <v>#DIV/0!</v>
      </c>
      <c r="HW10" s="99" t="e">
        <f>HV10+②条件設定!CP15</f>
        <v>#DIV/0!</v>
      </c>
      <c r="HX10" s="34" t="e">
        <f t="shared" si="73"/>
        <v>#DIV/0!</v>
      </c>
      <c r="HY10" s="55" t="e">
        <f>HW9*(1-②条件設定!$H14)</f>
        <v>#DIV/0!</v>
      </c>
      <c r="HZ10" s="99" t="e">
        <f>HY10+②条件設定!CQ15</f>
        <v>#DIV/0!</v>
      </c>
      <c r="IA10" s="34" t="e">
        <f t="shared" si="74"/>
        <v>#DIV/0!</v>
      </c>
      <c r="IB10" s="55" t="e">
        <f>HZ9*(1-②条件設定!$H14)</f>
        <v>#DIV/0!</v>
      </c>
      <c r="IC10" s="99" t="e">
        <f>IB10+②条件設定!CR15</f>
        <v>#DIV/0!</v>
      </c>
      <c r="ID10" s="34" t="e">
        <f t="shared" si="75"/>
        <v>#DIV/0!</v>
      </c>
      <c r="IE10" s="55" t="e">
        <f>IC9*(1-②条件設定!$H14)</f>
        <v>#DIV/0!</v>
      </c>
      <c r="IF10" s="99" t="e">
        <f>IE10+②条件設定!CS15</f>
        <v>#DIV/0!</v>
      </c>
      <c r="IG10" s="34" t="e">
        <f t="shared" si="76"/>
        <v>#DIV/0!</v>
      </c>
    </row>
    <row r="11" spans="1:241" x14ac:dyDescent="0.4">
      <c r="A11" s="21">
        <v>25</v>
      </c>
      <c r="B11" s="31">
        <f>①実績入力!B12</f>
        <v>0</v>
      </c>
      <c r="C11" s="10">
        <f>①実績入力!E12</f>
        <v>0</v>
      </c>
      <c r="D11" s="32">
        <f>①実績入力!F12</f>
        <v>0</v>
      </c>
      <c r="E11" s="54" t="e">
        <f>B10*(1-②条件設定!$H15)</f>
        <v>#DIV/0!</v>
      </c>
      <c r="F11" s="98" t="e">
        <f>E11+②条件設定!S16</f>
        <v>#DIV/0!</v>
      </c>
      <c r="G11" s="32" t="e">
        <f t="shared" si="77"/>
        <v>#DIV/0!</v>
      </c>
      <c r="H11" s="54" t="e">
        <f>F10*(1-②条件設定!$H15)</f>
        <v>#DIV/0!</v>
      </c>
      <c r="I11" s="98" t="e">
        <f>H11+②条件設定!T16</f>
        <v>#DIV/0!</v>
      </c>
      <c r="J11" s="32" t="e">
        <f t="shared" si="78"/>
        <v>#DIV/0!</v>
      </c>
      <c r="K11" s="54" t="e">
        <f>I10*(1-②条件設定!$H15)</f>
        <v>#DIV/0!</v>
      </c>
      <c r="L11" s="98" t="e">
        <f>K11+②条件設定!U16</f>
        <v>#DIV/0!</v>
      </c>
      <c r="M11" s="32" t="e">
        <f t="shared" si="0"/>
        <v>#DIV/0!</v>
      </c>
      <c r="N11" s="54" t="e">
        <f>L10*(1-②条件設定!$H15)</f>
        <v>#DIV/0!</v>
      </c>
      <c r="O11" s="98" t="e">
        <f>N11+②条件設定!V16</f>
        <v>#DIV/0!</v>
      </c>
      <c r="P11" s="32" t="e">
        <f t="shared" si="1"/>
        <v>#DIV/0!</v>
      </c>
      <c r="Q11" s="54" t="e">
        <f>O10*(1-②条件設定!$H15)</f>
        <v>#DIV/0!</v>
      </c>
      <c r="R11" s="98" t="e">
        <f>Q11+②条件設定!W16</f>
        <v>#DIV/0!</v>
      </c>
      <c r="S11" s="32" t="e">
        <f t="shared" si="2"/>
        <v>#DIV/0!</v>
      </c>
      <c r="T11" s="54" t="e">
        <f>R10*(1-②条件設定!$H15)</f>
        <v>#DIV/0!</v>
      </c>
      <c r="U11" s="98" t="e">
        <f>T11+②条件設定!X16</f>
        <v>#DIV/0!</v>
      </c>
      <c r="V11" s="32" t="e">
        <f t="shared" si="3"/>
        <v>#DIV/0!</v>
      </c>
      <c r="W11" s="54" t="e">
        <f>U10*(1-②条件設定!$H15)</f>
        <v>#DIV/0!</v>
      </c>
      <c r="X11" s="98" t="e">
        <f>W11+②条件設定!Y16</f>
        <v>#DIV/0!</v>
      </c>
      <c r="Y11" s="32" t="e">
        <f t="shared" si="4"/>
        <v>#DIV/0!</v>
      </c>
      <c r="Z11" s="54" t="e">
        <f>X10*(1-②条件設定!$H15)</f>
        <v>#DIV/0!</v>
      </c>
      <c r="AA11" s="98" t="e">
        <f>Z11+②条件設定!Z16</f>
        <v>#DIV/0!</v>
      </c>
      <c r="AB11" s="32" t="e">
        <f t="shared" si="5"/>
        <v>#DIV/0!</v>
      </c>
      <c r="AC11" s="54" t="e">
        <f>AA10*(1-②条件設定!$H15)</f>
        <v>#DIV/0!</v>
      </c>
      <c r="AD11" s="98" t="e">
        <f>AC11+②条件設定!AA16</f>
        <v>#DIV/0!</v>
      </c>
      <c r="AE11" s="32" t="e">
        <f t="shared" si="6"/>
        <v>#DIV/0!</v>
      </c>
      <c r="AF11" s="54" t="e">
        <f>AD10*(1-②条件設定!$H15)</f>
        <v>#DIV/0!</v>
      </c>
      <c r="AG11" s="98" t="e">
        <f>AF11+②条件設定!AB16</f>
        <v>#DIV/0!</v>
      </c>
      <c r="AH11" s="32" t="e">
        <f t="shared" si="7"/>
        <v>#DIV/0!</v>
      </c>
      <c r="AI11" s="54" t="e">
        <f>AG10*(1-②条件設定!$H15)</f>
        <v>#DIV/0!</v>
      </c>
      <c r="AJ11" s="98" t="e">
        <f>AI11+②条件設定!AC16</f>
        <v>#DIV/0!</v>
      </c>
      <c r="AK11" s="32" t="e">
        <f t="shared" si="8"/>
        <v>#DIV/0!</v>
      </c>
      <c r="AL11" s="54" t="e">
        <f>AJ10*(1-②条件設定!$H15)</f>
        <v>#DIV/0!</v>
      </c>
      <c r="AM11" s="98" t="e">
        <f>AL11+②条件設定!AD16</f>
        <v>#DIV/0!</v>
      </c>
      <c r="AN11" s="32" t="e">
        <f t="shared" si="9"/>
        <v>#DIV/0!</v>
      </c>
      <c r="AO11" s="54" t="e">
        <f>AM10*(1-②条件設定!$H15)</f>
        <v>#DIV/0!</v>
      </c>
      <c r="AP11" s="98" t="e">
        <f>AO11+②条件設定!AE16</f>
        <v>#DIV/0!</v>
      </c>
      <c r="AQ11" s="32" t="e">
        <f t="shared" si="10"/>
        <v>#DIV/0!</v>
      </c>
      <c r="AR11" s="54" t="e">
        <f>AP10*(1-②条件設定!$H15)</f>
        <v>#DIV/0!</v>
      </c>
      <c r="AS11" s="98" t="e">
        <f>AR11+②条件設定!AF16</f>
        <v>#DIV/0!</v>
      </c>
      <c r="AT11" s="32" t="e">
        <f t="shared" si="11"/>
        <v>#DIV/0!</v>
      </c>
      <c r="AU11" s="54" t="e">
        <f>AS10*(1-②条件設定!$H15)</f>
        <v>#DIV/0!</v>
      </c>
      <c r="AV11" s="98" t="e">
        <f>AU11+②条件設定!AG16</f>
        <v>#DIV/0!</v>
      </c>
      <c r="AW11" s="32" t="e">
        <f t="shared" si="12"/>
        <v>#DIV/0!</v>
      </c>
      <c r="AX11" s="54" t="e">
        <f>AV10*(1-②条件設定!$H15)</f>
        <v>#DIV/0!</v>
      </c>
      <c r="AY11" s="98" t="e">
        <f>AX11+②条件設定!AH16</f>
        <v>#DIV/0!</v>
      </c>
      <c r="AZ11" s="32" t="e">
        <f t="shared" si="13"/>
        <v>#DIV/0!</v>
      </c>
      <c r="BA11" s="54" t="e">
        <f>AY10*(1-②条件設定!$H15)</f>
        <v>#DIV/0!</v>
      </c>
      <c r="BB11" s="98" t="e">
        <f>BA11+②条件設定!AI16</f>
        <v>#DIV/0!</v>
      </c>
      <c r="BC11" s="32" t="e">
        <f t="shared" si="14"/>
        <v>#DIV/0!</v>
      </c>
      <c r="BD11" s="54" t="e">
        <f>BB10*(1-②条件設定!$H15)</f>
        <v>#DIV/0!</v>
      </c>
      <c r="BE11" s="98" t="e">
        <f>BD11+②条件設定!AJ16</f>
        <v>#DIV/0!</v>
      </c>
      <c r="BF11" s="32" t="e">
        <f t="shared" si="15"/>
        <v>#DIV/0!</v>
      </c>
      <c r="BG11" s="54" t="e">
        <f>BE10*(1-②条件設定!$H15)</f>
        <v>#DIV/0!</v>
      </c>
      <c r="BH11" s="98" t="e">
        <f>BG11+②条件設定!AK16</f>
        <v>#DIV/0!</v>
      </c>
      <c r="BI11" s="32" t="e">
        <f t="shared" si="16"/>
        <v>#DIV/0!</v>
      </c>
      <c r="BJ11" s="54" t="e">
        <f>BH10*(1-②条件設定!$H15)</f>
        <v>#DIV/0!</v>
      </c>
      <c r="BK11" s="98" t="e">
        <f>BJ11+②条件設定!AL16</f>
        <v>#DIV/0!</v>
      </c>
      <c r="BL11" s="32" t="e">
        <f t="shared" si="17"/>
        <v>#DIV/0!</v>
      </c>
      <c r="BM11" s="54" t="e">
        <f>BK10*(1-②条件設定!$H15)</f>
        <v>#DIV/0!</v>
      </c>
      <c r="BN11" s="98" t="e">
        <f>BM11+②条件設定!AM16</f>
        <v>#DIV/0!</v>
      </c>
      <c r="BO11" s="32" t="e">
        <f t="shared" si="18"/>
        <v>#DIV/0!</v>
      </c>
      <c r="BP11" s="54" t="e">
        <f>BN10*(1-②条件設定!$H15)</f>
        <v>#DIV/0!</v>
      </c>
      <c r="BQ11" s="98" t="e">
        <f>BP11+②条件設定!AN16</f>
        <v>#DIV/0!</v>
      </c>
      <c r="BR11" s="32" t="e">
        <f t="shared" si="19"/>
        <v>#DIV/0!</v>
      </c>
      <c r="BS11" s="54" t="e">
        <f>BQ10*(1-②条件設定!$H15)</f>
        <v>#DIV/0!</v>
      </c>
      <c r="BT11" s="98" t="e">
        <f>BS11+②条件設定!AO16</f>
        <v>#DIV/0!</v>
      </c>
      <c r="BU11" s="32" t="e">
        <f t="shared" si="20"/>
        <v>#DIV/0!</v>
      </c>
      <c r="BV11" s="54" t="e">
        <f>BT10*(1-②条件設定!$H15)</f>
        <v>#DIV/0!</v>
      </c>
      <c r="BW11" s="98" t="e">
        <f>BV11+②条件設定!AP16</f>
        <v>#DIV/0!</v>
      </c>
      <c r="BX11" s="32" t="e">
        <f t="shared" si="21"/>
        <v>#DIV/0!</v>
      </c>
      <c r="BY11" s="54" t="e">
        <f>BW10*(1-②条件設定!$H15)</f>
        <v>#DIV/0!</v>
      </c>
      <c r="BZ11" s="98" t="e">
        <f>BY11+②条件設定!AQ16</f>
        <v>#DIV/0!</v>
      </c>
      <c r="CA11" s="32" t="e">
        <f t="shared" si="22"/>
        <v>#DIV/0!</v>
      </c>
      <c r="CB11" s="54" t="e">
        <f>BZ10*(1-②条件設定!$H15)</f>
        <v>#DIV/0!</v>
      </c>
      <c r="CC11" s="98" t="e">
        <f>CB11+②条件設定!AR16</f>
        <v>#DIV/0!</v>
      </c>
      <c r="CD11" s="32" t="e">
        <f t="shared" si="23"/>
        <v>#DIV/0!</v>
      </c>
      <c r="CE11" s="54" t="e">
        <f>CC10*(1-②条件設定!$H15)</f>
        <v>#DIV/0!</v>
      </c>
      <c r="CF11" s="98" t="e">
        <f>CE11+②条件設定!AS16</f>
        <v>#DIV/0!</v>
      </c>
      <c r="CG11" s="32" t="e">
        <f t="shared" si="24"/>
        <v>#DIV/0!</v>
      </c>
      <c r="CH11" s="54" t="e">
        <f>CF10*(1-②条件設定!$H15)</f>
        <v>#DIV/0!</v>
      </c>
      <c r="CI11" s="98" t="e">
        <f>CH11+②条件設定!AT16</f>
        <v>#DIV/0!</v>
      </c>
      <c r="CJ11" s="32" t="e">
        <f t="shared" si="25"/>
        <v>#DIV/0!</v>
      </c>
      <c r="CK11" s="54" t="e">
        <f>CI10*(1-②条件設定!$H15)</f>
        <v>#DIV/0!</v>
      </c>
      <c r="CL11" s="98" t="e">
        <f>CK11+②条件設定!AU16</f>
        <v>#DIV/0!</v>
      </c>
      <c r="CM11" s="32" t="e">
        <f t="shared" si="26"/>
        <v>#DIV/0!</v>
      </c>
      <c r="CN11" s="54" t="e">
        <f>CL10*(1-②条件設定!$H15)</f>
        <v>#DIV/0!</v>
      </c>
      <c r="CO11" s="98" t="e">
        <f>CN11+②条件設定!AV16</f>
        <v>#DIV/0!</v>
      </c>
      <c r="CP11" s="32" t="e">
        <f t="shared" si="27"/>
        <v>#DIV/0!</v>
      </c>
      <c r="CQ11" s="54" t="e">
        <f>CO10*(1-②条件設定!$H15)</f>
        <v>#DIV/0!</v>
      </c>
      <c r="CR11" s="98" t="e">
        <f>CQ11+②条件設定!AW16</f>
        <v>#DIV/0!</v>
      </c>
      <c r="CS11" s="32" t="e">
        <f t="shared" si="28"/>
        <v>#DIV/0!</v>
      </c>
      <c r="CT11" s="54" t="e">
        <f>CR10*(1-②条件設定!$H15)</f>
        <v>#DIV/0!</v>
      </c>
      <c r="CU11" s="98" t="e">
        <f>CT11+②条件設定!AX16</f>
        <v>#DIV/0!</v>
      </c>
      <c r="CV11" s="32" t="e">
        <f t="shared" si="29"/>
        <v>#DIV/0!</v>
      </c>
      <c r="CW11" s="54" t="e">
        <f>CU10*(1-②条件設定!$H15)</f>
        <v>#DIV/0!</v>
      </c>
      <c r="CX11" s="98" t="e">
        <f>CW11+②条件設定!AY16</f>
        <v>#DIV/0!</v>
      </c>
      <c r="CY11" s="32" t="e">
        <f t="shared" si="30"/>
        <v>#DIV/0!</v>
      </c>
      <c r="CZ11" s="54" t="e">
        <f>CX10*(1-②条件設定!$H15)</f>
        <v>#DIV/0!</v>
      </c>
      <c r="DA11" s="98" t="e">
        <f>CZ11+②条件設定!AZ16</f>
        <v>#DIV/0!</v>
      </c>
      <c r="DB11" s="32" t="e">
        <f t="shared" si="31"/>
        <v>#DIV/0!</v>
      </c>
      <c r="DC11" s="54" t="e">
        <f>DA10*(1-②条件設定!$H15)</f>
        <v>#DIV/0!</v>
      </c>
      <c r="DD11" s="98" t="e">
        <f>DC11+②条件設定!BA16</f>
        <v>#DIV/0!</v>
      </c>
      <c r="DE11" s="32" t="e">
        <f t="shared" si="32"/>
        <v>#DIV/0!</v>
      </c>
      <c r="DF11" s="54" t="e">
        <f>DD10*(1-②条件設定!$H15)</f>
        <v>#DIV/0!</v>
      </c>
      <c r="DG11" s="98" t="e">
        <f>DF11+②条件設定!BB16</f>
        <v>#DIV/0!</v>
      </c>
      <c r="DH11" s="32" t="e">
        <f t="shared" si="33"/>
        <v>#DIV/0!</v>
      </c>
      <c r="DI11" s="54" t="e">
        <f>DG10*(1-②条件設定!$H15)</f>
        <v>#DIV/0!</v>
      </c>
      <c r="DJ11" s="98" t="e">
        <f>DI11+②条件設定!BC16</f>
        <v>#DIV/0!</v>
      </c>
      <c r="DK11" s="32" t="e">
        <f t="shared" si="34"/>
        <v>#DIV/0!</v>
      </c>
      <c r="DL11" s="54" t="e">
        <f>DJ10*(1-②条件設定!$H15)</f>
        <v>#DIV/0!</v>
      </c>
      <c r="DM11" s="98" t="e">
        <f>DL11+②条件設定!BD16</f>
        <v>#DIV/0!</v>
      </c>
      <c r="DN11" s="32" t="e">
        <f t="shared" si="35"/>
        <v>#DIV/0!</v>
      </c>
      <c r="DO11" s="54" t="e">
        <f>DM10*(1-②条件設定!$H15)</f>
        <v>#DIV/0!</v>
      </c>
      <c r="DP11" s="98" t="e">
        <f>DO11+②条件設定!BE16</f>
        <v>#DIV/0!</v>
      </c>
      <c r="DQ11" s="32" t="e">
        <f t="shared" si="36"/>
        <v>#DIV/0!</v>
      </c>
      <c r="DR11" s="54" t="e">
        <f>DP10*(1-②条件設定!$H15)</f>
        <v>#DIV/0!</v>
      </c>
      <c r="DS11" s="98" t="e">
        <f>DR11+②条件設定!BF16</f>
        <v>#DIV/0!</v>
      </c>
      <c r="DT11" s="32" t="e">
        <f t="shared" si="37"/>
        <v>#DIV/0!</v>
      </c>
      <c r="DU11" s="54" t="e">
        <f>DS10*(1-②条件設定!$H15)</f>
        <v>#DIV/0!</v>
      </c>
      <c r="DV11" s="98" t="e">
        <f>DU11+②条件設定!BG16</f>
        <v>#DIV/0!</v>
      </c>
      <c r="DW11" s="32" t="e">
        <f t="shared" si="38"/>
        <v>#DIV/0!</v>
      </c>
      <c r="DX11" s="54" t="e">
        <f>DV10*(1-②条件設定!$H15)</f>
        <v>#DIV/0!</v>
      </c>
      <c r="DY11" s="98" t="e">
        <f>DX11+②条件設定!BH16</f>
        <v>#DIV/0!</v>
      </c>
      <c r="DZ11" s="32" t="e">
        <f t="shared" si="39"/>
        <v>#DIV/0!</v>
      </c>
      <c r="EA11" s="54" t="e">
        <f>DY10*(1-②条件設定!$H15)</f>
        <v>#DIV/0!</v>
      </c>
      <c r="EB11" s="98" t="e">
        <f>EA11+②条件設定!BI16</f>
        <v>#DIV/0!</v>
      </c>
      <c r="EC11" s="32" t="e">
        <f t="shared" si="40"/>
        <v>#DIV/0!</v>
      </c>
      <c r="ED11" s="54" t="e">
        <f>EB10*(1-②条件設定!$H15)</f>
        <v>#DIV/0!</v>
      </c>
      <c r="EE11" s="98" t="e">
        <f>ED11+②条件設定!BJ16</f>
        <v>#DIV/0!</v>
      </c>
      <c r="EF11" s="32" t="e">
        <f t="shared" si="41"/>
        <v>#DIV/0!</v>
      </c>
      <c r="EG11" s="54" t="e">
        <f>EE10*(1-②条件設定!$H15)</f>
        <v>#DIV/0!</v>
      </c>
      <c r="EH11" s="98" t="e">
        <f>EG11+②条件設定!BK16</f>
        <v>#DIV/0!</v>
      </c>
      <c r="EI11" s="32" t="e">
        <f t="shared" si="42"/>
        <v>#DIV/0!</v>
      </c>
      <c r="EJ11" s="54" t="e">
        <f>EH10*(1-②条件設定!$H15)</f>
        <v>#DIV/0!</v>
      </c>
      <c r="EK11" s="98" t="e">
        <f>EJ11+②条件設定!BL16</f>
        <v>#DIV/0!</v>
      </c>
      <c r="EL11" s="32" t="e">
        <f t="shared" si="43"/>
        <v>#DIV/0!</v>
      </c>
      <c r="EM11" s="54" t="e">
        <f>EK10*(1-②条件設定!$H15)</f>
        <v>#DIV/0!</v>
      </c>
      <c r="EN11" s="98" t="e">
        <f>EM11+②条件設定!BM16</f>
        <v>#DIV/0!</v>
      </c>
      <c r="EO11" s="32" t="e">
        <f t="shared" si="44"/>
        <v>#DIV/0!</v>
      </c>
      <c r="EP11" s="54" t="e">
        <f>EN10*(1-②条件設定!$H15)</f>
        <v>#DIV/0!</v>
      </c>
      <c r="EQ11" s="98" t="e">
        <f>EP11+②条件設定!BN16</f>
        <v>#DIV/0!</v>
      </c>
      <c r="ER11" s="32" t="e">
        <f t="shared" si="45"/>
        <v>#DIV/0!</v>
      </c>
      <c r="ES11" s="54" t="e">
        <f>EQ10*(1-②条件設定!$H15)</f>
        <v>#DIV/0!</v>
      </c>
      <c r="ET11" s="98" t="e">
        <f>ES11+②条件設定!BO16</f>
        <v>#DIV/0!</v>
      </c>
      <c r="EU11" s="32" t="e">
        <f t="shared" si="46"/>
        <v>#DIV/0!</v>
      </c>
      <c r="EV11" s="54" t="e">
        <f>ET10*(1-②条件設定!$H15)</f>
        <v>#DIV/0!</v>
      </c>
      <c r="EW11" s="98" t="e">
        <f>EV11+②条件設定!BP16</f>
        <v>#DIV/0!</v>
      </c>
      <c r="EX11" s="32" t="e">
        <f t="shared" si="47"/>
        <v>#DIV/0!</v>
      </c>
      <c r="EY11" s="54" t="e">
        <f>EW10*(1-②条件設定!$H15)</f>
        <v>#DIV/0!</v>
      </c>
      <c r="EZ11" s="98" t="e">
        <f>EY11+②条件設定!BQ16</f>
        <v>#DIV/0!</v>
      </c>
      <c r="FA11" s="32" t="e">
        <f t="shared" si="48"/>
        <v>#DIV/0!</v>
      </c>
      <c r="FB11" s="54" t="e">
        <f>EZ10*(1-②条件設定!$H15)</f>
        <v>#DIV/0!</v>
      </c>
      <c r="FC11" s="98" t="e">
        <f>FB11+②条件設定!BR16</f>
        <v>#DIV/0!</v>
      </c>
      <c r="FD11" s="32" t="e">
        <f t="shared" si="49"/>
        <v>#DIV/0!</v>
      </c>
      <c r="FE11" s="54" t="e">
        <f>FC10*(1-②条件設定!$H15)</f>
        <v>#DIV/0!</v>
      </c>
      <c r="FF11" s="98" t="e">
        <f>FE11+②条件設定!BS16</f>
        <v>#DIV/0!</v>
      </c>
      <c r="FG11" s="32" t="e">
        <f t="shared" si="50"/>
        <v>#DIV/0!</v>
      </c>
      <c r="FH11" s="54" t="e">
        <f>FF10*(1-②条件設定!$H15)</f>
        <v>#DIV/0!</v>
      </c>
      <c r="FI11" s="98" t="e">
        <f>FH11+②条件設定!BT16</f>
        <v>#DIV/0!</v>
      </c>
      <c r="FJ11" s="32" t="e">
        <f t="shared" si="51"/>
        <v>#DIV/0!</v>
      </c>
      <c r="FK11" s="54" t="e">
        <f>FI10*(1-②条件設定!$H15)</f>
        <v>#DIV/0!</v>
      </c>
      <c r="FL11" s="98" t="e">
        <f>FK11+②条件設定!BU16</f>
        <v>#DIV/0!</v>
      </c>
      <c r="FM11" s="32" t="e">
        <f t="shared" si="52"/>
        <v>#DIV/0!</v>
      </c>
      <c r="FN11" s="54" t="e">
        <f>FL10*(1-②条件設定!$H15)</f>
        <v>#DIV/0!</v>
      </c>
      <c r="FO11" s="98" t="e">
        <f>FN11+②条件設定!BV16</f>
        <v>#DIV/0!</v>
      </c>
      <c r="FP11" s="32" t="e">
        <f t="shared" si="53"/>
        <v>#DIV/0!</v>
      </c>
      <c r="FQ11" s="54" t="e">
        <f>FO10*(1-②条件設定!$H15)</f>
        <v>#DIV/0!</v>
      </c>
      <c r="FR11" s="98" t="e">
        <f>FQ11+②条件設定!BW16</f>
        <v>#DIV/0!</v>
      </c>
      <c r="FS11" s="32" t="e">
        <f t="shared" si="54"/>
        <v>#DIV/0!</v>
      </c>
      <c r="FT11" s="54" t="e">
        <f>FR10*(1-②条件設定!$H15)</f>
        <v>#DIV/0!</v>
      </c>
      <c r="FU11" s="98" t="e">
        <f>FT11+②条件設定!BX16</f>
        <v>#DIV/0!</v>
      </c>
      <c r="FV11" s="32" t="e">
        <f t="shared" si="55"/>
        <v>#DIV/0!</v>
      </c>
      <c r="FW11" s="54" t="e">
        <f>FU10*(1-②条件設定!$H15)</f>
        <v>#DIV/0!</v>
      </c>
      <c r="FX11" s="98" t="e">
        <f>FW11+②条件設定!BY16</f>
        <v>#DIV/0!</v>
      </c>
      <c r="FY11" s="32" t="e">
        <f t="shared" si="56"/>
        <v>#DIV/0!</v>
      </c>
      <c r="FZ11" s="54" t="e">
        <f>FX10*(1-②条件設定!$H15)</f>
        <v>#DIV/0!</v>
      </c>
      <c r="GA11" s="98" t="e">
        <f>FZ11+②条件設定!BZ16</f>
        <v>#DIV/0!</v>
      </c>
      <c r="GB11" s="32" t="e">
        <f t="shared" si="57"/>
        <v>#DIV/0!</v>
      </c>
      <c r="GC11" s="54" t="e">
        <f>GA10*(1-②条件設定!$H15)</f>
        <v>#DIV/0!</v>
      </c>
      <c r="GD11" s="98" t="e">
        <f>GC11+②条件設定!CA16</f>
        <v>#DIV/0!</v>
      </c>
      <c r="GE11" s="32" t="e">
        <f t="shared" si="58"/>
        <v>#DIV/0!</v>
      </c>
      <c r="GF11" s="54" t="e">
        <f>GD10*(1-②条件設定!$H15)</f>
        <v>#DIV/0!</v>
      </c>
      <c r="GG11" s="98" t="e">
        <f>GF11+②条件設定!CB16</f>
        <v>#DIV/0!</v>
      </c>
      <c r="GH11" s="32" t="e">
        <f t="shared" si="59"/>
        <v>#DIV/0!</v>
      </c>
      <c r="GI11" s="54" t="e">
        <f>GG10*(1-②条件設定!$H15)</f>
        <v>#DIV/0!</v>
      </c>
      <c r="GJ11" s="98" t="e">
        <f>GI11+②条件設定!CC16</f>
        <v>#DIV/0!</v>
      </c>
      <c r="GK11" s="32" t="e">
        <f t="shared" si="60"/>
        <v>#DIV/0!</v>
      </c>
      <c r="GL11" s="54" t="e">
        <f>GJ10*(1-②条件設定!$H15)</f>
        <v>#DIV/0!</v>
      </c>
      <c r="GM11" s="98" t="e">
        <f>GL11+②条件設定!CD16</f>
        <v>#DIV/0!</v>
      </c>
      <c r="GN11" s="32" t="e">
        <f t="shared" si="61"/>
        <v>#DIV/0!</v>
      </c>
      <c r="GO11" s="54" t="e">
        <f>GM10*(1-②条件設定!$H15)</f>
        <v>#DIV/0!</v>
      </c>
      <c r="GP11" s="98" t="e">
        <f>GO11+②条件設定!CE16</f>
        <v>#DIV/0!</v>
      </c>
      <c r="GQ11" s="32" t="e">
        <f t="shared" si="62"/>
        <v>#DIV/0!</v>
      </c>
      <c r="GR11" s="54" t="e">
        <f>GP10*(1-②条件設定!$H15)</f>
        <v>#DIV/0!</v>
      </c>
      <c r="GS11" s="98" t="e">
        <f>GR11+②条件設定!CF16</f>
        <v>#DIV/0!</v>
      </c>
      <c r="GT11" s="32" t="e">
        <f t="shared" si="63"/>
        <v>#DIV/0!</v>
      </c>
      <c r="GU11" s="54" t="e">
        <f>GS10*(1-②条件設定!$H15)</f>
        <v>#DIV/0!</v>
      </c>
      <c r="GV11" s="98" t="e">
        <f>GU11+②条件設定!CG16</f>
        <v>#DIV/0!</v>
      </c>
      <c r="GW11" s="32" t="e">
        <f t="shared" si="64"/>
        <v>#DIV/0!</v>
      </c>
      <c r="GX11" s="54" t="e">
        <f>GV10*(1-②条件設定!$H15)</f>
        <v>#DIV/0!</v>
      </c>
      <c r="GY11" s="98" t="e">
        <f>GX11+②条件設定!CH16</f>
        <v>#DIV/0!</v>
      </c>
      <c r="GZ11" s="32" t="e">
        <f t="shared" si="65"/>
        <v>#DIV/0!</v>
      </c>
      <c r="HA11" s="54" t="e">
        <f>GY10*(1-②条件設定!$H15)</f>
        <v>#DIV/0!</v>
      </c>
      <c r="HB11" s="98" t="e">
        <f>HA11+②条件設定!CI16</f>
        <v>#DIV/0!</v>
      </c>
      <c r="HC11" s="32" t="e">
        <f t="shared" si="66"/>
        <v>#DIV/0!</v>
      </c>
      <c r="HD11" s="54" t="e">
        <f>HB10*(1-②条件設定!$H15)</f>
        <v>#DIV/0!</v>
      </c>
      <c r="HE11" s="98" t="e">
        <f>HD11+②条件設定!CJ16</f>
        <v>#DIV/0!</v>
      </c>
      <c r="HF11" s="32" t="e">
        <f t="shared" si="67"/>
        <v>#DIV/0!</v>
      </c>
      <c r="HG11" s="54" t="e">
        <f>HE10*(1-②条件設定!$H15)</f>
        <v>#DIV/0!</v>
      </c>
      <c r="HH11" s="98" t="e">
        <f>HG11+②条件設定!CK16</f>
        <v>#DIV/0!</v>
      </c>
      <c r="HI11" s="32" t="e">
        <f t="shared" si="68"/>
        <v>#DIV/0!</v>
      </c>
      <c r="HJ11" s="54" t="e">
        <f>HH10*(1-②条件設定!$H15)</f>
        <v>#DIV/0!</v>
      </c>
      <c r="HK11" s="98" t="e">
        <f>HJ11+②条件設定!CL16</f>
        <v>#DIV/0!</v>
      </c>
      <c r="HL11" s="32" t="e">
        <f t="shared" si="69"/>
        <v>#DIV/0!</v>
      </c>
      <c r="HM11" s="54" t="e">
        <f>HK10*(1-②条件設定!$H15)</f>
        <v>#DIV/0!</v>
      </c>
      <c r="HN11" s="98" t="e">
        <f>HM11+②条件設定!CM16</f>
        <v>#DIV/0!</v>
      </c>
      <c r="HO11" s="32" t="e">
        <f t="shared" si="70"/>
        <v>#DIV/0!</v>
      </c>
      <c r="HP11" s="54" t="e">
        <f>HN10*(1-②条件設定!$H15)</f>
        <v>#DIV/0!</v>
      </c>
      <c r="HQ11" s="98" t="e">
        <f>HP11+②条件設定!CN16</f>
        <v>#DIV/0!</v>
      </c>
      <c r="HR11" s="32" t="e">
        <f t="shared" si="71"/>
        <v>#DIV/0!</v>
      </c>
      <c r="HS11" s="54" t="e">
        <f>HQ10*(1-②条件設定!$H15)</f>
        <v>#DIV/0!</v>
      </c>
      <c r="HT11" s="98" t="e">
        <f>HS11+②条件設定!CO16</f>
        <v>#DIV/0!</v>
      </c>
      <c r="HU11" s="32" t="e">
        <f t="shared" si="72"/>
        <v>#DIV/0!</v>
      </c>
      <c r="HV11" s="54" t="e">
        <f>HT10*(1-②条件設定!$H15)</f>
        <v>#DIV/0!</v>
      </c>
      <c r="HW11" s="98" t="e">
        <f>HV11+②条件設定!CP16</f>
        <v>#DIV/0!</v>
      </c>
      <c r="HX11" s="32" t="e">
        <f t="shared" si="73"/>
        <v>#DIV/0!</v>
      </c>
      <c r="HY11" s="54" t="e">
        <f>HW10*(1-②条件設定!$H15)</f>
        <v>#DIV/0!</v>
      </c>
      <c r="HZ11" s="98" t="e">
        <f>HY11+②条件設定!CQ16</f>
        <v>#DIV/0!</v>
      </c>
      <c r="IA11" s="32" t="e">
        <f t="shared" si="74"/>
        <v>#DIV/0!</v>
      </c>
      <c r="IB11" s="54" t="e">
        <f>HZ10*(1-②条件設定!$H15)</f>
        <v>#DIV/0!</v>
      </c>
      <c r="IC11" s="98" t="e">
        <f>IB11+②条件設定!CR16</f>
        <v>#DIV/0!</v>
      </c>
      <c r="ID11" s="32" t="e">
        <f t="shared" si="75"/>
        <v>#DIV/0!</v>
      </c>
      <c r="IE11" s="54" t="e">
        <f>IC10*(1-②条件設定!$H15)</f>
        <v>#DIV/0!</v>
      </c>
      <c r="IF11" s="98" t="e">
        <f>IE11+②条件設定!CS16</f>
        <v>#DIV/0!</v>
      </c>
      <c r="IG11" s="32" t="e">
        <f t="shared" si="76"/>
        <v>#DIV/0!</v>
      </c>
    </row>
    <row r="12" spans="1:241" x14ac:dyDescent="0.4">
      <c r="A12" s="22">
        <v>26</v>
      </c>
      <c r="B12" s="33">
        <f>①実績入力!B13</f>
        <v>0</v>
      </c>
      <c r="C12" s="6">
        <f>①実績入力!E13</f>
        <v>0</v>
      </c>
      <c r="D12" s="34">
        <f>①実績入力!F13</f>
        <v>0</v>
      </c>
      <c r="E12" s="55" t="e">
        <f>B11*(1-②条件設定!$H16)</f>
        <v>#DIV/0!</v>
      </c>
      <c r="F12" s="99" t="e">
        <f>E12+②条件設定!S17</f>
        <v>#DIV/0!</v>
      </c>
      <c r="G12" s="34" t="e">
        <f t="shared" si="77"/>
        <v>#DIV/0!</v>
      </c>
      <c r="H12" s="55" t="e">
        <f>F11*(1-②条件設定!$H16)</f>
        <v>#DIV/0!</v>
      </c>
      <c r="I12" s="99" t="e">
        <f>H12+②条件設定!T17</f>
        <v>#DIV/0!</v>
      </c>
      <c r="J12" s="34" t="e">
        <f t="shared" si="78"/>
        <v>#DIV/0!</v>
      </c>
      <c r="K12" s="55" t="e">
        <f>I11*(1-②条件設定!$H16)</f>
        <v>#DIV/0!</v>
      </c>
      <c r="L12" s="99" t="e">
        <f>K12+②条件設定!U17</f>
        <v>#DIV/0!</v>
      </c>
      <c r="M12" s="34" t="e">
        <f t="shared" si="0"/>
        <v>#DIV/0!</v>
      </c>
      <c r="N12" s="55" t="e">
        <f>L11*(1-②条件設定!$H16)</f>
        <v>#DIV/0!</v>
      </c>
      <c r="O12" s="99" t="e">
        <f>N12+②条件設定!V17</f>
        <v>#DIV/0!</v>
      </c>
      <c r="P12" s="34" t="e">
        <f t="shared" si="1"/>
        <v>#DIV/0!</v>
      </c>
      <c r="Q12" s="55" t="e">
        <f>O11*(1-②条件設定!$H16)</f>
        <v>#DIV/0!</v>
      </c>
      <c r="R12" s="99" t="e">
        <f>Q12+②条件設定!W17</f>
        <v>#DIV/0!</v>
      </c>
      <c r="S12" s="34" t="e">
        <f t="shared" si="2"/>
        <v>#DIV/0!</v>
      </c>
      <c r="T12" s="55" t="e">
        <f>R11*(1-②条件設定!$H16)</f>
        <v>#DIV/0!</v>
      </c>
      <c r="U12" s="99" t="e">
        <f>T12+②条件設定!X17</f>
        <v>#DIV/0!</v>
      </c>
      <c r="V12" s="34" t="e">
        <f t="shared" si="3"/>
        <v>#DIV/0!</v>
      </c>
      <c r="W12" s="55" t="e">
        <f>U11*(1-②条件設定!$H16)</f>
        <v>#DIV/0!</v>
      </c>
      <c r="X12" s="99" t="e">
        <f>W12+②条件設定!Y17</f>
        <v>#DIV/0!</v>
      </c>
      <c r="Y12" s="34" t="e">
        <f t="shared" si="4"/>
        <v>#DIV/0!</v>
      </c>
      <c r="Z12" s="55" t="e">
        <f>X11*(1-②条件設定!$H16)</f>
        <v>#DIV/0!</v>
      </c>
      <c r="AA12" s="99" t="e">
        <f>Z12+②条件設定!Z17</f>
        <v>#DIV/0!</v>
      </c>
      <c r="AB12" s="34" t="e">
        <f t="shared" si="5"/>
        <v>#DIV/0!</v>
      </c>
      <c r="AC12" s="55" t="e">
        <f>AA11*(1-②条件設定!$H16)</f>
        <v>#DIV/0!</v>
      </c>
      <c r="AD12" s="99" t="e">
        <f>AC12+②条件設定!AA17</f>
        <v>#DIV/0!</v>
      </c>
      <c r="AE12" s="34" t="e">
        <f t="shared" si="6"/>
        <v>#DIV/0!</v>
      </c>
      <c r="AF12" s="55" t="e">
        <f>AD11*(1-②条件設定!$H16)</f>
        <v>#DIV/0!</v>
      </c>
      <c r="AG12" s="99" t="e">
        <f>AF12+②条件設定!AB17</f>
        <v>#DIV/0!</v>
      </c>
      <c r="AH12" s="34" t="e">
        <f t="shared" si="7"/>
        <v>#DIV/0!</v>
      </c>
      <c r="AI12" s="55" t="e">
        <f>AG11*(1-②条件設定!$H16)</f>
        <v>#DIV/0!</v>
      </c>
      <c r="AJ12" s="99" t="e">
        <f>AI12+②条件設定!AC17</f>
        <v>#DIV/0!</v>
      </c>
      <c r="AK12" s="34" t="e">
        <f t="shared" si="8"/>
        <v>#DIV/0!</v>
      </c>
      <c r="AL12" s="55" t="e">
        <f>AJ11*(1-②条件設定!$H16)</f>
        <v>#DIV/0!</v>
      </c>
      <c r="AM12" s="99" t="e">
        <f>AL12+②条件設定!AD17</f>
        <v>#DIV/0!</v>
      </c>
      <c r="AN12" s="34" t="e">
        <f t="shared" si="9"/>
        <v>#DIV/0!</v>
      </c>
      <c r="AO12" s="55" t="e">
        <f>AM11*(1-②条件設定!$H16)</f>
        <v>#DIV/0!</v>
      </c>
      <c r="AP12" s="99" t="e">
        <f>AO12+②条件設定!AE17</f>
        <v>#DIV/0!</v>
      </c>
      <c r="AQ12" s="34" t="e">
        <f t="shared" si="10"/>
        <v>#DIV/0!</v>
      </c>
      <c r="AR12" s="55" t="e">
        <f>AP11*(1-②条件設定!$H16)</f>
        <v>#DIV/0!</v>
      </c>
      <c r="AS12" s="99" t="e">
        <f>AR12+②条件設定!AF17</f>
        <v>#DIV/0!</v>
      </c>
      <c r="AT12" s="34" t="e">
        <f t="shared" si="11"/>
        <v>#DIV/0!</v>
      </c>
      <c r="AU12" s="55" t="e">
        <f>AS11*(1-②条件設定!$H16)</f>
        <v>#DIV/0!</v>
      </c>
      <c r="AV12" s="99" t="e">
        <f>AU12+②条件設定!AG17</f>
        <v>#DIV/0!</v>
      </c>
      <c r="AW12" s="34" t="e">
        <f t="shared" si="12"/>
        <v>#DIV/0!</v>
      </c>
      <c r="AX12" s="55" t="e">
        <f>AV11*(1-②条件設定!$H16)</f>
        <v>#DIV/0!</v>
      </c>
      <c r="AY12" s="99" t="e">
        <f>AX12+②条件設定!AH17</f>
        <v>#DIV/0!</v>
      </c>
      <c r="AZ12" s="34" t="e">
        <f t="shared" si="13"/>
        <v>#DIV/0!</v>
      </c>
      <c r="BA12" s="55" t="e">
        <f>AY11*(1-②条件設定!$H16)</f>
        <v>#DIV/0!</v>
      </c>
      <c r="BB12" s="99" t="e">
        <f>BA12+②条件設定!AI17</f>
        <v>#DIV/0!</v>
      </c>
      <c r="BC12" s="34" t="e">
        <f t="shared" si="14"/>
        <v>#DIV/0!</v>
      </c>
      <c r="BD12" s="55" t="e">
        <f>BB11*(1-②条件設定!$H16)</f>
        <v>#DIV/0!</v>
      </c>
      <c r="BE12" s="99" t="e">
        <f>BD12+②条件設定!AJ17</f>
        <v>#DIV/0!</v>
      </c>
      <c r="BF12" s="34" t="e">
        <f t="shared" si="15"/>
        <v>#DIV/0!</v>
      </c>
      <c r="BG12" s="55" t="e">
        <f>BE11*(1-②条件設定!$H16)</f>
        <v>#DIV/0!</v>
      </c>
      <c r="BH12" s="99" t="e">
        <f>BG12+②条件設定!AK17</f>
        <v>#DIV/0!</v>
      </c>
      <c r="BI12" s="34" t="e">
        <f t="shared" si="16"/>
        <v>#DIV/0!</v>
      </c>
      <c r="BJ12" s="55" t="e">
        <f>BH11*(1-②条件設定!$H16)</f>
        <v>#DIV/0!</v>
      </c>
      <c r="BK12" s="99" t="e">
        <f>BJ12+②条件設定!AL17</f>
        <v>#DIV/0!</v>
      </c>
      <c r="BL12" s="34" t="e">
        <f t="shared" si="17"/>
        <v>#DIV/0!</v>
      </c>
      <c r="BM12" s="55" t="e">
        <f>BK11*(1-②条件設定!$H16)</f>
        <v>#DIV/0!</v>
      </c>
      <c r="BN12" s="99" t="e">
        <f>BM12+②条件設定!AM17</f>
        <v>#DIV/0!</v>
      </c>
      <c r="BO12" s="34" t="e">
        <f t="shared" si="18"/>
        <v>#DIV/0!</v>
      </c>
      <c r="BP12" s="55" t="e">
        <f>BN11*(1-②条件設定!$H16)</f>
        <v>#DIV/0!</v>
      </c>
      <c r="BQ12" s="99" t="e">
        <f>BP12+②条件設定!AN17</f>
        <v>#DIV/0!</v>
      </c>
      <c r="BR12" s="34" t="e">
        <f t="shared" si="19"/>
        <v>#DIV/0!</v>
      </c>
      <c r="BS12" s="55" t="e">
        <f>BQ11*(1-②条件設定!$H16)</f>
        <v>#DIV/0!</v>
      </c>
      <c r="BT12" s="99" t="e">
        <f>BS12+②条件設定!AO17</f>
        <v>#DIV/0!</v>
      </c>
      <c r="BU12" s="34" t="e">
        <f t="shared" si="20"/>
        <v>#DIV/0!</v>
      </c>
      <c r="BV12" s="55" t="e">
        <f>BT11*(1-②条件設定!$H16)</f>
        <v>#DIV/0!</v>
      </c>
      <c r="BW12" s="99" t="e">
        <f>BV12+②条件設定!AP17</f>
        <v>#DIV/0!</v>
      </c>
      <c r="BX12" s="34" t="e">
        <f t="shared" si="21"/>
        <v>#DIV/0!</v>
      </c>
      <c r="BY12" s="55" t="e">
        <f>BW11*(1-②条件設定!$H16)</f>
        <v>#DIV/0!</v>
      </c>
      <c r="BZ12" s="99" t="e">
        <f>BY12+②条件設定!AQ17</f>
        <v>#DIV/0!</v>
      </c>
      <c r="CA12" s="34" t="e">
        <f t="shared" si="22"/>
        <v>#DIV/0!</v>
      </c>
      <c r="CB12" s="55" t="e">
        <f>BZ11*(1-②条件設定!$H16)</f>
        <v>#DIV/0!</v>
      </c>
      <c r="CC12" s="99" t="e">
        <f>CB12+②条件設定!AR17</f>
        <v>#DIV/0!</v>
      </c>
      <c r="CD12" s="34" t="e">
        <f t="shared" si="23"/>
        <v>#DIV/0!</v>
      </c>
      <c r="CE12" s="55" t="e">
        <f>CC11*(1-②条件設定!$H16)</f>
        <v>#DIV/0!</v>
      </c>
      <c r="CF12" s="99" t="e">
        <f>CE12+②条件設定!AS17</f>
        <v>#DIV/0!</v>
      </c>
      <c r="CG12" s="34" t="e">
        <f t="shared" si="24"/>
        <v>#DIV/0!</v>
      </c>
      <c r="CH12" s="55" t="e">
        <f>CF11*(1-②条件設定!$H16)</f>
        <v>#DIV/0!</v>
      </c>
      <c r="CI12" s="99" t="e">
        <f>CH12+②条件設定!AT17</f>
        <v>#DIV/0!</v>
      </c>
      <c r="CJ12" s="34" t="e">
        <f t="shared" si="25"/>
        <v>#DIV/0!</v>
      </c>
      <c r="CK12" s="55" t="e">
        <f>CI11*(1-②条件設定!$H16)</f>
        <v>#DIV/0!</v>
      </c>
      <c r="CL12" s="99" t="e">
        <f>CK12+②条件設定!AU17</f>
        <v>#DIV/0!</v>
      </c>
      <c r="CM12" s="34" t="e">
        <f t="shared" si="26"/>
        <v>#DIV/0!</v>
      </c>
      <c r="CN12" s="55" t="e">
        <f>CL11*(1-②条件設定!$H16)</f>
        <v>#DIV/0!</v>
      </c>
      <c r="CO12" s="99" t="e">
        <f>CN12+②条件設定!AV17</f>
        <v>#DIV/0!</v>
      </c>
      <c r="CP12" s="34" t="e">
        <f t="shared" si="27"/>
        <v>#DIV/0!</v>
      </c>
      <c r="CQ12" s="55" t="e">
        <f>CO11*(1-②条件設定!$H16)</f>
        <v>#DIV/0!</v>
      </c>
      <c r="CR12" s="99" t="e">
        <f>CQ12+②条件設定!AW17</f>
        <v>#DIV/0!</v>
      </c>
      <c r="CS12" s="34" t="e">
        <f t="shared" si="28"/>
        <v>#DIV/0!</v>
      </c>
      <c r="CT12" s="55" t="e">
        <f>CR11*(1-②条件設定!$H16)</f>
        <v>#DIV/0!</v>
      </c>
      <c r="CU12" s="99" t="e">
        <f>CT12+②条件設定!AX17</f>
        <v>#DIV/0!</v>
      </c>
      <c r="CV12" s="34" t="e">
        <f t="shared" si="29"/>
        <v>#DIV/0!</v>
      </c>
      <c r="CW12" s="55" t="e">
        <f>CU11*(1-②条件設定!$H16)</f>
        <v>#DIV/0!</v>
      </c>
      <c r="CX12" s="99" t="e">
        <f>CW12+②条件設定!AY17</f>
        <v>#DIV/0!</v>
      </c>
      <c r="CY12" s="34" t="e">
        <f t="shared" si="30"/>
        <v>#DIV/0!</v>
      </c>
      <c r="CZ12" s="55" t="e">
        <f>CX11*(1-②条件設定!$H16)</f>
        <v>#DIV/0!</v>
      </c>
      <c r="DA12" s="99" t="e">
        <f>CZ12+②条件設定!AZ17</f>
        <v>#DIV/0!</v>
      </c>
      <c r="DB12" s="34" t="e">
        <f t="shared" si="31"/>
        <v>#DIV/0!</v>
      </c>
      <c r="DC12" s="55" t="e">
        <f>DA11*(1-②条件設定!$H16)</f>
        <v>#DIV/0!</v>
      </c>
      <c r="DD12" s="99" t="e">
        <f>DC12+②条件設定!BA17</f>
        <v>#DIV/0!</v>
      </c>
      <c r="DE12" s="34" t="e">
        <f t="shared" si="32"/>
        <v>#DIV/0!</v>
      </c>
      <c r="DF12" s="55" t="e">
        <f>DD11*(1-②条件設定!$H16)</f>
        <v>#DIV/0!</v>
      </c>
      <c r="DG12" s="99" t="e">
        <f>DF12+②条件設定!BB17</f>
        <v>#DIV/0!</v>
      </c>
      <c r="DH12" s="34" t="e">
        <f t="shared" si="33"/>
        <v>#DIV/0!</v>
      </c>
      <c r="DI12" s="55" t="e">
        <f>DG11*(1-②条件設定!$H16)</f>
        <v>#DIV/0!</v>
      </c>
      <c r="DJ12" s="99" t="e">
        <f>DI12+②条件設定!BC17</f>
        <v>#DIV/0!</v>
      </c>
      <c r="DK12" s="34" t="e">
        <f t="shared" si="34"/>
        <v>#DIV/0!</v>
      </c>
      <c r="DL12" s="55" t="e">
        <f>DJ11*(1-②条件設定!$H16)</f>
        <v>#DIV/0!</v>
      </c>
      <c r="DM12" s="99" t="e">
        <f>DL12+②条件設定!BD17</f>
        <v>#DIV/0!</v>
      </c>
      <c r="DN12" s="34" t="e">
        <f t="shared" si="35"/>
        <v>#DIV/0!</v>
      </c>
      <c r="DO12" s="55" t="e">
        <f>DM11*(1-②条件設定!$H16)</f>
        <v>#DIV/0!</v>
      </c>
      <c r="DP12" s="99" t="e">
        <f>DO12+②条件設定!BE17</f>
        <v>#DIV/0!</v>
      </c>
      <c r="DQ12" s="34" t="e">
        <f t="shared" si="36"/>
        <v>#DIV/0!</v>
      </c>
      <c r="DR12" s="55" t="e">
        <f>DP11*(1-②条件設定!$H16)</f>
        <v>#DIV/0!</v>
      </c>
      <c r="DS12" s="99" t="e">
        <f>DR12+②条件設定!BF17</f>
        <v>#DIV/0!</v>
      </c>
      <c r="DT12" s="34" t="e">
        <f t="shared" si="37"/>
        <v>#DIV/0!</v>
      </c>
      <c r="DU12" s="55" t="e">
        <f>DS11*(1-②条件設定!$H16)</f>
        <v>#DIV/0!</v>
      </c>
      <c r="DV12" s="99" t="e">
        <f>DU12+②条件設定!BG17</f>
        <v>#DIV/0!</v>
      </c>
      <c r="DW12" s="34" t="e">
        <f t="shared" si="38"/>
        <v>#DIV/0!</v>
      </c>
      <c r="DX12" s="55" t="e">
        <f>DV11*(1-②条件設定!$H16)</f>
        <v>#DIV/0!</v>
      </c>
      <c r="DY12" s="99" t="e">
        <f>DX12+②条件設定!BH17</f>
        <v>#DIV/0!</v>
      </c>
      <c r="DZ12" s="34" t="e">
        <f t="shared" si="39"/>
        <v>#DIV/0!</v>
      </c>
      <c r="EA12" s="55" t="e">
        <f>DY11*(1-②条件設定!$H16)</f>
        <v>#DIV/0!</v>
      </c>
      <c r="EB12" s="99" t="e">
        <f>EA12+②条件設定!BI17</f>
        <v>#DIV/0!</v>
      </c>
      <c r="EC12" s="34" t="e">
        <f t="shared" si="40"/>
        <v>#DIV/0!</v>
      </c>
      <c r="ED12" s="55" t="e">
        <f>EB11*(1-②条件設定!$H16)</f>
        <v>#DIV/0!</v>
      </c>
      <c r="EE12" s="99" t="e">
        <f>ED12+②条件設定!BJ17</f>
        <v>#DIV/0!</v>
      </c>
      <c r="EF12" s="34" t="e">
        <f t="shared" si="41"/>
        <v>#DIV/0!</v>
      </c>
      <c r="EG12" s="55" t="e">
        <f>EE11*(1-②条件設定!$H16)</f>
        <v>#DIV/0!</v>
      </c>
      <c r="EH12" s="99" t="e">
        <f>EG12+②条件設定!BK17</f>
        <v>#DIV/0!</v>
      </c>
      <c r="EI12" s="34" t="e">
        <f t="shared" si="42"/>
        <v>#DIV/0!</v>
      </c>
      <c r="EJ12" s="55" t="e">
        <f>EH11*(1-②条件設定!$H16)</f>
        <v>#DIV/0!</v>
      </c>
      <c r="EK12" s="99" t="e">
        <f>EJ12+②条件設定!BL17</f>
        <v>#DIV/0!</v>
      </c>
      <c r="EL12" s="34" t="e">
        <f t="shared" si="43"/>
        <v>#DIV/0!</v>
      </c>
      <c r="EM12" s="55" t="e">
        <f>EK11*(1-②条件設定!$H16)</f>
        <v>#DIV/0!</v>
      </c>
      <c r="EN12" s="99" t="e">
        <f>EM12+②条件設定!BM17</f>
        <v>#DIV/0!</v>
      </c>
      <c r="EO12" s="34" t="e">
        <f t="shared" si="44"/>
        <v>#DIV/0!</v>
      </c>
      <c r="EP12" s="55" t="e">
        <f>EN11*(1-②条件設定!$H16)</f>
        <v>#DIV/0!</v>
      </c>
      <c r="EQ12" s="99" t="e">
        <f>EP12+②条件設定!BN17</f>
        <v>#DIV/0!</v>
      </c>
      <c r="ER12" s="34" t="e">
        <f t="shared" si="45"/>
        <v>#DIV/0!</v>
      </c>
      <c r="ES12" s="55" t="e">
        <f>EQ11*(1-②条件設定!$H16)</f>
        <v>#DIV/0!</v>
      </c>
      <c r="ET12" s="99" t="e">
        <f>ES12+②条件設定!BO17</f>
        <v>#DIV/0!</v>
      </c>
      <c r="EU12" s="34" t="e">
        <f t="shared" si="46"/>
        <v>#DIV/0!</v>
      </c>
      <c r="EV12" s="55" t="e">
        <f>ET11*(1-②条件設定!$H16)</f>
        <v>#DIV/0!</v>
      </c>
      <c r="EW12" s="99" t="e">
        <f>EV12+②条件設定!BP17</f>
        <v>#DIV/0!</v>
      </c>
      <c r="EX12" s="34" t="e">
        <f t="shared" si="47"/>
        <v>#DIV/0!</v>
      </c>
      <c r="EY12" s="55" t="e">
        <f>EW11*(1-②条件設定!$H16)</f>
        <v>#DIV/0!</v>
      </c>
      <c r="EZ12" s="99" t="e">
        <f>EY12+②条件設定!BQ17</f>
        <v>#DIV/0!</v>
      </c>
      <c r="FA12" s="34" t="e">
        <f t="shared" si="48"/>
        <v>#DIV/0!</v>
      </c>
      <c r="FB12" s="55" t="e">
        <f>EZ11*(1-②条件設定!$H16)</f>
        <v>#DIV/0!</v>
      </c>
      <c r="FC12" s="99" t="e">
        <f>FB12+②条件設定!BR17</f>
        <v>#DIV/0!</v>
      </c>
      <c r="FD12" s="34" t="e">
        <f t="shared" si="49"/>
        <v>#DIV/0!</v>
      </c>
      <c r="FE12" s="55" t="e">
        <f>FC11*(1-②条件設定!$H16)</f>
        <v>#DIV/0!</v>
      </c>
      <c r="FF12" s="99" t="e">
        <f>FE12+②条件設定!BS17</f>
        <v>#DIV/0!</v>
      </c>
      <c r="FG12" s="34" t="e">
        <f t="shared" si="50"/>
        <v>#DIV/0!</v>
      </c>
      <c r="FH12" s="55" t="e">
        <f>FF11*(1-②条件設定!$H16)</f>
        <v>#DIV/0!</v>
      </c>
      <c r="FI12" s="99" t="e">
        <f>FH12+②条件設定!BT17</f>
        <v>#DIV/0!</v>
      </c>
      <c r="FJ12" s="34" t="e">
        <f t="shared" si="51"/>
        <v>#DIV/0!</v>
      </c>
      <c r="FK12" s="55" t="e">
        <f>FI11*(1-②条件設定!$H16)</f>
        <v>#DIV/0!</v>
      </c>
      <c r="FL12" s="99" t="e">
        <f>FK12+②条件設定!BU17</f>
        <v>#DIV/0!</v>
      </c>
      <c r="FM12" s="34" t="e">
        <f t="shared" si="52"/>
        <v>#DIV/0!</v>
      </c>
      <c r="FN12" s="55" t="e">
        <f>FL11*(1-②条件設定!$H16)</f>
        <v>#DIV/0!</v>
      </c>
      <c r="FO12" s="99" t="e">
        <f>FN12+②条件設定!BV17</f>
        <v>#DIV/0!</v>
      </c>
      <c r="FP12" s="34" t="e">
        <f t="shared" si="53"/>
        <v>#DIV/0!</v>
      </c>
      <c r="FQ12" s="55" t="e">
        <f>FO11*(1-②条件設定!$H16)</f>
        <v>#DIV/0!</v>
      </c>
      <c r="FR12" s="99" t="e">
        <f>FQ12+②条件設定!BW17</f>
        <v>#DIV/0!</v>
      </c>
      <c r="FS12" s="34" t="e">
        <f t="shared" si="54"/>
        <v>#DIV/0!</v>
      </c>
      <c r="FT12" s="55" t="e">
        <f>FR11*(1-②条件設定!$H16)</f>
        <v>#DIV/0!</v>
      </c>
      <c r="FU12" s="99" t="e">
        <f>FT12+②条件設定!BX17</f>
        <v>#DIV/0!</v>
      </c>
      <c r="FV12" s="34" t="e">
        <f t="shared" si="55"/>
        <v>#DIV/0!</v>
      </c>
      <c r="FW12" s="55" t="e">
        <f>FU11*(1-②条件設定!$H16)</f>
        <v>#DIV/0!</v>
      </c>
      <c r="FX12" s="99" t="e">
        <f>FW12+②条件設定!BY17</f>
        <v>#DIV/0!</v>
      </c>
      <c r="FY12" s="34" t="e">
        <f t="shared" si="56"/>
        <v>#DIV/0!</v>
      </c>
      <c r="FZ12" s="55" t="e">
        <f>FX11*(1-②条件設定!$H16)</f>
        <v>#DIV/0!</v>
      </c>
      <c r="GA12" s="99" t="e">
        <f>FZ12+②条件設定!BZ17</f>
        <v>#DIV/0!</v>
      </c>
      <c r="GB12" s="34" t="e">
        <f t="shared" si="57"/>
        <v>#DIV/0!</v>
      </c>
      <c r="GC12" s="55" t="e">
        <f>GA11*(1-②条件設定!$H16)</f>
        <v>#DIV/0!</v>
      </c>
      <c r="GD12" s="99" t="e">
        <f>GC12+②条件設定!CA17</f>
        <v>#DIV/0!</v>
      </c>
      <c r="GE12" s="34" t="e">
        <f t="shared" si="58"/>
        <v>#DIV/0!</v>
      </c>
      <c r="GF12" s="55" t="e">
        <f>GD11*(1-②条件設定!$H16)</f>
        <v>#DIV/0!</v>
      </c>
      <c r="GG12" s="99" t="e">
        <f>GF12+②条件設定!CB17</f>
        <v>#DIV/0!</v>
      </c>
      <c r="GH12" s="34" t="e">
        <f t="shared" si="59"/>
        <v>#DIV/0!</v>
      </c>
      <c r="GI12" s="55" t="e">
        <f>GG11*(1-②条件設定!$H16)</f>
        <v>#DIV/0!</v>
      </c>
      <c r="GJ12" s="99" t="e">
        <f>GI12+②条件設定!CC17</f>
        <v>#DIV/0!</v>
      </c>
      <c r="GK12" s="34" t="e">
        <f t="shared" si="60"/>
        <v>#DIV/0!</v>
      </c>
      <c r="GL12" s="55" t="e">
        <f>GJ11*(1-②条件設定!$H16)</f>
        <v>#DIV/0!</v>
      </c>
      <c r="GM12" s="99" t="e">
        <f>GL12+②条件設定!CD17</f>
        <v>#DIV/0!</v>
      </c>
      <c r="GN12" s="34" t="e">
        <f t="shared" si="61"/>
        <v>#DIV/0!</v>
      </c>
      <c r="GO12" s="55" t="e">
        <f>GM11*(1-②条件設定!$H16)</f>
        <v>#DIV/0!</v>
      </c>
      <c r="GP12" s="99" t="e">
        <f>GO12+②条件設定!CE17</f>
        <v>#DIV/0!</v>
      </c>
      <c r="GQ12" s="34" t="e">
        <f t="shared" si="62"/>
        <v>#DIV/0!</v>
      </c>
      <c r="GR12" s="55" t="e">
        <f>GP11*(1-②条件設定!$H16)</f>
        <v>#DIV/0!</v>
      </c>
      <c r="GS12" s="99" t="e">
        <f>GR12+②条件設定!CF17</f>
        <v>#DIV/0!</v>
      </c>
      <c r="GT12" s="34" t="e">
        <f t="shared" si="63"/>
        <v>#DIV/0!</v>
      </c>
      <c r="GU12" s="55" t="e">
        <f>GS11*(1-②条件設定!$H16)</f>
        <v>#DIV/0!</v>
      </c>
      <c r="GV12" s="99" t="e">
        <f>GU12+②条件設定!CG17</f>
        <v>#DIV/0!</v>
      </c>
      <c r="GW12" s="34" t="e">
        <f t="shared" si="64"/>
        <v>#DIV/0!</v>
      </c>
      <c r="GX12" s="55" t="e">
        <f>GV11*(1-②条件設定!$H16)</f>
        <v>#DIV/0!</v>
      </c>
      <c r="GY12" s="99" t="e">
        <f>GX12+②条件設定!CH17</f>
        <v>#DIV/0!</v>
      </c>
      <c r="GZ12" s="34" t="e">
        <f t="shared" si="65"/>
        <v>#DIV/0!</v>
      </c>
      <c r="HA12" s="55" t="e">
        <f>GY11*(1-②条件設定!$H16)</f>
        <v>#DIV/0!</v>
      </c>
      <c r="HB12" s="99" t="e">
        <f>HA12+②条件設定!CI17</f>
        <v>#DIV/0!</v>
      </c>
      <c r="HC12" s="34" t="e">
        <f t="shared" si="66"/>
        <v>#DIV/0!</v>
      </c>
      <c r="HD12" s="55" t="e">
        <f>HB11*(1-②条件設定!$H16)</f>
        <v>#DIV/0!</v>
      </c>
      <c r="HE12" s="99" t="e">
        <f>HD12+②条件設定!CJ17</f>
        <v>#DIV/0!</v>
      </c>
      <c r="HF12" s="34" t="e">
        <f t="shared" si="67"/>
        <v>#DIV/0!</v>
      </c>
      <c r="HG12" s="55" t="e">
        <f>HE11*(1-②条件設定!$H16)</f>
        <v>#DIV/0!</v>
      </c>
      <c r="HH12" s="99" t="e">
        <f>HG12+②条件設定!CK17</f>
        <v>#DIV/0!</v>
      </c>
      <c r="HI12" s="34" t="e">
        <f t="shared" si="68"/>
        <v>#DIV/0!</v>
      </c>
      <c r="HJ12" s="55" t="e">
        <f>HH11*(1-②条件設定!$H16)</f>
        <v>#DIV/0!</v>
      </c>
      <c r="HK12" s="99" t="e">
        <f>HJ12+②条件設定!CL17</f>
        <v>#DIV/0!</v>
      </c>
      <c r="HL12" s="34" t="e">
        <f t="shared" si="69"/>
        <v>#DIV/0!</v>
      </c>
      <c r="HM12" s="55" t="e">
        <f>HK11*(1-②条件設定!$H16)</f>
        <v>#DIV/0!</v>
      </c>
      <c r="HN12" s="99" t="e">
        <f>HM12+②条件設定!CM17</f>
        <v>#DIV/0!</v>
      </c>
      <c r="HO12" s="34" t="e">
        <f t="shared" si="70"/>
        <v>#DIV/0!</v>
      </c>
      <c r="HP12" s="55" t="e">
        <f>HN11*(1-②条件設定!$H16)</f>
        <v>#DIV/0!</v>
      </c>
      <c r="HQ12" s="99" t="e">
        <f>HP12+②条件設定!CN17</f>
        <v>#DIV/0!</v>
      </c>
      <c r="HR12" s="34" t="e">
        <f t="shared" si="71"/>
        <v>#DIV/0!</v>
      </c>
      <c r="HS12" s="55" t="e">
        <f>HQ11*(1-②条件設定!$H16)</f>
        <v>#DIV/0!</v>
      </c>
      <c r="HT12" s="99" t="e">
        <f>HS12+②条件設定!CO17</f>
        <v>#DIV/0!</v>
      </c>
      <c r="HU12" s="34" t="e">
        <f t="shared" si="72"/>
        <v>#DIV/0!</v>
      </c>
      <c r="HV12" s="55" t="e">
        <f>HT11*(1-②条件設定!$H16)</f>
        <v>#DIV/0!</v>
      </c>
      <c r="HW12" s="99" t="e">
        <f>HV12+②条件設定!CP17</f>
        <v>#DIV/0!</v>
      </c>
      <c r="HX12" s="34" t="e">
        <f t="shared" si="73"/>
        <v>#DIV/0!</v>
      </c>
      <c r="HY12" s="55" t="e">
        <f>HW11*(1-②条件設定!$H16)</f>
        <v>#DIV/0!</v>
      </c>
      <c r="HZ12" s="99" t="e">
        <f>HY12+②条件設定!CQ17</f>
        <v>#DIV/0!</v>
      </c>
      <c r="IA12" s="34" t="e">
        <f t="shared" si="74"/>
        <v>#DIV/0!</v>
      </c>
      <c r="IB12" s="55" t="e">
        <f>HZ11*(1-②条件設定!$H16)</f>
        <v>#DIV/0!</v>
      </c>
      <c r="IC12" s="99" t="e">
        <f>IB12+②条件設定!CR17</f>
        <v>#DIV/0!</v>
      </c>
      <c r="ID12" s="34" t="e">
        <f t="shared" si="75"/>
        <v>#DIV/0!</v>
      </c>
      <c r="IE12" s="55" t="e">
        <f>IC11*(1-②条件設定!$H16)</f>
        <v>#DIV/0!</v>
      </c>
      <c r="IF12" s="99" t="e">
        <f>IE12+②条件設定!CS17</f>
        <v>#DIV/0!</v>
      </c>
      <c r="IG12" s="34" t="e">
        <f t="shared" si="76"/>
        <v>#DIV/0!</v>
      </c>
    </row>
    <row r="13" spans="1:241" x14ac:dyDescent="0.4">
      <c r="A13" s="21">
        <v>27</v>
      </c>
      <c r="B13" s="31">
        <f>①実績入力!B14</f>
        <v>0</v>
      </c>
      <c r="C13" s="10">
        <f>①実績入力!E14</f>
        <v>0</v>
      </c>
      <c r="D13" s="32">
        <f>①実績入力!F14</f>
        <v>0</v>
      </c>
      <c r="E13" s="54" t="e">
        <f>B12*(1-②条件設定!$H17)</f>
        <v>#DIV/0!</v>
      </c>
      <c r="F13" s="98" t="e">
        <f>E13+②条件設定!S18</f>
        <v>#DIV/0!</v>
      </c>
      <c r="G13" s="32" t="e">
        <f t="shared" si="77"/>
        <v>#DIV/0!</v>
      </c>
      <c r="H13" s="54" t="e">
        <f>F12*(1-②条件設定!$H17)</f>
        <v>#DIV/0!</v>
      </c>
      <c r="I13" s="98" t="e">
        <f>H13+②条件設定!T18</f>
        <v>#DIV/0!</v>
      </c>
      <c r="J13" s="32" t="e">
        <f t="shared" si="78"/>
        <v>#DIV/0!</v>
      </c>
      <c r="K13" s="54" t="e">
        <f>I12*(1-②条件設定!$H17)</f>
        <v>#DIV/0!</v>
      </c>
      <c r="L13" s="98" t="e">
        <f>K13+②条件設定!U18</f>
        <v>#DIV/0!</v>
      </c>
      <c r="M13" s="32" t="e">
        <f t="shared" si="0"/>
        <v>#DIV/0!</v>
      </c>
      <c r="N13" s="54" t="e">
        <f>L12*(1-②条件設定!$H17)</f>
        <v>#DIV/0!</v>
      </c>
      <c r="O13" s="98" t="e">
        <f>N13+②条件設定!V18</f>
        <v>#DIV/0!</v>
      </c>
      <c r="P13" s="32" t="e">
        <f t="shared" si="1"/>
        <v>#DIV/0!</v>
      </c>
      <c r="Q13" s="54" t="e">
        <f>O12*(1-②条件設定!$H17)</f>
        <v>#DIV/0!</v>
      </c>
      <c r="R13" s="98" t="e">
        <f>Q13+②条件設定!W18</f>
        <v>#DIV/0!</v>
      </c>
      <c r="S13" s="32" t="e">
        <f t="shared" si="2"/>
        <v>#DIV/0!</v>
      </c>
      <c r="T13" s="54" t="e">
        <f>R12*(1-②条件設定!$H17)</f>
        <v>#DIV/0!</v>
      </c>
      <c r="U13" s="98" t="e">
        <f>T13+②条件設定!X18</f>
        <v>#DIV/0!</v>
      </c>
      <c r="V13" s="32" t="e">
        <f t="shared" si="3"/>
        <v>#DIV/0!</v>
      </c>
      <c r="W13" s="54" t="e">
        <f>U12*(1-②条件設定!$H17)</f>
        <v>#DIV/0!</v>
      </c>
      <c r="X13" s="98" t="e">
        <f>W13+②条件設定!Y18</f>
        <v>#DIV/0!</v>
      </c>
      <c r="Y13" s="32" t="e">
        <f t="shared" si="4"/>
        <v>#DIV/0!</v>
      </c>
      <c r="Z13" s="54" t="e">
        <f>X12*(1-②条件設定!$H17)</f>
        <v>#DIV/0!</v>
      </c>
      <c r="AA13" s="98" t="e">
        <f>Z13+②条件設定!Z18</f>
        <v>#DIV/0!</v>
      </c>
      <c r="AB13" s="32" t="e">
        <f t="shared" si="5"/>
        <v>#DIV/0!</v>
      </c>
      <c r="AC13" s="54" t="e">
        <f>AA12*(1-②条件設定!$H17)</f>
        <v>#DIV/0!</v>
      </c>
      <c r="AD13" s="98" t="e">
        <f>AC13+②条件設定!AA18</f>
        <v>#DIV/0!</v>
      </c>
      <c r="AE13" s="32" t="e">
        <f t="shared" si="6"/>
        <v>#DIV/0!</v>
      </c>
      <c r="AF13" s="54" t="e">
        <f>AD12*(1-②条件設定!$H17)</f>
        <v>#DIV/0!</v>
      </c>
      <c r="AG13" s="98" t="e">
        <f>AF13+②条件設定!AB18</f>
        <v>#DIV/0!</v>
      </c>
      <c r="AH13" s="32" t="e">
        <f t="shared" si="7"/>
        <v>#DIV/0!</v>
      </c>
      <c r="AI13" s="54" t="e">
        <f>AG12*(1-②条件設定!$H17)</f>
        <v>#DIV/0!</v>
      </c>
      <c r="AJ13" s="98" t="e">
        <f>AI13+②条件設定!AC18</f>
        <v>#DIV/0!</v>
      </c>
      <c r="AK13" s="32" t="e">
        <f t="shared" si="8"/>
        <v>#DIV/0!</v>
      </c>
      <c r="AL13" s="54" t="e">
        <f>AJ12*(1-②条件設定!$H17)</f>
        <v>#DIV/0!</v>
      </c>
      <c r="AM13" s="98" t="e">
        <f>AL13+②条件設定!AD18</f>
        <v>#DIV/0!</v>
      </c>
      <c r="AN13" s="32" t="e">
        <f t="shared" si="9"/>
        <v>#DIV/0!</v>
      </c>
      <c r="AO13" s="54" t="e">
        <f>AM12*(1-②条件設定!$H17)</f>
        <v>#DIV/0!</v>
      </c>
      <c r="AP13" s="98" t="e">
        <f>AO13+②条件設定!AE18</f>
        <v>#DIV/0!</v>
      </c>
      <c r="AQ13" s="32" t="e">
        <f t="shared" si="10"/>
        <v>#DIV/0!</v>
      </c>
      <c r="AR13" s="54" t="e">
        <f>AP12*(1-②条件設定!$H17)</f>
        <v>#DIV/0!</v>
      </c>
      <c r="AS13" s="98" t="e">
        <f>AR13+②条件設定!AF18</f>
        <v>#DIV/0!</v>
      </c>
      <c r="AT13" s="32" t="e">
        <f t="shared" si="11"/>
        <v>#DIV/0!</v>
      </c>
      <c r="AU13" s="54" t="e">
        <f>AS12*(1-②条件設定!$H17)</f>
        <v>#DIV/0!</v>
      </c>
      <c r="AV13" s="98" t="e">
        <f>AU13+②条件設定!AG18</f>
        <v>#DIV/0!</v>
      </c>
      <c r="AW13" s="32" t="e">
        <f t="shared" si="12"/>
        <v>#DIV/0!</v>
      </c>
      <c r="AX13" s="54" t="e">
        <f>AV12*(1-②条件設定!$H17)</f>
        <v>#DIV/0!</v>
      </c>
      <c r="AY13" s="98" t="e">
        <f>AX13+②条件設定!AH18</f>
        <v>#DIV/0!</v>
      </c>
      <c r="AZ13" s="32" t="e">
        <f t="shared" si="13"/>
        <v>#DIV/0!</v>
      </c>
      <c r="BA13" s="54" t="e">
        <f>AY12*(1-②条件設定!$H17)</f>
        <v>#DIV/0!</v>
      </c>
      <c r="BB13" s="98" t="e">
        <f>BA13+②条件設定!AI18</f>
        <v>#DIV/0!</v>
      </c>
      <c r="BC13" s="32" t="e">
        <f t="shared" si="14"/>
        <v>#DIV/0!</v>
      </c>
      <c r="BD13" s="54" t="e">
        <f>BB12*(1-②条件設定!$H17)</f>
        <v>#DIV/0!</v>
      </c>
      <c r="BE13" s="98" t="e">
        <f>BD13+②条件設定!AJ18</f>
        <v>#DIV/0!</v>
      </c>
      <c r="BF13" s="32" t="e">
        <f t="shared" si="15"/>
        <v>#DIV/0!</v>
      </c>
      <c r="BG13" s="54" t="e">
        <f>BE12*(1-②条件設定!$H17)</f>
        <v>#DIV/0!</v>
      </c>
      <c r="BH13" s="98" t="e">
        <f>BG13+②条件設定!AK18</f>
        <v>#DIV/0!</v>
      </c>
      <c r="BI13" s="32" t="e">
        <f t="shared" si="16"/>
        <v>#DIV/0!</v>
      </c>
      <c r="BJ13" s="54" t="e">
        <f>BH12*(1-②条件設定!$H17)</f>
        <v>#DIV/0!</v>
      </c>
      <c r="BK13" s="98" t="e">
        <f>BJ13+②条件設定!AL18</f>
        <v>#DIV/0!</v>
      </c>
      <c r="BL13" s="32" t="e">
        <f t="shared" si="17"/>
        <v>#DIV/0!</v>
      </c>
      <c r="BM13" s="54" t="e">
        <f>BK12*(1-②条件設定!$H17)</f>
        <v>#DIV/0!</v>
      </c>
      <c r="BN13" s="98" t="e">
        <f>BM13+②条件設定!AM18</f>
        <v>#DIV/0!</v>
      </c>
      <c r="BO13" s="32" t="e">
        <f t="shared" si="18"/>
        <v>#DIV/0!</v>
      </c>
      <c r="BP13" s="54" t="e">
        <f>BN12*(1-②条件設定!$H17)</f>
        <v>#DIV/0!</v>
      </c>
      <c r="BQ13" s="98" t="e">
        <f>BP13+②条件設定!AN18</f>
        <v>#DIV/0!</v>
      </c>
      <c r="BR13" s="32" t="e">
        <f t="shared" si="19"/>
        <v>#DIV/0!</v>
      </c>
      <c r="BS13" s="54" t="e">
        <f>BQ12*(1-②条件設定!$H17)</f>
        <v>#DIV/0!</v>
      </c>
      <c r="BT13" s="98" t="e">
        <f>BS13+②条件設定!AO18</f>
        <v>#DIV/0!</v>
      </c>
      <c r="BU13" s="32" t="e">
        <f t="shared" si="20"/>
        <v>#DIV/0!</v>
      </c>
      <c r="BV13" s="54" t="e">
        <f>BT12*(1-②条件設定!$H17)</f>
        <v>#DIV/0!</v>
      </c>
      <c r="BW13" s="98" t="e">
        <f>BV13+②条件設定!AP18</f>
        <v>#DIV/0!</v>
      </c>
      <c r="BX13" s="32" t="e">
        <f t="shared" si="21"/>
        <v>#DIV/0!</v>
      </c>
      <c r="BY13" s="54" t="e">
        <f>BW12*(1-②条件設定!$H17)</f>
        <v>#DIV/0!</v>
      </c>
      <c r="BZ13" s="98" t="e">
        <f>BY13+②条件設定!AQ18</f>
        <v>#DIV/0!</v>
      </c>
      <c r="CA13" s="32" t="e">
        <f t="shared" si="22"/>
        <v>#DIV/0!</v>
      </c>
      <c r="CB13" s="54" t="e">
        <f>BZ12*(1-②条件設定!$H17)</f>
        <v>#DIV/0!</v>
      </c>
      <c r="CC13" s="98" t="e">
        <f>CB13+②条件設定!AR18</f>
        <v>#DIV/0!</v>
      </c>
      <c r="CD13" s="32" t="e">
        <f t="shared" si="23"/>
        <v>#DIV/0!</v>
      </c>
      <c r="CE13" s="54" t="e">
        <f>CC12*(1-②条件設定!$H17)</f>
        <v>#DIV/0!</v>
      </c>
      <c r="CF13" s="98" t="e">
        <f>CE13+②条件設定!AS18</f>
        <v>#DIV/0!</v>
      </c>
      <c r="CG13" s="32" t="e">
        <f t="shared" si="24"/>
        <v>#DIV/0!</v>
      </c>
      <c r="CH13" s="54" t="e">
        <f>CF12*(1-②条件設定!$H17)</f>
        <v>#DIV/0!</v>
      </c>
      <c r="CI13" s="98" t="e">
        <f>CH13+②条件設定!AT18</f>
        <v>#DIV/0!</v>
      </c>
      <c r="CJ13" s="32" t="e">
        <f t="shared" si="25"/>
        <v>#DIV/0!</v>
      </c>
      <c r="CK13" s="54" t="e">
        <f>CI12*(1-②条件設定!$H17)</f>
        <v>#DIV/0!</v>
      </c>
      <c r="CL13" s="98" t="e">
        <f>CK13+②条件設定!AU18</f>
        <v>#DIV/0!</v>
      </c>
      <c r="CM13" s="32" t="e">
        <f t="shared" si="26"/>
        <v>#DIV/0!</v>
      </c>
      <c r="CN13" s="54" t="e">
        <f>CL12*(1-②条件設定!$H17)</f>
        <v>#DIV/0!</v>
      </c>
      <c r="CO13" s="98" t="e">
        <f>CN13+②条件設定!AV18</f>
        <v>#DIV/0!</v>
      </c>
      <c r="CP13" s="32" t="e">
        <f t="shared" si="27"/>
        <v>#DIV/0!</v>
      </c>
      <c r="CQ13" s="54" t="e">
        <f>CO12*(1-②条件設定!$H17)</f>
        <v>#DIV/0!</v>
      </c>
      <c r="CR13" s="98" t="e">
        <f>CQ13+②条件設定!AW18</f>
        <v>#DIV/0!</v>
      </c>
      <c r="CS13" s="32" t="e">
        <f t="shared" si="28"/>
        <v>#DIV/0!</v>
      </c>
      <c r="CT13" s="54" t="e">
        <f>CR12*(1-②条件設定!$H17)</f>
        <v>#DIV/0!</v>
      </c>
      <c r="CU13" s="98" t="e">
        <f>CT13+②条件設定!AX18</f>
        <v>#DIV/0!</v>
      </c>
      <c r="CV13" s="32" t="e">
        <f t="shared" si="29"/>
        <v>#DIV/0!</v>
      </c>
      <c r="CW13" s="54" t="e">
        <f>CU12*(1-②条件設定!$H17)</f>
        <v>#DIV/0!</v>
      </c>
      <c r="CX13" s="98" t="e">
        <f>CW13+②条件設定!AY18</f>
        <v>#DIV/0!</v>
      </c>
      <c r="CY13" s="32" t="e">
        <f t="shared" si="30"/>
        <v>#DIV/0!</v>
      </c>
      <c r="CZ13" s="54" t="e">
        <f>CX12*(1-②条件設定!$H17)</f>
        <v>#DIV/0!</v>
      </c>
      <c r="DA13" s="98" t="e">
        <f>CZ13+②条件設定!AZ18</f>
        <v>#DIV/0!</v>
      </c>
      <c r="DB13" s="32" t="e">
        <f t="shared" si="31"/>
        <v>#DIV/0!</v>
      </c>
      <c r="DC13" s="54" t="e">
        <f>DA12*(1-②条件設定!$H17)</f>
        <v>#DIV/0!</v>
      </c>
      <c r="DD13" s="98" t="e">
        <f>DC13+②条件設定!BA18</f>
        <v>#DIV/0!</v>
      </c>
      <c r="DE13" s="32" t="e">
        <f t="shared" si="32"/>
        <v>#DIV/0!</v>
      </c>
      <c r="DF13" s="54" t="e">
        <f>DD12*(1-②条件設定!$H17)</f>
        <v>#DIV/0!</v>
      </c>
      <c r="DG13" s="98" t="e">
        <f>DF13+②条件設定!BB18</f>
        <v>#DIV/0!</v>
      </c>
      <c r="DH13" s="32" t="e">
        <f t="shared" si="33"/>
        <v>#DIV/0!</v>
      </c>
      <c r="DI13" s="54" t="e">
        <f>DG12*(1-②条件設定!$H17)</f>
        <v>#DIV/0!</v>
      </c>
      <c r="DJ13" s="98" t="e">
        <f>DI13+②条件設定!BC18</f>
        <v>#DIV/0!</v>
      </c>
      <c r="DK13" s="32" t="e">
        <f t="shared" si="34"/>
        <v>#DIV/0!</v>
      </c>
      <c r="DL13" s="54" t="e">
        <f>DJ12*(1-②条件設定!$H17)</f>
        <v>#DIV/0!</v>
      </c>
      <c r="DM13" s="98" t="e">
        <f>DL13+②条件設定!BD18</f>
        <v>#DIV/0!</v>
      </c>
      <c r="DN13" s="32" t="e">
        <f t="shared" si="35"/>
        <v>#DIV/0!</v>
      </c>
      <c r="DO13" s="54" t="e">
        <f>DM12*(1-②条件設定!$H17)</f>
        <v>#DIV/0!</v>
      </c>
      <c r="DP13" s="98" t="e">
        <f>DO13+②条件設定!BE18</f>
        <v>#DIV/0!</v>
      </c>
      <c r="DQ13" s="32" t="e">
        <f t="shared" si="36"/>
        <v>#DIV/0!</v>
      </c>
      <c r="DR13" s="54" t="e">
        <f>DP12*(1-②条件設定!$H17)</f>
        <v>#DIV/0!</v>
      </c>
      <c r="DS13" s="98" t="e">
        <f>DR13+②条件設定!BF18</f>
        <v>#DIV/0!</v>
      </c>
      <c r="DT13" s="32" t="e">
        <f t="shared" si="37"/>
        <v>#DIV/0!</v>
      </c>
      <c r="DU13" s="54" t="e">
        <f>DS12*(1-②条件設定!$H17)</f>
        <v>#DIV/0!</v>
      </c>
      <c r="DV13" s="98" t="e">
        <f>DU13+②条件設定!BG18</f>
        <v>#DIV/0!</v>
      </c>
      <c r="DW13" s="32" t="e">
        <f t="shared" si="38"/>
        <v>#DIV/0!</v>
      </c>
      <c r="DX13" s="54" t="e">
        <f>DV12*(1-②条件設定!$H17)</f>
        <v>#DIV/0!</v>
      </c>
      <c r="DY13" s="98" t="e">
        <f>DX13+②条件設定!BH18</f>
        <v>#DIV/0!</v>
      </c>
      <c r="DZ13" s="32" t="e">
        <f t="shared" si="39"/>
        <v>#DIV/0!</v>
      </c>
      <c r="EA13" s="54" t="e">
        <f>DY12*(1-②条件設定!$H17)</f>
        <v>#DIV/0!</v>
      </c>
      <c r="EB13" s="98" t="e">
        <f>EA13+②条件設定!BI18</f>
        <v>#DIV/0!</v>
      </c>
      <c r="EC13" s="32" t="e">
        <f t="shared" si="40"/>
        <v>#DIV/0!</v>
      </c>
      <c r="ED13" s="54" t="e">
        <f>EB12*(1-②条件設定!$H17)</f>
        <v>#DIV/0!</v>
      </c>
      <c r="EE13" s="98" t="e">
        <f>ED13+②条件設定!BJ18</f>
        <v>#DIV/0!</v>
      </c>
      <c r="EF13" s="32" t="e">
        <f t="shared" si="41"/>
        <v>#DIV/0!</v>
      </c>
      <c r="EG13" s="54" t="e">
        <f>EE12*(1-②条件設定!$H17)</f>
        <v>#DIV/0!</v>
      </c>
      <c r="EH13" s="98" t="e">
        <f>EG13+②条件設定!BK18</f>
        <v>#DIV/0!</v>
      </c>
      <c r="EI13" s="32" t="e">
        <f t="shared" si="42"/>
        <v>#DIV/0!</v>
      </c>
      <c r="EJ13" s="54" t="e">
        <f>EH12*(1-②条件設定!$H17)</f>
        <v>#DIV/0!</v>
      </c>
      <c r="EK13" s="98" t="e">
        <f>EJ13+②条件設定!BL18</f>
        <v>#DIV/0!</v>
      </c>
      <c r="EL13" s="32" t="e">
        <f t="shared" si="43"/>
        <v>#DIV/0!</v>
      </c>
      <c r="EM13" s="54" t="e">
        <f>EK12*(1-②条件設定!$H17)</f>
        <v>#DIV/0!</v>
      </c>
      <c r="EN13" s="98" t="e">
        <f>EM13+②条件設定!BM18</f>
        <v>#DIV/0!</v>
      </c>
      <c r="EO13" s="32" t="e">
        <f t="shared" si="44"/>
        <v>#DIV/0!</v>
      </c>
      <c r="EP13" s="54" t="e">
        <f>EN12*(1-②条件設定!$H17)</f>
        <v>#DIV/0!</v>
      </c>
      <c r="EQ13" s="98" t="e">
        <f>EP13+②条件設定!BN18</f>
        <v>#DIV/0!</v>
      </c>
      <c r="ER13" s="32" t="e">
        <f t="shared" si="45"/>
        <v>#DIV/0!</v>
      </c>
      <c r="ES13" s="54" t="e">
        <f>EQ12*(1-②条件設定!$H17)</f>
        <v>#DIV/0!</v>
      </c>
      <c r="ET13" s="98" t="e">
        <f>ES13+②条件設定!BO18</f>
        <v>#DIV/0!</v>
      </c>
      <c r="EU13" s="32" t="e">
        <f t="shared" si="46"/>
        <v>#DIV/0!</v>
      </c>
      <c r="EV13" s="54" t="e">
        <f>ET12*(1-②条件設定!$H17)</f>
        <v>#DIV/0!</v>
      </c>
      <c r="EW13" s="98" t="e">
        <f>EV13+②条件設定!BP18</f>
        <v>#DIV/0!</v>
      </c>
      <c r="EX13" s="32" t="e">
        <f t="shared" si="47"/>
        <v>#DIV/0!</v>
      </c>
      <c r="EY13" s="54" t="e">
        <f>EW12*(1-②条件設定!$H17)</f>
        <v>#DIV/0!</v>
      </c>
      <c r="EZ13" s="98" t="e">
        <f>EY13+②条件設定!BQ18</f>
        <v>#DIV/0!</v>
      </c>
      <c r="FA13" s="32" t="e">
        <f t="shared" si="48"/>
        <v>#DIV/0!</v>
      </c>
      <c r="FB13" s="54" t="e">
        <f>EZ12*(1-②条件設定!$H17)</f>
        <v>#DIV/0!</v>
      </c>
      <c r="FC13" s="98" t="e">
        <f>FB13+②条件設定!BR18</f>
        <v>#DIV/0!</v>
      </c>
      <c r="FD13" s="32" t="e">
        <f t="shared" si="49"/>
        <v>#DIV/0!</v>
      </c>
      <c r="FE13" s="54" t="e">
        <f>FC12*(1-②条件設定!$H17)</f>
        <v>#DIV/0!</v>
      </c>
      <c r="FF13" s="98" t="e">
        <f>FE13+②条件設定!BS18</f>
        <v>#DIV/0!</v>
      </c>
      <c r="FG13" s="32" t="e">
        <f t="shared" si="50"/>
        <v>#DIV/0!</v>
      </c>
      <c r="FH13" s="54" t="e">
        <f>FF12*(1-②条件設定!$H17)</f>
        <v>#DIV/0!</v>
      </c>
      <c r="FI13" s="98" t="e">
        <f>FH13+②条件設定!BT18</f>
        <v>#DIV/0!</v>
      </c>
      <c r="FJ13" s="32" t="e">
        <f t="shared" si="51"/>
        <v>#DIV/0!</v>
      </c>
      <c r="FK13" s="54" t="e">
        <f>FI12*(1-②条件設定!$H17)</f>
        <v>#DIV/0!</v>
      </c>
      <c r="FL13" s="98" t="e">
        <f>FK13+②条件設定!BU18</f>
        <v>#DIV/0!</v>
      </c>
      <c r="FM13" s="32" t="e">
        <f t="shared" si="52"/>
        <v>#DIV/0!</v>
      </c>
      <c r="FN13" s="54" t="e">
        <f>FL12*(1-②条件設定!$H17)</f>
        <v>#DIV/0!</v>
      </c>
      <c r="FO13" s="98" t="e">
        <f>FN13+②条件設定!BV18</f>
        <v>#DIV/0!</v>
      </c>
      <c r="FP13" s="32" t="e">
        <f t="shared" si="53"/>
        <v>#DIV/0!</v>
      </c>
      <c r="FQ13" s="54" t="e">
        <f>FO12*(1-②条件設定!$H17)</f>
        <v>#DIV/0!</v>
      </c>
      <c r="FR13" s="98" t="e">
        <f>FQ13+②条件設定!BW18</f>
        <v>#DIV/0!</v>
      </c>
      <c r="FS13" s="32" t="e">
        <f t="shared" si="54"/>
        <v>#DIV/0!</v>
      </c>
      <c r="FT13" s="54" t="e">
        <f>FR12*(1-②条件設定!$H17)</f>
        <v>#DIV/0!</v>
      </c>
      <c r="FU13" s="98" t="e">
        <f>FT13+②条件設定!BX18</f>
        <v>#DIV/0!</v>
      </c>
      <c r="FV13" s="32" t="e">
        <f t="shared" si="55"/>
        <v>#DIV/0!</v>
      </c>
      <c r="FW13" s="54" t="e">
        <f>FU12*(1-②条件設定!$H17)</f>
        <v>#DIV/0!</v>
      </c>
      <c r="FX13" s="98" t="e">
        <f>FW13+②条件設定!BY18</f>
        <v>#DIV/0!</v>
      </c>
      <c r="FY13" s="32" t="e">
        <f t="shared" si="56"/>
        <v>#DIV/0!</v>
      </c>
      <c r="FZ13" s="54" t="e">
        <f>FX12*(1-②条件設定!$H17)</f>
        <v>#DIV/0!</v>
      </c>
      <c r="GA13" s="98" t="e">
        <f>FZ13+②条件設定!BZ18</f>
        <v>#DIV/0!</v>
      </c>
      <c r="GB13" s="32" t="e">
        <f t="shared" si="57"/>
        <v>#DIV/0!</v>
      </c>
      <c r="GC13" s="54" t="e">
        <f>GA12*(1-②条件設定!$H17)</f>
        <v>#DIV/0!</v>
      </c>
      <c r="GD13" s="98" t="e">
        <f>GC13+②条件設定!CA18</f>
        <v>#DIV/0!</v>
      </c>
      <c r="GE13" s="32" t="e">
        <f t="shared" si="58"/>
        <v>#DIV/0!</v>
      </c>
      <c r="GF13" s="54" t="e">
        <f>GD12*(1-②条件設定!$H17)</f>
        <v>#DIV/0!</v>
      </c>
      <c r="GG13" s="98" t="e">
        <f>GF13+②条件設定!CB18</f>
        <v>#DIV/0!</v>
      </c>
      <c r="GH13" s="32" t="e">
        <f t="shared" si="59"/>
        <v>#DIV/0!</v>
      </c>
      <c r="GI13" s="54" t="e">
        <f>GG12*(1-②条件設定!$H17)</f>
        <v>#DIV/0!</v>
      </c>
      <c r="GJ13" s="98" t="e">
        <f>GI13+②条件設定!CC18</f>
        <v>#DIV/0!</v>
      </c>
      <c r="GK13" s="32" t="e">
        <f t="shared" si="60"/>
        <v>#DIV/0!</v>
      </c>
      <c r="GL13" s="54" t="e">
        <f>GJ12*(1-②条件設定!$H17)</f>
        <v>#DIV/0!</v>
      </c>
      <c r="GM13" s="98" t="e">
        <f>GL13+②条件設定!CD18</f>
        <v>#DIV/0!</v>
      </c>
      <c r="GN13" s="32" t="e">
        <f t="shared" si="61"/>
        <v>#DIV/0!</v>
      </c>
      <c r="GO13" s="54" t="e">
        <f>GM12*(1-②条件設定!$H17)</f>
        <v>#DIV/0!</v>
      </c>
      <c r="GP13" s="98" t="e">
        <f>GO13+②条件設定!CE18</f>
        <v>#DIV/0!</v>
      </c>
      <c r="GQ13" s="32" t="e">
        <f t="shared" si="62"/>
        <v>#DIV/0!</v>
      </c>
      <c r="GR13" s="54" t="e">
        <f>GP12*(1-②条件設定!$H17)</f>
        <v>#DIV/0!</v>
      </c>
      <c r="GS13" s="98" t="e">
        <f>GR13+②条件設定!CF18</f>
        <v>#DIV/0!</v>
      </c>
      <c r="GT13" s="32" t="e">
        <f t="shared" si="63"/>
        <v>#DIV/0!</v>
      </c>
      <c r="GU13" s="54" t="e">
        <f>GS12*(1-②条件設定!$H17)</f>
        <v>#DIV/0!</v>
      </c>
      <c r="GV13" s="98" t="e">
        <f>GU13+②条件設定!CG18</f>
        <v>#DIV/0!</v>
      </c>
      <c r="GW13" s="32" t="e">
        <f t="shared" si="64"/>
        <v>#DIV/0!</v>
      </c>
      <c r="GX13" s="54" t="e">
        <f>GV12*(1-②条件設定!$H17)</f>
        <v>#DIV/0!</v>
      </c>
      <c r="GY13" s="98" t="e">
        <f>GX13+②条件設定!CH18</f>
        <v>#DIV/0!</v>
      </c>
      <c r="GZ13" s="32" t="e">
        <f t="shared" si="65"/>
        <v>#DIV/0!</v>
      </c>
      <c r="HA13" s="54" t="e">
        <f>GY12*(1-②条件設定!$H17)</f>
        <v>#DIV/0!</v>
      </c>
      <c r="HB13" s="98" t="e">
        <f>HA13+②条件設定!CI18</f>
        <v>#DIV/0!</v>
      </c>
      <c r="HC13" s="32" t="e">
        <f t="shared" si="66"/>
        <v>#DIV/0!</v>
      </c>
      <c r="HD13" s="54" t="e">
        <f>HB12*(1-②条件設定!$H17)</f>
        <v>#DIV/0!</v>
      </c>
      <c r="HE13" s="98" t="e">
        <f>HD13+②条件設定!CJ18</f>
        <v>#DIV/0!</v>
      </c>
      <c r="HF13" s="32" t="e">
        <f t="shared" si="67"/>
        <v>#DIV/0!</v>
      </c>
      <c r="HG13" s="54" t="e">
        <f>HE12*(1-②条件設定!$H17)</f>
        <v>#DIV/0!</v>
      </c>
      <c r="HH13" s="98" t="e">
        <f>HG13+②条件設定!CK18</f>
        <v>#DIV/0!</v>
      </c>
      <c r="HI13" s="32" t="e">
        <f t="shared" si="68"/>
        <v>#DIV/0!</v>
      </c>
      <c r="HJ13" s="54" t="e">
        <f>HH12*(1-②条件設定!$H17)</f>
        <v>#DIV/0!</v>
      </c>
      <c r="HK13" s="98" t="e">
        <f>HJ13+②条件設定!CL18</f>
        <v>#DIV/0!</v>
      </c>
      <c r="HL13" s="32" t="e">
        <f t="shared" si="69"/>
        <v>#DIV/0!</v>
      </c>
      <c r="HM13" s="54" t="e">
        <f>HK12*(1-②条件設定!$H17)</f>
        <v>#DIV/0!</v>
      </c>
      <c r="HN13" s="98" t="e">
        <f>HM13+②条件設定!CM18</f>
        <v>#DIV/0!</v>
      </c>
      <c r="HO13" s="32" t="e">
        <f t="shared" si="70"/>
        <v>#DIV/0!</v>
      </c>
      <c r="HP13" s="54" t="e">
        <f>HN12*(1-②条件設定!$H17)</f>
        <v>#DIV/0!</v>
      </c>
      <c r="HQ13" s="98" t="e">
        <f>HP13+②条件設定!CN18</f>
        <v>#DIV/0!</v>
      </c>
      <c r="HR13" s="32" t="e">
        <f t="shared" si="71"/>
        <v>#DIV/0!</v>
      </c>
      <c r="HS13" s="54" t="e">
        <f>HQ12*(1-②条件設定!$H17)</f>
        <v>#DIV/0!</v>
      </c>
      <c r="HT13" s="98" t="e">
        <f>HS13+②条件設定!CO18</f>
        <v>#DIV/0!</v>
      </c>
      <c r="HU13" s="32" t="e">
        <f t="shared" si="72"/>
        <v>#DIV/0!</v>
      </c>
      <c r="HV13" s="54" t="e">
        <f>HT12*(1-②条件設定!$H17)</f>
        <v>#DIV/0!</v>
      </c>
      <c r="HW13" s="98" t="e">
        <f>HV13+②条件設定!CP18</f>
        <v>#DIV/0!</v>
      </c>
      <c r="HX13" s="32" t="e">
        <f t="shared" si="73"/>
        <v>#DIV/0!</v>
      </c>
      <c r="HY13" s="54" t="e">
        <f>HW12*(1-②条件設定!$H17)</f>
        <v>#DIV/0!</v>
      </c>
      <c r="HZ13" s="98" t="e">
        <f>HY13+②条件設定!CQ18</f>
        <v>#DIV/0!</v>
      </c>
      <c r="IA13" s="32" t="e">
        <f t="shared" si="74"/>
        <v>#DIV/0!</v>
      </c>
      <c r="IB13" s="54" t="e">
        <f>HZ12*(1-②条件設定!$H17)</f>
        <v>#DIV/0!</v>
      </c>
      <c r="IC13" s="98" t="e">
        <f>IB13+②条件設定!CR18</f>
        <v>#DIV/0!</v>
      </c>
      <c r="ID13" s="32" t="e">
        <f t="shared" si="75"/>
        <v>#DIV/0!</v>
      </c>
      <c r="IE13" s="54" t="e">
        <f>IC12*(1-②条件設定!$H17)</f>
        <v>#DIV/0!</v>
      </c>
      <c r="IF13" s="98" t="e">
        <f>IE13+②条件設定!CS18</f>
        <v>#DIV/0!</v>
      </c>
      <c r="IG13" s="32" t="e">
        <f t="shared" si="76"/>
        <v>#DIV/0!</v>
      </c>
    </row>
    <row r="14" spans="1:241" x14ac:dyDescent="0.4">
      <c r="A14" s="22">
        <v>28</v>
      </c>
      <c r="B14" s="33">
        <f>①実績入力!B15</f>
        <v>0</v>
      </c>
      <c r="C14" s="6">
        <f>①実績入力!E15</f>
        <v>0</v>
      </c>
      <c r="D14" s="34">
        <f>①実績入力!F15</f>
        <v>0</v>
      </c>
      <c r="E14" s="55" t="e">
        <f>B13*(1-②条件設定!$H18)</f>
        <v>#DIV/0!</v>
      </c>
      <c r="F14" s="99" t="e">
        <f>E14+②条件設定!S19</f>
        <v>#DIV/0!</v>
      </c>
      <c r="G14" s="34" t="e">
        <f t="shared" si="77"/>
        <v>#DIV/0!</v>
      </c>
      <c r="H14" s="55" t="e">
        <f>F13*(1-②条件設定!$H18)</f>
        <v>#DIV/0!</v>
      </c>
      <c r="I14" s="99" t="e">
        <f>H14+②条件設定!T19</f>
        <v>#DIV/0!</v>
      </c>
      <c r="J14" s="34" t="e">
        <f t="shared" si="78"/>
        <v>#DIV/0!</v>
      </c>
      <c r="K14" s="55" t="e">
        <f>I13*(1-②条件設定!$H18)</f>
        <v>#DIV/0!</v>
      </c>
      <c r="L14" s="99" t="e">
        <f>K14+②条件設定!U19</f>
        <v>#DIV/0!</v>
      </c>
      <c r="M14" s="34" t="e">
        <f t="shared" si="0"/>
        <v>#DIV/0!</v>
      </c>
      <c r="N14" s="55" t="e">
        <f>L13*(1-②条件設定!$H18)</f>
        <v>#DIV/0!</v>
      </c>
      <c r="O14" s="99" t="e">
        <f>N14+②条件設定!V19</f>
        <v>#DIV/0!</v>
      </c>
      <c r="P14" s="34" t="e">
        <f t="shared" si="1"/>
        <v>#DIV/0!</v>
      </c>
      <c r="Q14" s="55" t="e">
        <f>O13*(1-②条件設定!$H18)</f>
        <v>#DIV/0!</v>
      </c>
      <c r="R14" s="99" t="e">
        <f>Q14+②条件設定!W19</f>
        <v>#DIV/0!</v>
      </c>
      <c r="S14" s="34" t="e">
        <f t="shared" si="2"/>
        <v>#DIV/0!</v>
      </c>
      <c r="T14" s="55" t="e">
        <f>R13*(1-②条件設定!$H18)</f>
        <v>#DIV/0!</v>
      </c>
      <c r="U14" s="99" t="e">
        <f>T14+②条件設定!X19</f>
        <v>#DIV/0!</v>
      </c>
      <c r="V14" s="34" t="e">
        <f t="shared" si="3"/>
        <v>#DIV/0!</v>
      </c>
      <c r="W14" s="55" t="e">
        <f>U13*(1-②条件設定!$H18)</f>
        <v>#DIV/0!</v>
      </c>
      <c r="X14" s="99" t="e">
        <f>W14+②条件設定!Y19</f>
        <v>#DIV/0!</v>
      </c>
      <c r="Y14" s="34" t="e">
        <f t="shared" si="4"/>
        <v>#DIV/0!</v>
      </c>
      <c r="Z14" s="55" t="e">
        <f>X13*(1-②条件設定!$H18)</f>
        <v>#DIV/0!</v>
      </c>
      <c r="AA14" s="99" t="e">
        <f>Z14+②条件設定!Z19</f>
        <v>#DIV/0!</v>
      </c>
      <c r="AB14" s="34" t="e">
        <f t="shared" si="5"/>
        <v>#DIV/0!</v>
      </c>
      <c r="AC14" s="55" t="e">
        <f>AA13*(1-②条件設定!$H18)</f>
        <v>#DIV/0!</v>
      </c>
      <c r="AD14" s="99" t="e">
        <f>AC14+②条件設定!AA19</f>
        <v>#DIV/0!</v>
      </c>
      <c r="AE14" s="34" t="e">
        <f t="shared" si="6"/>
        <v>#DIV/0!</v>
      </c>
      <c r="AF14" s="55" t="e">
        <f>AD13*(1-②条件設定!$H18)</f>
        <v>#DIV/0!</v>
      </c>
      <c r="AG14" s="99" t="e">
        <f>AF14+②条件設定!AB19</f>
        <v>#DIV/0!</v>
      </c>
      <c r="AH14" s="34" t="e">
        <f t="shared" si="7"/>
        <v>#DIV/0!</v>
      </c>
      <c r="AI14" s="55" t="e">
        <f>AG13*(1-②条件設定!$H18)</f>
        <v>#DIV/0!</v>
      </c>
      <c r="AJ14" s="99" t="e">
        <f>AI14+②条件設定!AC19</f>
        <v>#DIV/0!</v>
      </c>
      <c r="AK14" s="34" t="e">
        <f t="shared" si="8"/>
        <v>#DIV/0!</v>
      </c>
      <c r="AL14" s="55" t="e">
        <f>AJ13*(1-②条件設定!$H18)</f>
        <v>#DIV/0!</v>
      </c>
      <c r="AM14" s="99" t="e">
        <f>AL14+②条件設定!AD19</f>
        <v>#DIV/0!</v>
      </c>
      <c r="AN14" s="34" t="e">
        <f t="shared" si="9"/>
        <v>#DIV/0!</v>
      </c>
      <c r="AO14" s="55" t="e">
        <f>AM13*(1-②条件設定!$H18)</f>
        <v>#DIV/0!</v>
      </c>
      <c r="AP14" s="99" t="e">
        <f>AO14+②条件設定!AE19</f>
        <v>#DIV/0!</v>
      </c>
      <c r="AQ14" s="34" t="e">
        <f t="shared" si="10"/>
        <v>#DIV/0!</v>
      </c>
      <c r="AR14" s="55" t="e">
        <f>AP13*(1-②条件設定!$H18)</f>
        <v>#DIV/0!</v>
      </c>
      <c r="AS14" s="99" t="e">
        <f>AR14+②条件設定!AF19</f>
        <v>#DIV/0!</v>
      </c>
      <c r="AT14" s="34" t="e">
        <f t="shared" si="11"/>
        <v>#DIV/0!</v>
      </c>
      <c r="AU14" s="55" t="e">
        <f>AS13*(1-②条件設定!$H18)</f>
        <v>#DIV/0!</v>
      </c>
      <c r="AV14" s="99" t="e">
        <f>AU14+②条件設定!AG19</f>
        <v>#DIV/0!</v>
      </c>
      <c r="AW14" s="34" t="e">
        <f t="shared" si="12"/>
        <v>#DIV/0!</v>
      </c>
      <c r="AX14" s="55" t="e">
        <f>AV13*(1-②条件設定!$H18)</f>
        <v>#DIV/0!</v>
      </c>
      <c r="AY14" s="99" t="e">
        <f>AX14+②条件設定!AH19</f>
        <v>#DIV/0!</v>
      </c>
      <c r="AZ14" s="34" t="e">
        <f t="shared" si="13"/>
        <v>#DIV/0!</v>
      </c>
      <c r="BA14" s="55" t="e">
        <f>AY13*(1-②条件設定!$H18)</f>
        <v>#DIV/0!</v>
      </c>
      <c r="BB14" s="99" t="e">
        <f>BA14+②条件設定!AI19</f>
        <v>#DIV/0!</v>
      </c>
      <c r="BC14" s="34" t="e">
        <f t="shared" si="14"/>
        <v>#DIV/0!</v>
      </c>
      <c r="BD14" s="55" t="e">
        <f>BB13*(1-②条件設定!$H18)</f>
        <v>#DIV/0!</v>
      </c>
      <c r="BE14" s="99" t="e">
        <f>BD14+②条件設定!AJ19</f>
        <v>#DIV/0!</v>
      </c>
      <c r="BF14" s="34" t="e">
        <f t="shared" si="15"/>
        <v>#DIV/0!</v>
      </c>
      <c r="BG14" s="55" t="e">
        <f>BE13*(1-②条件設定!$H18)</f>
        <v>#DIV/0!</v>
      </c>
      <c r="BH14" s="99" t="e">
        <f>BG14+②条件設定!AK19</f>
        <v>#DIV/0!</v>
      </c>
      <c r="BI14" s="34" t="e">
        <f t="shared" si="16"/>
        <v>#DIV/0!</v>
      </c>
      <c r="BJ14" s="55" t="e">
        <f>BH13*(1-②条件設定!$H18)</f>
        <v>#DIV/0!</v>
      </c>
      <c r="BK14" s="99" t="e">
        <f>BJ14+②条件設定!AL19</f>
        <v>#DIV/0!</v>
      </c>
      <c r="BL14" s="34" t="e">
        <f t="shared" si="17"/>
        <v>#DIV/0!</v>
      </c>
      <c r="BM14" s="55" t="e">
        <f>BK13*(1-②条件設定!$H18)</f>
        <v>#DIV/0!</v>
      </c>
      <c r="BN14" s="99" t="e">
        <f>BM14+②条件設定!AM19</f>
        <v>#DIV/0!</v>
      </c>
      <c r="BO14" s="34" t="e">
        <f t="shared" si="18"/>
        <v>#DIV/0!</v>
      </c>
      <c r="BP14" s="55" t="e">
        <f>BN13*(1-②条件設定!$H18)</f>
        <v>#DIV/0!</v>
      </c>
      <c r="BQ14" s="99" t="e">
        <f>BP14+②条件設定!AN19</f>
        <v>#DIV/0!</v>
      </c>
      <c r="BR14" s="34" t="e">
        <f t="shared" si="19"/>
        <v>#DIV/0!</v>
      </c>
      <c r="BS14" s="55" t="e">
        <f>BQ13*(1-②条件設定!$H18)</f>
        <v>#DIV/0!</v>
      </c>
      <c r="BT14" s="99" t="e">
        <f>BS14+②条件設定!AO19</f>
        <v>#DIV/0!</v>
      </c>
      <c r="BU14" s="34" t="e">
        <f t="shared" si="20"/>
        <v>#DIV/0!</v>
      </c>
      <c r="BV14" s="55" t="e">
        <f>BT13*(1-②条件設定!$H18)</f>
        <v>#DIV/0!</v>
      </c>
      <c r="BW14" s="99" t="e">
        <f>BV14+②条件設定!AP19</f>
        <v>#DIV/0!</v>
      </c>
      <c r="BX14" s="34" t="e">
        <f t="shared" si="21"/>
        <v>#DIV/0!</v>
      </c>
      <c r="BY14" s="55" t="e">
        <f>BW13*(1-②条件設定!$H18)</f>
        <v>#DIV/0!</v>
      </c>
      <c r="BZ14" s="99" t="e">
        <f>BY14+②条件設定!AQ19</f>
        <v>#DIV/0!</v>
      </c>
      <c r="CA14" s="34" t="e">
        <f t="shared" si="22"/>
        <v>#DIV/0!</v>
      </c>
      <c r="CB14" s="55" t="e">
        <f>BZ13*(1-②条件設定!$H18)</f>
        <v>#DIV/0!</v>
      </c>
      <c r="CC14" s="99" t="e">
        <f>CB14+②条件設定!AR19</f>
        <v>#DIV/0!</v>
      </c>
      <c r="CD14" s="34" t="e">
        <f t="shared" si="23"/>
        <v>#DIV/0!</v>
      </c>
      <c r="CE14" s="55" t="e">
        <f>CC13*(1-②条件設定!$H18)</f>
        <v>#DIV/0!</v>
      </c>
      <c r="CF14" s="99" t="e">
        <f>CE14+②条件設定!AS19</f>
        <v>#DIV/0!</v>
      </c>
      <c r="CG14" s="34" t="e">
        <f t="shared" si="24"/>
        <v>#DIV/0!</v>
      </c>
      <c r="CH14" s="55" t="e">
        <f>CF13*(1-②条件設定!$H18)</f>
        <v>#DIV/0!</v>
      </c>
      <c r="CI14" s="99" t="e">
        <f>CH14+②条件設定!AT19</f>
        <v>#DIV/0!</v>
      </c>
      <c r="CJ14" s="34" t="e">
        <f t="shared" si="25"/>
        <v>#DIV/0!</v>
      </c>
      <c r="CK14" s="55" t="e">
        <f>CI13*(1-②条件設定!$H18)</f>
        <v>#DIV/0!</v>
      </c>
      <c r="CL14" s="99" t="e">
        <f>CK14+②条件設定!AU19</f>
        <v>#DIV/0!</v>
      </c>
      <c r="CM14" s="34" t="e">
        <f t="shared" si="26"/>
        <v>#DIV/0!</v>
      </c>
      <c r="CN14" s="55" t="e">
        <f>CL13*(1-②条件設定!$H18)</f>
        <v>#DIV/0!</v>
      </c>
      <c r="CO14" s="99" t="e">
        <f>CN14+②条件設定!AV19</f>
        <v>#DIV/0!</v>
      </c>
      <c r="CP14" s="34" t="e">
        <f t="shared" si="27"/>
        <v>#DIV/0!</v>
      </c>
      <c r="CQ14" s="55" t="e">
        <f>CO13*(1-②条件設定!$H18)</f>
        <v>#DIV/0!</v>
      </c>
      <c r="CR14" s="99" t="e">
        <f>CQ14+②条件設定!AW19</f>
        <v>#DIV/0!</v>
      </c>
      <c r="CS14" s="34" t="e">
        <f t="shared" si="28"/>
        <v>#DIV/0!</v>
      </c>
      <c r="CT14" s="55" t="e">
        <f>CR13*(1-②条件設定!$H18)</f>
        <v>#DIV/0!</v>
      </c>
      <c r="CU14" s="99" t="e">
        <f>CT14+②条件設定!AX19</f>
        <v>#DIV/0!</v>
      </c>
      <c r="CV14" s="34" t="e">
        <f t="shared" si="29"/>
        <v>#DIV/0!</v>
      </c>
      <c r="CW14" s="55" t="e">
        <f>CU13*(1-②条件設定!$H18)</f>
        <v>#DIV/0!</v>
      </c>
      <c r="CX14" s="99" t="e">
        <f>CW14+②条件設定!AY19</f>
        <v>#DIV/0!</v>
      </c>
      <c r="CY14" s="34" t="e">
        <f t="shared" si="30"/>
        <v>#DIV/0!</v>
      </c>
      <c r="CZ14" s="55" t="e">
        <f>CX13*(1-②条件設定!$H18)</f>
        <v>#DIV/0!</v>
      </c>
      <c r="DA14" s="99" t="e">
        <f>CZ14+②条件設定!AZ19</f>
        <v>#DIV/0!</v>
      </c>
      <c r="DB14" s="34" t="e">
        <f t="shared" si="31"/>
        <v>#DIV/0!</v>
      </c>
      <c r="DC14" s="55" t="e">
        <f>DA13*(1-②条件設定!$H18)</f>
        <v>#DIV/0!</v>
      </c>
      <c r="DD14" s="99" t="e">
        <f>DC14+②条件設定!BA19</f>
        <v>#DIV/0!</v>
      </c>
      <c r="DE14" s="34" t="e">
        <f t="shared" si="32"/>
        <v>#DIV/0!</v>
      </c>
      <c r="DF14" s="55" t="e">
        <f>DD13*(1-②条件設定!$H18)</f>
        <v>#DIV/0!</v>
      </c>
      <c r="DG14" s="99" t="e">
        <f>DF14+②条件設定!BB19</f>
        <v>#DIV/0!</v>
      </c>
      <c r="DH14" s="34" t="e">
        <f t="shared" si="33"/>
        <v>#DIV/0!</v>
      </c>
      <c r="DI14" s="55" t="e">
        <f>DG13*(1-②条件設定!$H18)</f>
        <v>#DIV/0!</v>
      </c>
      <c r="DJ14" s="99" t="e">
        <f>DI14+②条件設定!BC19</f>
        <v>#DIV/0!</v>
      </c>
      <c r="DK14" s="34" t="e">
        <f t="shared" si="34"/>
        <v>#DIV/0!</v>
      </c>
      <c r="DL14" s="55" t="e">
        <f>DJ13*(1-②条件設定!$H18)</f>
        <v>#DIV/0!</v>
      </c>
      <c r="DM14" s="99" t="e">
        <f>DL14+②条件設定!BD19</f>
        <v>#DIV/0!</v>
      </c>
      <c r="DN14" s="34" t="e">
        <f t="shared" si="35"/>
        <v>#DIV/0!</v>
      </c>
      <c r="DO14" s="55" t="e">
        <f>DM13*(1-②条件設定!$H18)</f>
        <v>#DIV/0!</v>
      </c>
      <c r="DP14" s="99" t="e">
        <f>DO14+②条件設定!BE19</f>
        <v>#DIV/0!</v>
      </c>
      <c r="DQ14" s="34" t="e">
        <f t="shared" si="36"/>
        <v>#DIV/0!</v>
      </c>
      <c r="DR14" s="55" t="e">
        <f>DP13*(1-②条件設定!$H18)</f>
        <v>#DIV/0!</v>
      </c>
      <c r="DS14" s="99" t="e">
        <f>DR14+②条件設定!BF19</f>
        <v>#DIV/0!</v>
      </c>
      <c r="DT14" s="34" t="e">
        <f t="shared" si="37"/>
        <v>#DIV/0!</v>
      </c>
      <c r="DU14" s="55" t="e">
        <f>DS13*(1-②条件設定!$H18)</f>
        <v>#DIV/0!</v>
      </c>
      <c r="DV14" s="99" t="e">
        <f>DU14+②条件設定!BG19</f>
        <v>#DIV/0!</v>
      </c>
      <c r="DW14" s="34" t="e">
        <f t="shared" si="38"/>
        <v>#DIV/0!</v>
      </c>
      <c r="DX14" s="55" t="e">
        <f>DV13*(1-②条件設定!$H18)</f>
        <v>#DIV/0!</v>
      </c>
      <c r="DY14" s="99" t="e">
        <f>DX14+②条件設定!BH19</f>
        <v>#DIV/0!</v>
      </c>
      <c r="DZ14" s="34" t="e">
        <f t="shared" si="39"/>
        <v>#DIV/0!</v>
      </c>
      <c r="EA14" s="55" t="e">
        <f>DY13*(1-②条件設定!$H18)</f>
        <v>#DIV/0!</v>
      </c>
      <c r="EB14" s="99" t="e">
        <f>EA14+②条件設定!BI19</f>
        <v>#DIV/0!</v>
      </c>
      <c r="EC14" s="34" t="e">
        <f t="shared" si="40"/>
        <v>#DIV/0!</v>
      </c>
      <c r="ED14" s="55" t="e">
        <f>EB13*(1-②条件設定!$H18)</f>
        <v>#DIV/0!</v>
      </c>
      <c r="EE14" s="99" t="e">
        <f>ED14+②条件設定!BJ19</f>
        <v>#DIV/0!</v>
      </c>
      <c r="EF14" s="34" t="e">
        <f t="shared" si="41"/>
        <v>#DIV/0!</v>
      </c>
      <c r="EG14" s="55" t="e">
        <f>EE13*(1-②条件設定!$H18)</f>
        <v>#DIV/0!</v>
      </c>
      <c r="EH14" s="99" t="e">
        <f>EG14+②条件設定!BK19</f>
        <v>#DIV/0!</v>
      </c>
      <c r="EI14" s="34" t="e">
        <f t="shared" si="42"/>
        <v>#DIV/0!</v>
      </c>
      <c r="EJ14" s="55" t="e">
        <f>EH13*(1-②条件設定!$H18)</f>
        <v>#DIV/0!</v>
      </c>
      <c r="EK14" s="99" t="e">
        <f>EJ14+②条件設定!BL19</f>
        <v>#DIV/0!</v>
      </c>
      <c r="EL14" s="34" t="e">
        <f t="shared" si="43"/>
        <v>#DIV/0!</v>
      </c>
      <c r="EM14" s="55" t="e">
        <f>EK13*(1-②条件設定!$H18)</f>
        <v>#DIV/0!</v>
      </c>
      <c r="EN14" s="99" t="e">
        <f>EM14+②条件設定!BM19</f>
        <v>#DIV/0!</v>
      </c>
      <c r="EO14" s="34" t="e">
        <f t="shared" si="44"/>
        <v>#DIV/0!</v>
      </c>
      <c r="EP14" s="55" t="e">
        <f>EN13*(1-②条件設定!$H18)</f>
        <v>#DIV/0!</v>
      </c>
      <c r="EQ14" s="99" t="e">
        <f>EP14+②条件設定!BN19</f>
        <v>#DIV/0!</v>
      </c>
      <c r="ER14" s="34" t="e">
        <f t="shared" si="45"/>
        <v>#DIV/0!</v>
      </c>
      <c r="ES14" s="55" t="e">
        <f>EQ13*(1-②条件設定!$H18)</f>
        <v>#DIV/0!</v>
      </c>
      <c r="ET14" s="99" t="e">
        <f>ES14+②条件設定!BO19</f>
        <v>#DIV/0!</v>
      </c>
      <c r="EU14" s="34" t="e">
        <f t="shared" si="46"/>
        <v>#DIV/0!</v>
      </c>
      <c r="EV14" s="55" t="e">
        <f>ET13*(1-②条件設定!$H18)</f>
        <v>#DIV/0!</v>
      </c>
      <c r="EW14" s="99" t="e">
        <f>EV14+②条件設定!BP19</f>
        <v>#DIV/0!</v>
      </c>
      <c r="EX14" s="34" t="e">
        <f t="shared" si="47"/>
        <v>#DIV/0!</v>
      </c>
      <c r="EY14" s="55" t="e">
        <f>EW13*(1-②条件設定!$H18)</f>
        <v>#DIV/0!</v>
      </c>
      <c r="EZ14" s="99" t="e">
        <f>EY14+②条件設定!BQ19</f>
        <v>#DIV/0!</v>
      </c>
      <c r="FA14" s="34" t="e">
        <f t="shared" si="48"/>
        <v>#DIV/0!</v>
      </c>
      <c r="FB14" s="55" t="e">
        <f>EZ13*(1-②条件設定!$H18)</f>
        <v>#DIV/0!</v>
      </c>
      <c r="FC14" s="99" t="e">
        <f>FB14+②条件設定!BR19</f>
        <v>#DIV/0!</v>
      </c>
      <c r="FD14" s="34" t="e">
        <f t="shared" si="49"/>
        <v>#DIV/0!</v>
      </c>
      <c r="FE14" s="55" t="e">
        <f>FC13*(1-②条件設定!$H18)</f>
        <v>#DIV/0!</v>
      </c>
      <c r="FF14" s="99" t="e">
        <f>FE14+②条件設定!BS19</f>
        <v>#DIV/0!</v>
      </c>
      <c r="FG14" s="34" t="e">
        <f t="shared" si="50"/>
        <v>#DIV/0!</v>
      </c>
      <c r="FH14" s="55" t="e">
        <f>FF13*(1-②条件設定!$H18)</f>
        <v>#DIV/0!</v>
      </c>
      <c r="FI14" s="99" t="e">
        <f>FH14+②条件設定!BT19</f>
        <v>#DIV/0!</v>
      </c>
      <c r="FJ14" s="34" t="e">
        <f t="shared" si="51"/>
        <v>#DIV/0!</v>
      </c>
      <c r="FK14" s="55" t="e">
        <f>FI13*(1-②条件設定!$H18)</f>
        <v>#DIV/0!</v>
      </c>
      <c r="FL14" s="99" t="e">
        <f>FK14+②条件設定!BU19</f>
        <v>#DIV/0!</v>
      </c>
      <c r="FM14" s="34" t="e">
        <f t="shared" si="52"/>
        <v>#DIV/0!</v>
      </c>
      <c r="FN14" s="55" t="e">
        <f>FL13*(1-②条件設定!$H18)</f>
        <v>#DIV/0!</v>
      </c>
      <c r="FO14" s="99" t="e">
        <f>FN14+②条件設定!BV19</f>
        <v>#DIV/0!</v>
      </c>
      <c r="FP14" s="34" t="e">
        <f t="shared" si="53"/>
        <v>#DIV/0!</v>
      </c>
      <c r="FQ14" s="55" t="e">
        <f>FO13*(1-②条件設定!$H18)</f>
        <v>#DIV/0!</v>
      </c>
      <c r="FR14" s="99" t="e">
        <f>FQ14+②条件設定!BW19</f>
        <v>#DIV/0!</v>
      </c>
      <c r="FS14" s="34" t="e">
        <f t="shared" si="54"/>
        <v>#DIV/0!</v>
      </c>
      <c r="FT14" s="55" t="e">
        <f>FR13*(1-②条件設定!$H18)</f>
        <v>#DIV/0!</v>
      </c>
      <c r="FU14" s="99" t="e">
        <f>FT14+②条件設定!BX19</f>
        <v>#DIV/0!</v>
      </c>
      <c r="FV14" s="34" t="e">
        <f t="shared" si="55"/>
        <v>#DIV/0!</v>
      </c>
      <c r="FW14" s="55" t="e">
        <f>FU13*(1-②条件設定!$H18)</f>
        <v>#DIV/0!</v>
      </c>
      <c r="FX14" s="99" t="e">
        <f>FW14+②条件設定!BY19</f>
        <v>#DIV/0!</v>
      </c>
      <c r="FY14" s="34" t="e">
        <f t="shared" si="56"/>
        <v>#DIV/0!</v>
      </c>
      <c r="FZ14" s="55" t="e">
        <f>FX13*(1-②条件設定!$H18)</f>
        <v>#DIV/0!</v>
      </c>
      <c r="GA14" s="99" t="e">
        <f>FZ14+②条件設定!BZ19</f>
        <v>#DIV/0!</v>
      </c>
      <c r="GB14" s="34" t="e">
        <f t="shared" si="57"/>
        <v>#DIV/0!</v>
      </c>
      <c r="GC14" s="55" t="e">
        <f>GA13*(1-②条件設定!$H18)</f>
        <v>#DIV/0!</v>
      </c>
      <c r="GD14" s="99" t="e">
        <f>GC14+②条件設定!CA19</f>
        <v>#DIV/0!</v>
      </c>
      <c r="GE14" s="34" t="e">
        <f t="shared" si="58"/>
        <v>#DIV/0!</v>
      </c>
      <c r="GF14" s="55" t="e">
        <f>GD13*(1-②条件設定!$H18)</f>
        <v>#DIV/0!</v>
      </c>
      <c r="GG14" s="99" t="e">
        <f>GF14+②条件設定!CB19</f>
        <v>#DIV/0!</v>
      </c>
      <c r="GH14" s="34" t="e">
        <f t="shared" si="59"/>
        <v>#DIV/0!</v>
      </c>
      <c r="GI14" s="55" t="e">
        <f>GG13*(1-②条件設定!$H18)</f>
        <v>#DIV/0!</v>
      </c>
      <c r="GJ14" s="99" t="e">
        <f>GI14+②条件設定!CC19</f>
        <v>#DIV/0!</v>
      </c>
      <c r="GK14" s="34" t="e">
        <f t="shared" si="60"/>
        <v>#DIV/0!</v>
      </c>
      <c r="GL14" s="55" t="e">
        <f>GJ13*(1-②条件設定!$H18)</f>
        <v>#DIV/0!</v>
      </c>
      <c r="GM14" s="99" t="e">
        <f>GL14+②条件設定!CD19</f>
        <v>#DIV/0!</v>
      </c>
      <c r="GN14" s="34" t="e">
        <f t="shared" si="61"/>
        <v>#DIV/0!</v>
      </c>
      <c r="GO14" s="55" t="e">
        <f>GM13*(1-②条件設定!$H18)</f>
        <v>#DIV/0!</v>
      </c>
      <c r="GP14" s="99" t="e">
        <f>GO14+②条件設定!CE19</f>
        <v>#DIV/0!</v>
      </c>
      <c r="GQ14" s="34" t="e">
        <f t="shared" si="62"/>
        <v>#DIV/0!</v>
      </c>
      <c r="GR14" s="55" t="e">
        <f>GP13*(1-②条件設定!$H18)</f>
        <v>#DIV/0!</v>
      </c>
      <c r="GS14" s="99" t="e">
        <f>GR14+②条件設定!CF19</f>
        <v>#DIV/0!</v>
      </c>
      <c r="GT14" s="34" t="e">
        <f t="shared" si="63"/>
        <v>#DIV/0!</v>
      </c>
      <c r="GU14" s="55" t="e">
        <f>GS13*(1-②条件設定!$H18)</f>
        <v>#DIV/0!</v>
      </c>
      <c r="GV14" s="99" t="e">
        <f>GU14+②条件設定!CG19</f>
        <v>#DIV/0!</v>
      </c>
      <c r="GW14" s="34" t="e">
        <f t="shared" si="64"/>
        <v>#DIV/0!</v>
      </c>
      <c r="GX14" s="55" t="e">
        <f>GV13*(1-②条件設定!$H18)</f>
        <v>#DIV/0!</v>
      </c>
      <c r="GY14" s="99" t="e">
        <f>GX14+②条件設定!CH19</f>
        <v>#DIV/0!</v>
      </c>
      <c r="GZ14" s="34" t="e">
        <f t="shared" si="65"/>
        <v>#DIV/0!</v>
      </c>
      <c r="HA14" s="55" t="e">
        <f>GY13*(1-②条件設定!$H18)</f>
        <v>#DIV/0!</v>
      </c>
      <c r="HB14" s="99" t="e">
        <f>HA14+②条件設定!CI19</f>
        <v>#DIV/0!</v>
      </c>
      <c r="HC14" s="34" t="e">
        <f t="shared" si="66"/>
        <v>#DIV/0!</v>
      </c>
      <c r="HD14" s="55" t="e">
        <f>HB13*(1-②条件設定!$H18)</f>
        <v>#DIV/0!</v>
      </c>
      <c r="HE14" s="99" t="e">
        <f>HD14+②条件設定!CJ19</f>
        <v>#DIV/0!</v>
      </c>
      <c r="HF14" s="34" t="e">
        <f t="shared" si="67"/>
        <v>#DIV/0!</v>
      </c>
      <c r="HG14" s="55" t="e">
        <f>HE13*(1-②条件設定!$H18)</f>
        <v>#DIV/0!</v>
      </c>
      <c r="HH14" s="99" t="e">
        <f>HG14+②条件設定!CK19</f>
        <v>#DIV/0!</v>
      </c>
      <c r="HI14" s="34" t="e">
        <f t="shared" si="68"/>
        <v>#DIV/0!</v>
      </c>
      <c r="HJ14" s="55" t="e">
        <f>HH13*(1-②条件設定!$H18)</f>
        <v>#DIV/0!</v>
      </c>
      <c r="HK14" s="99" t="e">
        <f>HJ14+②条件設定!CL19</f>
        <v>#DIV/0!</v>
      </c>
      <c r="HL14" s="34" t="e">
        <f t="shared" si="69"/>
        <v>#DIV/0!</v>
      </c>
      <c r="HM14" s="55" t="e">
        <f>HK13*(1-②条件設定!$H18)</f>
        <v>#DIV/0!</v>
      </c>
      <c r="HN14" s="99" t="e">
        <f>HM14+②条件設定!CM19</f>
        <v>#DIV/0!</v>
      </c>
      <c r="HO14" s="34" t="e">
        <f t="shared" si="70"/>
        <v>#DIV/0!</v>
      </c>
      <c r="HP14" s="55" t="e">
        <f>HN13*(1-②条件設定!$H18)</f>
        <v>#DIV/0!</v>
      </c>
      <c r="HQ14" s="99" t="e">
        <f>HP14+②条件設定!CN19</f>
        <v>#DIV/0!</v>
      </c>
      <c r="HR14" s="34" t="e">
        <f t="shared" si="71"/>
        <v>#DIV/0!</v>
      </c>
      <c r="HS14" s="55" t="e">
        <f>HQ13*(1-②条件設定!$H18)</f>
        <v>#DIV/0!</v>
      </c>
      <c r="HT14" s="99" t="e">
        <f>HS14+②条件設定!CO19</f>
        <v>#DIV/0!</v>
      </c>
      <c r="HU14" s="34" t="e">
        <f t="shared" si="72"/>
        <v>#DIV/0!</v>
      </c>
      <c r="HV14" s="55" t="e">
        <f>HT13*(1-②条件設定!$H18)</f>
        <v>#DIV/0!</v>
      </c>
      <c r="HW14" s="99" t="e">
        <f>HV14+②条件設定!CP19</f>
        <v>#DIV/0!</v>
      </c>
      <c r="HX14" s="34" t="e">
        <f t="shared" si="73"/>
        <v>#DIV/0!</v>
      </c>
      <c r="HY14" s="55" t="e">
        <f>HW13*(1-②条件設定!$H18)</f>
        <v>#DIV/0!</v>
      </c>
      <c r="HZ14" s="99" t="e">
        <f>HY14+②条件設定!CQ19</f>
        <v>#DIV/0!</v>
      </c>
      <c r="IA14" s="34" t="e">
        <f t="shared" si="74"/>
        <v>#DIV/0!</v>
      </c>
      <c r="IB14" s="55" t="e">
        <f>HZ13*(1-②条件設定!$H18)</f>
        <v>#DIV/0!</v>
      </c>
      <c r="IC14" s="99" t="e">
        <f>IB14+②条件設定!CR19</f>
        <v>#DIV/0!</v>
      </c>
      <c r="ID14" s="34" t="e">
        <f t="shared" si="75"/>
        <v>#DIV/0!</v>
      </c>
      <c r="IE14" s="55" t="e">
        <f>IC13*(1-②条件設定!$H18)</f>
        <v>#DIV/0!</v>
      </c>
      <c r="IF14" s="99" t="e">
        <f>IE14+②条件設定!CS19</f>
        <v>#DIV/0!</v>
      </c>
      <c r="IG14" s="34" t="e">
        <f t="shared" si="76"/>
        <v>#DIV/0!</v>
      </c>
    </row>
    <row r="15" spans="1:241" x14ac:dyDescent="0.4">
      <c r="A15" s="21">
        <v>29</v>
      </c>
      <c r="B15" s="31">
        <f>①実績入力!B16</f>
        <v>0</v>
      </c>
      <c r="C15" s="10">
        <f>①実績入力!E16</f>
        <v>0</v>
      </c>
      <c r="D15" s="32">
        <f>①実績入力!F16</f>
        <v>0</v>
      </c>
      <c r="E15" s="54" t="e">
        <f>B14*(1-②条件設定!$H19)</f>
        <v>#DIV/0!</v>
      </c>
      <c r="F15" s="98" t="e">
        <f>E15+②条件設定!S20</f>
        <v>#DIV/0!</v>
      </c>
      <c r="G15" s="32" t="e">
        <f t="shared" si="77"/>
        <v>#DIV/0!</v>
      </c>
      <c r="H15" s="54" t="e">
        <f>F14*(1-②条件設定!$H19)</f>
        <v>#DIV/0!</v>
      </c>
      <c r="I15" s="98" t="e">
        <f>H15+②条件設定!T20</f>
        <v>#DIV/0!</v>
      </c>
      <c r="J15" s="32" t="e">
        <f t="shared" si="78"/>
        <v>#DIV/0!</v>
      </c>
      <c r="K15" s="54" t="e">
        <f>I14*(1-②条件設定!$H19)</f>
        <v>#DIV/0!</v>
      </c>
      <c r="L15" s="98" t="e">
        <f>K15+②条件設定!U20</f>
        <v>#DIV/0!</v>
      </c>
      <c r="M15" s="32" t="e">
        <f t="shared" si="0"/>
        <v>#DIV/0!</v>
      </c>
      <c r="N15" s="54" t="e">
        <f>L14*(1-②条件設定!$H19)</f>
        <v>#DIV/0!</v>
      </c>
      <c r="O15" s="98" t="e">
        <f>N15+②条件設定!V20</f>
        <v>#DIV/0!</v>
      </c>
      <c r="P15" s="32" t="e">
        <f t="shared" si="1"/>
        <v>#DIV/0!</v>
      </c>
      <c r="Q15" s="54" t="e">
        <f>O14*(1-②条件設定!$H19)</f>
        <v>#DIV/0!</v>
      </c>
      <c r="R15" s="98" t="e">
        <f>Q15+②条件設定!W20</f>
        <v>#DIV/0!</v>
      </c>
      <c r="S15" s="32" t="e">
        <f t="shared" si="2"/>
        <v>#DIV/0!</v>
      </c>
      <c r="T15" s="54" t="e">
        <f>R14*(1-②条件設定!$H19)</f>
        <v>#DIV/0!</v>
      </c>
      <c r="U15" s="98" t="e">
        <f>T15+②条件設定!X20</f>
        <v>#DIV/0!</v>
      </c>
      <c r="V15" s="32" t="e">
        <f t="shared" si="3"/>
        <v>#DIV/0!</v>
      </c>
      <c r="W15" s="54" t="e">
        <f>U14*(1-②条件設定!$H19)</f>
        <v>#DIV/0!</v>
      </c>
      <c r="X15" s="98" t="e">
        <f>W15+②条件設定!Y20</f>
        <v>#DIV/0!</v>
      </c>
      <c r="Y15" s="32" t="e">
        <f t="shared" si="4"/>
        <v>#DIV/0!</v>
      </c>
      <c r="Z15" s="54" t="e">
        <f>X14*(1-②条件設定!$H19)</f>
        <v>#DIV/0!</v>
      </c>
      <c r="AA15" s="98" t="e">
        <f>Z15+②条件設定!Z20</f>
        <v>#DIV/0!</v>
      </c>
      <c r="AB15" s="32" t="e">
        <f t="shared" si="5"/>
        <v>#DIV/0!</v>
      </c>
      <c r="AC15" s="54" t="e">
        <f>AA14*(1-②条件設定!$H19)</f>
        <v>#DIV/0!</v>
      </c>
      <c r="AD15" s="98" t="e">
        <f>AC15+②条件設定!AA20</f>
        <v>#DIV/0!</v>
      </c>
      <c r="AE15" s="32" t="e">
        <f t="shared" si="6"/>
        <v>#DIV/0!</v>
      </c>
      <c r="AF15" s="54" t="e">
        <f>AD14*(1-②条件設定!$H19)</f>
        <v>#DIV/0!</v>
      </c>
      <c r="AG15" s="98" t="e">
        <f>AF15+②条件設定!AB20</f>
        <v>#DIV/0!</v>
      </c>
      <c r="AH15" s="32" t="e">
        <f t="shared" si="7"/>
        <v>#DIV/0!</v>
      </c>
      <c r="AI15" s="54" t="e">
        <f>AG14*(1-②条件設定!$H19)</f>
        <v>#DIV/0!</v>
      </c>
      <c r="AJ15" s="98" t="e">
        <f>AI15+②条件設定!AC20</f>
        <v>#DIV/0!</v>
      </c>
      <c r="AK15" s="32" t="e">
        <f t="shared" si="8"/>
        <v>#DIV/0!</v>
      </c>
      <c r="AL15" s="54" t="e">
        <f>AJ14*(1-②条件設定!$H19)</f>
        <v>#DIV/0!</v>
      </c>
      <c r="AM15" s="98" t="e">
        <f>AL15+②条件設定!AD20</f>
        <v>#DIV/0!</v>
      </c>
      <c r="AN15" s="32" t="e">
        <f t="shared" si="9"/>
        <v>#DIV/0!</v>
      </c>
      <c r="AO15" s="54" t="e">
        <f>AM14*(1-②条件設定!$H19)</f>
        <v>#DIV/0!</v>
      </c>
      <c r="AP15" s="98" t="e">
        <f>AO15+②条件設定!AE20</f>
        <v>#DIV/0!</v>
      </c>
      <c r="AQ15" s="32" t="e">
        <f t="shared" si="10"/>
        <v>#DIV/0!</v>
      </c>
      <c r="AR15" s="54" t="e">
        <f>AP14*(1-②条件設定!$H19)</f>
        <v>#DIV/0!</v>
      </c>
      <c r="AS15" s="98" t="e">
        <f>AR15+②条件設定!AF20</f>
        <v>#DIV/0!</v>
      </c>
      <c r="AT15" s="32" t="e">
        <f t="shared" si="11"/>
        <v>#DIV/0!</v>
      </c>
      <c r="AU15" s="54" t="e">
        <f>AS14*(1-②条件設定!$H19)</f>
        <v>#DIV/0!</v>
      </c>
      <c r="AV15" s="98" t="e">
        <f>AU15+②条件設定!AG20</f>
        <v>#DIV/0!</v>
      </c>
      <c r="AW15" s="32" t="e">
        <f t="shared" si="12"/>
        <v>#DIV/0!</v>
      </c>
      <c r="AX15" s="54" t="e">
        <f>AV14*(1-②条件設定!$H19)</f>
        <v>#DIV/0!</v>
      </c>
      <c r="AY15" s="98" t="e">
        <f>AX15+②条件設定!AH20</f>
        <v>#DIV/0!</v>
      </c>
      <c r="AZ15" s="32" t="e">
        <f t="shared" si="13"/>
        <v>#DIV/0!</v>
      </c>
      <c r="BA15" s="54" t="e">
        <f>AY14*(1-②条件設定!$H19)</f>
        <v>#DIV/0!</v>
      </c>
      <c r="BB15" s="98" t="e">
        <f>BA15+②条件設定!AI20</f>
        <v>#DIV/0!</v>
      </c>
      <c r="BC15" s="32" t="e">
        <f t="shared" si="14"/>
        <v>#DIV/0!</v>
      </c>
      <c r="BD15" s="54" t="e">
        <f>BB14*(1-②条件設定!$H19)</f>
        <v>#DIV/0!</v>
      </c>
      <c r="BE15" s="98" t="e">
        <f>BD15+②条件設定!AJ20</f>
        <v>#DIV/0!</v>
      </c>
      <c r="BF15" s="32" t="e">
        <f t="shared" si="15"/>
        <v>#DIV/0!</v>
      </c>
      <c r="BG15" s="54" t="e">
        <f>BE14*(1-②条件設定!$H19)</f>
        <v>#DIV/0!</v>
      </c>
      <c r="BH15" s="98" t="e">
        <f>BG15+②条件設定!AK20</f>
        <v>#DIV/0!</v>
      </c>
      <c r="BI15" s="32" t="e">
        <f t="shared" si="16"/>
        <v>#DIV/0!</v>
      </c>
      <c r="BJ15" s="54" t="e">
        <f>BH14*(1-②条件設定!$H19)</f>
        <v>#DIV/0!</v>
      </c>
      <c r="BK15" s="98" t="e">
        <f>BJ15+②条件設定!AL20</f>
        <v>#DIV/0!</v>
      </c>
      <c r="BL15" s="32" t="e">
        <f t="shared" si="17"/>
        <v>#DIV/0!</v>
      </c>
      <c r="BM15" s="54" t="e">
        <f>BK14*(1-②条件設定!$H19)</f>
        <v>#DIV/0!</v>
      </c>
      <c r="BN15" s="98" t="e">
        <f>BM15+②条件設定!AM20</f>
        <v>#DIV/0!</v>
      </c>
      <c r="BO15" s="32" t="e">
        <f t="shared" si="18"/>
        <v>#DIV/0!</v>
      </c>
      <c r="BP15" s="54" t="e">
        <f>BN14*(1-②条件設定!$H19)</f>
        <v>#DIV/0!</v>
      </c>
      <c r="BQ15" s="98" t="e">
        <f>BP15+②条件設定!AN20</f>
        <v>#DIV/0!</v>
      </c>
      <c r="BR15" s="32" t="e">
        <f t="shared" si="19"/>
        <v>#DIV/0!</v>
      </c>
      <c r="BS15" s="54" t="e">
        <f>BQ14*(1-②条件設定!$H19)</f>
        <v>#DIV/0!</v>
      </c>
      <c r="BT15" s="98" t="e">
        <f>BS15+②条件設定!AO20</f>
        <v>#DIV/0!</v>
      </c>
      <c r="BU15" s="32" t="e">
        <f t="shared" si="20"/>
        <v>#DIV/0!</v>
      </c>
      <c r="BV15" s="54" t="e">
        <f>BT14*(1-②条件設定!$H19)</f>
        <v>#DIV/0!</v>
      </c>
      <c r="BW15" s="98" t="e">
        <f>BV15+②条件設定!AP20</f>
        <v>#DIV/0!</v>
      </c>
      <c r="BX15" s="32" t="e">
        <f t="shared" si="21"/>
        <v>#DIV/0!</v>
      </c>
      <c r="BY15" s="54" t="e">
        <f>BW14*(1-②条件設定!$H19)</f>
        <v>#DIV/0!</v>
      </c>
      <c r="BZ15" s="98" t="e">
        <f>BY15+②条件設定!AQ20</f>
        <v>#DIV/0!</v>
      </c>
      <c r="CA15" s="32" t="e">
        <f t="shared" si="22"/>
        <v>#DIV/0!</v>
      </c>
      <c r="CB15" s="54" t="e">
        <f>BZ14*(1-②条件設定!$H19)</f>
        <v>#DIV/0!</v>
      </c>
      <c r="CC15" s="98" t="e">
        <f>CB15+②条件設定!AR20</f>
        <v>#DIV/0!</v>
      </c>
      <c r="CD15" s="32" t="e">
        <f t="shared" si="23"/>
        <v>#DIV/0!</v>
      </c>
      <c r="CE15" s="54" t="e">
        <f>CC14*(1-②条件設定!$H19)</f>
        <v>#DIV/0!</v>
      </c>
      <c r="CF15" s="98" t="e">
        <f>CE15+②条件設定!AS20</f>
        <v>#DIV/0!</v>
      </c>
      <c r="CG15" s="32" t="e">
        <f t="shared" si="24"/>
        <v>#DIV/0!</v>
      </c>
      <c r="CH15" s="54" t="e">
        <f>CF14*(1-②条件設定!$H19)</f>
        <v>#DIV/0!</v>
      </c>
      <c r="CI15" s="98" t="e">
        <f>CH15+②条件設定!AT20</f>
        <v>#DIV/0!</v>
      </c>
      <c r="CJ15" s="32" t="e">
        <f t="shared" si="25"/>
        <v>#DIV/0!</v>
      </c>
      <c r="CK15" s="54" t="e">
        <f>CI14*(1-②条件設定!$H19)</f>
        <v>#DIV/0!</v>
      </c>
      <c r="CL15" s="98" t="e">
        <f>CK15+②条件設定!AU20</f>
        <v>#DIV/0!</v>
      </c>
      <c r="CM15" s="32" t="e">
        <f t="shared" si="26"/>
        <v>#DIV/0!</v>
      </c>
      <c r="CN15" s="54" t="e">
        <f>CL14*(1-②条件設定!$H19)</f>
        <v>#DIV/0!</v>
      </c>
      <c r="CO15" s="98" t="e">
        <f>CN15+②条件設定!AV20</f>
        <v>#DIV/0!</v>
      </c>
      <c r="CP15" s="32" t="e">
        <f t="shared" si="27"/>
        <v>#DIV/0!</v>
      </c>
      <c r="CQ15" s="54" t="e">
        <f>CO14*(1-②条件設定!$H19)</f>
        <v>#DIV/0!</v>
      </c>
      <c r="CR15" s="98" t="e">
        <f>CQ15+②条件設定!AW20</f>
        <v>#DIV/0!</v>
      </c>
      <c r="CS15" s="32" t="e">
        <f t="shared" si="28"/>
        <v>#DIV/0!</v>
      </c>
      <c r="CT15" s="54" t="e">
        <f>CR14*(1-②条件設定!$H19)</f>
        <v>#DIV/0!</v>
      </c>
      <c r="CU15" s="98" t="e">
        <f>CT15+②条件設定!AX20</f>
        <v>#DIV/0!</v>
      </c>
      <c r="CV15" s="32" t="e">
        <f t="shared" si="29"/>
        <v>#DIV/0!</v>
      </c>
      <c r="CW15" s="54" t="e">
        <f>CU14*(1-②条件設定!$H19)</f>
        <v>#DIV/0!</v>
      </c>
      <c r="CX15" s="98" t="e">
        <f>CW15+②条件設定!AY20</f>
        <v>#DIV/0!</v>
      </c>
      <c r="CY15" s="32" t="e">
        <f t="shared" si="30"/>
        <v>#DIV/0!</v>
      </c>
      <c r="CZ15" s="54" t="e">
        <f>CX14*(1-②条件設定!$H19)</f>
        <v>#DIV/0!</v>
      </c>
      <c r="DA15" s="98" t="e">
        <f>CZ15+②条件設定!AZ20</f>
        <v>#DIV/0!</v>
      </c>
      <c r="DB15" s="32" t="e">
        <f t="shared" si="31"/>
        <v>#DIV/0!</v>
      </c>
      <c r="DC15" s="54" t="e">
        <f>DA14*(1-②条件設定!$H19)</f>
        <v>#DIV/0!</v>
      </c>
      <c r="DD15" s="98" t="e">
        <f>DC15+②条件設定!BA20</f>
        <v>#DIV/0!</v>
      </c>
      <c r="DE15" s="32" t="e">
        <f t="shared" si="32"/>
        <v>#DIV/0!</v>
      </c>
      <c r="DF15" s="54" t="e">
        <f>DD14*(1-②条件設定!$H19)</f>
        <v>#DIV/0!</v>
      </c>
      <c r="DG15" s="98" t="e">
        <f>DF15+②条件設定!BB20</f>
        <v>#DIV/0!</v>
      </c>
      <c r="DH15" s="32" t="e">
        <f t="shared" si="33"/>
        <v>#DIV/0!</v>
      </c>
      <c r="DI15" s="54" t="e">
        <f>DG14*(1-②条件設定!$H19)</f>
        <v>#DIV/0!</v>
      </c>
      <c r="DJ15" s="98" t="e">
        <f>DI15+②条件設定!BC20</f>
        <v>#DIV/0!</v>
      </c>
      <c r="DK15" s="32" t="e">
        <f t="shared" si="34"/>
        <v>#DIV/0!</v>
      </c>
      <c r="DL15" s="54" t="e">
        <f>DJ14*(1-②条件設定!$H19)</f>
        <v>#DIV/0!</v>
      </c>
      <c r="DM15" s="98" t="e">
        <f>DL15+②条件設定!BD20</f>
        <v>#DIV/0!</v>
      </c>
      <c r="DN15" s="32" t="e">
        <f t="shared" si="35"/>
        <v>#DIV/0!</v>
      </c>
      <c r="DO15" s="54" t="e">
        <f>DM14*(1-②条件設定!$H19)</f>
        <v>#DIV/0!</v>
      </c>
      <c r="DP15" s="98" t="e">
        <f>DO15+②条件設定!BE20</f>
        <v>#DIV/0!</v>
      </c>
      <c r="DQ15" s="32" t="e">
        <f t="shared" si="36"/>
        <v>#DIV/0!</v>
      </c>
      <c r="DR15" s="54" t="e">
        <f>DP14*(1-②条件設定!$H19)</f>
        <v>#DIV/0!</v>
      </c>
      <c r="DS15" s="98" t="e">
        <f>DR15+②条件設定!BF20</f>
        <v>#DIV/0!</v>
      </c>
      <c r="DT15" s="32" t="e">
        <f t="shared" si="37"/>
        <v>#DIV/0!</v>
      </c>
      <c r="DU15" s="54" t="e">
        <f>DS14*(1-②条件設定!$H19)</f>
        <v>#DIV/0!</v>
      </c>
      <c r="DV15" s="98" t="e">
        <f>DU15+②条件設定!BG20</f>
        <v>#DIV/0!</v>
      </c>
      <c r="DW15" s="32" t="e">
        <f t="shared" si="38"/>
        <v>#DIV/0!</v>
      </c>
      <c r="DX15" s="54" t="e">
        <f>DV14*(1-②条件設定!$H19)</f>
        <v>#DIV/0!</v>
      </c>
      <c r="DY15" s="98" t="e">
        <f>DX15+②条件設定!BH20</f>
        <v>#DIV/0!</v>
      </c>
      <c r="DZ15" s="32" t="e">
        <f t="shared" si="39"/>
        <v>#DIV/0!</v>
      </c>
      <c r="EA15" s="54" t="e">
        <f>DY14*(1-②条件設定!$H19)</f>
        <v>#DIV/0!</v>
      </c>
      <c r="EB15" s="98" t="e">
        <f>EA15+②条件設定!BI20</f>
        <v>#DIV/0!</v>
      </c>
      <c r="EC15" s="32" t="e">
        <f t="shared" si="40"/>
        <v>#DIV/0!</v>
      </c>
      <c r="ED15" s="54" t="e">
        <f>EB14*(1-②条件設定!$H19)</f>
        <v>#DIV/0!</v>
      </c>
      <c r="EE15" s="98" t="e">
        <f>ED15+②条件設定!BJ20</f>
        <v>#DIV/0!</v>
      </c>
      <c r="EF15" s="32" t="e">
        <f t="shared" si="41"/>
        <v>#DIV/0!</v>
      </c>
      <c r="EG15" s="54" t="e">
        <f>EE14*(1-②条件設定!$H19)</f>
        <v>#DIV/0!</v>
      </c>
      <c r="EH15" s="98" t="e">
        <f>EG15+②条件設定!BK20</f>
        <v>#DIV/0!</v>
      </c>
      <c r="EI15" s="32" t="e">
        <f t="shared" si="42"/>
        <v>#DIV/0!</v>
      </c>
      <c r="EJ15" s="54" t="e">
        <f>EH14*(1-②条件設定!$H19)</f>
        <v>#DIV/0!</v>
      </c>
      <c r="EK15" s="98" t="e">
        <f>EJ15+②条件設定!BL20</f>
        <v>#DIV/0!</v>
      </c>
      <c r="EL15" s="32" t="e">
        <f t="shared" si="43"/>
        <v>#DIV/0!</v>
      </c>
      <c r="EM15" s="54" t="e">
        <f>EK14*(1-②条件設定!$H19)</f>
        <v>#DIV/0!</v>
      </c>
      <c r="EN15" s="98" t="e">
        <f>EM15+②条件設定!BM20</f>
        <v>#DIV/0!</v>
      </c>
      <c r="EO15" s="32" t="e">
        <f t="shared" si="44"/>
        <v>#DIV/0!</v>
      </c>
      <c r="EP15" s="54" t="e">
        <f>EN14*(1-②条件設定!$H19)</f>
        <v>#DIV/0!</v>
      </c>
      <c r="EQ15" s="98" t="e">
        <f>EP15+②条件設定!BN20</f>
        <v>#DIV/0!</v>
      </c>
      <c r="ER15" s="32" t="e">
        <f t="shared" si="45"/>
        <v>#DIV/0!</v>
      </c>
      <c r="ES15" s="54" t="e">
        <f>EQ14*(1-②条件設定!$H19)</f>
        <v>#DIV/0!</v>
      </c>
      <c r="ET15" s="98" t="e">
        <f>ES15+②条件設定!BO20</f>
        <v>#DIV/0!</v>
      </c>
      <c r="EU15" s="32" t="e">
        <f t="shared" si="46"/>
        <v>#DIV/0!</v>
      </c>
      <c r="EV15" s="54" t="e">
        <f>ET14*(1-②条件設定!$H19)</f>
        <v>#DIV/0!</v>
      </c>
      <c r="EW15" s="98" t="e">
        <f>EV15+②条件設定!BP20</f>
        <v>#DIV/0!</v>
      </c>
      <c r="EX15" s="32" t="e">
        <f t="shared" si="47"/>
        <v>#DIV/0!</v>
      </c>
      <c r="EY15" s="54" t="e">
        <f>EW14*(1-②条件設定!$H19)</f>
        <v>#DIV/0!</v>
      </c>
      <c r="EZ15" s="98" t="e">
        <f>EY15+②条件設定!BQ20</f>
        <v>#DIV/0!</v>
      </c>
      <c r="FA15" s="32" t="e">
        <f t="shared" si="48"/>
        <v>#DIV/0!</v>
      </c>
      <c r="FB15" s="54" t="e">
        <f>EZ14*(1-②条件設定!$H19)</f>
        <v>#DIV/0!</v>
      </c>
      <c r="FC15" s="98" t="e">
        <f>FB15+②条件設定!BR20</f>
        <v>#DIV/0!</v>
      </c>
      <c r="FD15" s="32" t="e">
        <f t="shared" si="49"/>
        <v>#DIV/0!</v>
      </c>
      <c r="FE15" s="54" t="e">
        <f>FC14*(1-②条件設定!$H19)</f>
        <v>#DIV/0!</v>
      </c>
      <c r="FF15" s="98" t="e">
        <f>FE15+②条件設定!BS20</f>
        <v>#DIV/0!</v>
      </c>
      <c r="FG15" s="32" t="e">
        <f t="shared" si="50"/>
        <v>#DIV/0!</v>
      </c>
      <c r="FH15" s="54" t="e">
        <f>FF14*(1-②条件設定!$H19)</f>
        <v>#DIV/0!</v>
      </c>
      <c r="FI15" s="98" t="e">
        <f>FH15+②条件設定!BT20</f>
        <v>#DIV/0!</v>
      </c>
      <c r="FJ15" s="32" t="e">
        <f t="shared" si="51"/>
        <v>#DIV/0!</v>
      </c>
      <c r="FK15" s="54" t="e">
        <f>FI14*(1-②条件設定!$H19)</f>
        <v>#DIV/0!</v>
      </c>
      <c r="FL15" s="98" t="e">
        <f>FK15+②条件設定!BU20</f>
        <v>#DIV/0!</v>
      </c>
      <c r="FM15" s="32" t="e">
        <f t="shared" si="52"/>
        <v>#DIV/0!</v>
      </c>
      <c r="FN15" s="54" t="e">
        <f>FL14*(1-②条件設定!$H19)</f>
        <v>#DIV/0!</v>
      </c>
      <c r="FO15" s="98" t="e">
        <f>FN15+②条件設定!BV20</f>
        <v>#DIV/0!</v>
      </c>
      <c r="FP15" s="32" t="e">
        <f t="shared" si="53"/>
        <v>#DIV/0!</v>
      </c>
      <c r="FQ15" s="54" t="e">
        <f>FO14*(1-②条件設定!$H19)</f>
        <v>#DIV/0!</v>
      </c>
      <c r="FR15" s="98" t="e">
        <f>FQ15+②条件設定!BW20</f>
        <v>#DIV/0!</v>
      </c>
      <c r="FS15" s="32" t="e">
        <f t="shared" si="54"/>
        <v>#DIV/0!</v>
      </c>
      <c r="FT15" s="54" t="e">
        <f>FR14*(1-②条件設定!$H19)</f>
        <v>#DIV/0!</v>
      </c>
      <c r="FU15" s="98" t="e">
        <f>FT15+②条件設定!BX20</f>
        <v>#DIV/0!</v>
      </c>
      <c r="FV15" s="32" t="e">
        <f t="shared" si="55"/>
        <v>#DIV/0!</v>
      </c>
      <c r="FW15" s="54" t="e">
        <f>FU14*(1-②条件設定!$H19)</f>
        <v>#DIV/0!</v>
      </c>
      <c r="FX15" s="98" t="e">
        <f>FW15+②条件設定!BY20</f>
        <v>#DIV/0!</v>
      </c>
      <c r="FY15" s="32" t="e">
        <f t="shared" si="56"/>
        <v>#DIV/0!</v>
      </c>
      <c r="FZ15" s="54" t="e">
        <f>FX14*(1-②条件設定!$H19)</f>
        <v>#DIV/0!</v>
      </c>
      <c r="GA15" s="98" t="e">
        <f>FZ15+②条件設定!BZ20</f>
        <v>#DIV/0!</v>
      </c>
      <c r="GB15" s="32" t="e">
        <f t="shared" si="57"/>
        <v>#DIV/0!</v>
      </c>
      <c r="GC15" s="54" t="e">
        <f>GA14*(1-②条件設定!$H19)</f>
        <v>#DIV/0!</v>
      </c>
      <c r="GD15" s="98" t="e">
        <f>GC15+②条件設定!CA20</f>
        <v>#DIV/0!</v>
      </c>
      <c r="GE15" s="32" t="e">
        <f t="shared" si="58"/>
        <v>#DIV/0!</v>
      </c>
      <c r="GF15" s="54" t="e">
        <f>GD14*(1-②条件設定!$H19)</f>
        <v>#DIV/0!</v>
      </c>
      <c r="GG15" s="98" t="e">
        <f>GF15+②条件設定!CB20</f>
        <v>#DIV/0!</v>
      </c>
      <c r="GH15" s="32" t="e">
        <f t="shared" si="59"/>
        <v>#DIV/0!</v>
      </c>
      <c r="GI15" s="54" t="e">
        <f>GG14*(1-②条件設定!$H19)</f>
        <v>#DIV/0!</v>
      </c>
      <c r="GJ15" s="98" t="e">
        <f>GI15+②条件設定!CC20</f>
        <v>#DIV/0!</v>
      </c>
      <c r="GK15" s="32" t="e">
        <f t="shared" si="60"/>
        <v>#DIV/0!</v>
      </c>
      <c r="GL15" s="54" t="e">
        <f>GJ14*(1-②条件設定!$H19)</f>
        <v>#DIV/0!</v>
      </c>
      <c r="GM15" s="98" t="e">
        <f>GL15+②条件設定!CD20</f>
        <v>#DIV/0!</v>
      </c>
      <c r="GN15" s="32" t="e">
        <f t="shared" si="61"/>
        <v>#DIV/0!</v>
      </c>
      <c r="GO15" s="54" t="e">
        <f>GM14*(1-②条件設定!$H19)</f>
        <v>#DIV/0!</v>
      </c>
      <c r="GP15" s="98" t="e">
        <f>GO15+②条件設定!CE20</f>
        <v>#DIV/0!</v>
      </c>
      <c r="GQ15" s="32" t="e">
        <f t="shared" si="62"/>
        <v>#DIV/0!</v>
      </c>
      <c r="GR15" s="54" t="e">
        <f>GP14*(1-②条件設定!$H19)</f>
        <v>#DIV/0!</v>
      </c>
      <c r="GS15" s="98" t="e">
        <f>GR15+②条件設定!CF20</f>
        <v>#DIV/0!</v>
      </c>
      <c r="GT15" s="32" t="e">
        <f t="shared" si="63"/>
        <v>#DIV/0!</v>
      </c>
      <c r="GU15" s="54" t="e">
        <f>GS14*(1-②条件設定!$H19)</f>
        <v>#DIV/0!</v>
      </c>
      <c r="GV15" s="98" t="e">
        <f>GU15+②条件設定!CG20</f>
        <v>#DIV/0!</v>
      </c>
      <c r="GW15" s="32" t="e">
        <f t="shared" si="64"/>
        <v>#DIV/0!</v>
      </c>
      <c r="GX15" s="54" t="e">
        <f>GV14*(1-②条件設定!$H19)</f>
        <v>#DIV/0!</v>
      </c>
      <c r="GY15" s="98" t="e">
        <f>GX15+②条件設定!CH20</f>
        <v>#DIV/0!</v>
      </c>
      <c r="GZ15" s="32" t="e">
        <f t="shared" si="65"/>
        <v>#DIV/0!</v>
      </c>
      <c r="HA15" s="54" t="e">
        <f>GY14*(1-②条件設定!$H19)</f>
        <v>#DIV/0!</v>
      </c>
      <c r="HB15" s="98" t="e">
        <f>HA15+②条件設定!CI20</f>
        <v>#DIV/0!</v>
      </c>
      <c r="HC15" s="32" t="e">
        <f t="shared" si="66"/>
        <v>#DIV/0!</v>
      </c>
      <c r="HD15" s="54" t="e">
        <f>HB14*(1-②条件設定!$H19)</f>
        <v>#DIV/0!</v>
      </c>
      <c r="HE15" s="98" t="e">
        <f>HD15+②条件設定!CJ20</f>
        <v>#DIV/0!</v>
      </c>
      <c r="HF15" s="32" t="e">
        <f t="shared" si="67"/>
        <v>#DIV/0!</v>
      </c>
      <c r="HG15" s="54" t="e">
        <f>HE14*(1-②条件設定!$H19)</f>
        <v>#DIV/0!</v>
      </c>
      <c r="HH15" s="98" t="e">
        <f>HG15+②条件設定!CK20</f>
        <v>#DIV/0!</v>
      </c>
      <c r="HI15" s="32" t="e">
        <f t="shared" si="68"/>
        <v>#DIV/0!</v>
      </c>
      <c r="HJ15" s="54" t="e">
        <f>HH14*(1-②条件設定!$H19)</f>
        <v>#DIV/0!</v>
      </c>
      <c r="HK15" s="98" t="e">
        <f>HJ15+②条件設定!CL20</f>
        <v>#DIV/0!</v>
      </c>
      <c r="HL15" s="32" t="e">
        <f t="shared" si="69"/>
        <v>#DIV/0!</v>
      </c>
      <c r="HM15" s="54" t="e">
        <f>HK14*(1-②条件設定!$H19)</f>
        <v>#DIV/0!</v>
      </c>
      <c r="HN15" s="98" t="e">
        <f>HM15+②条件設定!CM20</f>
        <v>#DIV/0!</v>
      </c>
      <c r="HO15" s="32" t="e">
        <f t="shared" si="70"/>
        <v>#DIV/0!</v>
      </c>
      <c r="HP15" s="54" t="e">
        <f>HN14*(1-②条件設定!$H19)</f>
        <v>#DIV/0!</v>
      </c>
      <c r="HQ15" s="98" t="e">
        <f>HP15+②条件設定!CN20</f>
        <v>#DIV/0!</v>
      </c>
      <c r="HR15" s="32" t="e">
        <f t="shared" si="71"/>
        <v>#DIV/0!</v>
      </c>
      <c r="HS15" s="54" t="e">
        <f>HQ14*(1-②条件設定!$H19)</f>
        <v>#DIV/0!</v>
      </c>
      <c r="HT15" s="98" t="e">
        <f>HS15+②条件設定!CO20</f>
        <v>#DIV/0!</v>
      </c>
      <c r="HU15" s="32" t="e">
        <f t="shared" si="72"/>
        <v>#DIV/0!</v>
      </c>
      <c r="HV15" s="54" t="e">
        <f>HT14*(1-②条件設定!$H19)</f>
        <v>#DIV/0!</v>
      </c>
      <c r="HW15" s="98" t="e">
        <f>HV15+②条件設定!CP20</f>
        <v>#DIV/0!</v>
      </c>
      <c r="HX15" s="32" t="e">
        <f t="shared" si="73"/>
        <v>#DIV/0!</v>
      </c>
      <c r="HY15" s="54" t="e">
        <f>HW14*(1-②条件設定!$H19)</f>
        <v>#DIV/0!</v>
      </c>
      <c r="HZ15" s="98" t="e">
        <f>HY15+②条件設定!CQ20</f>
        <v>#DIV/0!</v>
      </c>
      <c r="IA15" s="32" t="e">
        <f t="shared" si="74"/>
        <v>#DIV/0!</v>
      </c>
      <c r="IB15" s="54" t="e">
        <f>HZ14*(1-②条件設定!$H19)</f>
        <v>#DIV/0!</v>
      </c>
      <c r="IC15" s="98" t="e">
        <f>IB15+②条件設定!CR20</f>
        <v>#DIV/0!</v>
      </c>
      <c r="ID15" s="32" t="e">
        <f t="shared" si="75"/>
        <v>#DIV/0!</v>
      </c>
      <c r="IE15" s="54" t="e">
        <f>IC14*(1-②条件設定!$H19)</f>
        <v>#DIV/0!</v>
      </c>
      <c r="IF15" s="98" t="e">
        <f>IE15+②条件設定!CS20</f>
        <v>#DIV/0!</v>
      </c>
      <c r="IG15" s="32" t="e">
        <f t="shared" si="76"/>
        <v>#DIV/0!</v>
      </c>
    </row>
    <row r="16" spans="1:241" x14ac:dyDescent="0.4">
      <c r="A16" s="23">
        <v>30</v>
      </c>
      <c r="B16" s="35">
        <f>①実績入力!B17</f>
        <v>0</v>
      </c>
      <c r="C16" s="14">
        <f>①実績入力!E17</f>
        <v>0</v>
      </c>
      <c r="D16" s="36">
        <f>①実績入力!F17</f>
        <v>0</v>
      </c>
      <c r="E16" s="56" t="e">
        <f>B15*(1-②条件設定!$H20)</f>
        <v>#DIV/0!</v>
      </c>
      <c r="F16" s="100" t="e">
        <f>E16+②条件設定!S21</f>
        <v>#DIV/0!</v>
      </c>
      <c r="G16" s="36" t="e">
        <f t="shared" si="77"/>
        <v>#DIV/0!</v>
      </c>
      <c r="H16" s="56" t="e">
        <f>F15*(1-②条件設定!$H20)</f>
        <v>#DIV/0!</v>
      </c>
      <c r="I16" s="100" t="e">
        <f>H16+②条件設定!T21</f>
        <v>#DIV/0!</v>
      </c>
      <c r="J16" s="36" t="e">
        <f t="shared" si="78"/>
        <v>#DIV/0!</v>
      </c>
      <c r="K16" s="56" t="e">
        <f>I15*(1-②条件設定!$H20)</f>
        <v>#DIV/0!</v>
      </c>
      <c r="L16" s="100" t="e">
        <f>K16+②条件設定!U21</f>
        <v>#DIV/0!</v>
      </c>
      <c r="M16" s="36" t="e">
        <f t="shared" si="0"/>
        <v>#DIV/0!</v>
      </c>
      <c r="N16" s="56" t="e">
        <f>L15*(1-②条件設定!$H20)</f>
        <v>#DIV/0!</v>
      </c>
      <c r="O16" s="100" t="e">
        <f>N16+②条件設定!V21</f>
        <v>#DIV/0!</v>
      </c>
      <c r="P16" s="36" t="e">
        <f t="shared" si="1"/>
        <v>#DIV/0!</v>
      </c>
      <c r="Q16" s="56" t="e">
        <f>O15*(1-②条件設定!$H20)</f>
        <v>#DIV/0!</v>
      </c>
      <c r="R16" s="100" t="e">
        <f>Q16+②条件設定!W21</f>
        <v>#DIV/0!</v>
      </c>
      <c r="S16" s="36" t="e">
        <f t="shared" si="2"/>
        <v>#DIV/0!</v>
      </c>
      <c r="T16" s="56" t="e">
        <f>R15*(1-②条件設定!$H20)</f>
        <v>#DIV/0!</v>
      </c>
      <c r="U16" s="100" t="e">
        <f>T16+②条件設定!X21</f>
        <v>#DIV/0!</v>
      </c>
      <c r="V16" s="36" t="e">
        <f t="shared" si="3"/>
        <v>#DIV/0!</v>
      </c>
      <c r="W16" s="56" t="e">
        <f>U15*(1-②条件設定!$H20)</f>
        <v>#DIV/0!</v>
      </c>
      <c r="X16" s="100" t="e">
        <f>W16+②条件設定!Y21</f>
        <v>#DIV/0!</v>
      </c>
      <c r="Y16" s="36" t="e">
        <f t="shared" si="4"/>
        <v>#DIV/0!</v>
      </c>
      <c r="Z16" s="56" t="e">
        <f>X15*(1-②条件設定!$H20)</f>
        <v>#DIV/0!</v>
      </c>
      <c r="AA16" s="100" t="e">
        <f>Z16+②条件設定!Z21</f>
        <v>#DIV/0!</v>
      </c>
      <c r="AB16" s="36" t="e">
        <f t="shared" si="5"/>
        <v>#DIV/0!</v>
      </c>
      <c r="AC16" s="56" t="e">
        <f>AA15*(1-②条件設定!$H20)</f>
        <v>#DIV/0!</v>
      </c>
      <c r="AD16" s="100" t="e">
        <f>AC16+②条件設定!AA21</f>
        <v>#DIV/0!</v>
      </c>
      <c r="AE16" s="36" t="e">
        <f t="shared" si="6"/>
        <v>#DIV/0!</v>
      </c>
      <c r="AF16" s="56" t="e">
        <f>AD15*(1-②条件設定!$H20)</f>
        <v>#DIV/0!</v>
      </c>
      <c r="AG16" s="100" t="e">
        <f>AF16+②条件設定!AB21</f>
        <v>#DIV/0!</v>
      </c>
      <c r="AH16" s="36" t="e">
        <f t="shared" si="7"/>
        <v>#DIV/0!</v>
      </c>
      <c r="AI16" s="56" t="e">
        <f>AG15*(1-②条件設定!$H20)</f>
        <v>#DIV/0!</v>
      </c>
      <c r="AJ16" s="100" t="e">
        <f>AI16+②条件設定!AC21</f>
        <v>#DIV/0!</v>
      </c>
      <c r="AK16" s="36" t="e">
        <f t="shared" si="8"/>
        <v>#DIV/0!</v>
      </c>
      <c r="AL16" s="56" t="e">
        <f>AJ15*(1-②条件設定!$H20)</f>
        <v>#DIV/0!</v>
      </c>
      <c r="AM16" s="100" t="e">
        <f>AL16+②条件設定!AD21</f>
        <v>#DIV/0!</v>
      </c>
      <c r="AN16" s="36" t="e">
        <f t="shared" si="9"/>
        <v>#DIV/0!</v>
      </c>
      <c r="AO16" s="56" t="e">
        <f>AM15*(1-②条件設定!$H20)</f>
        <v>#DIV/0!</v>
      </c>
      <c r="AP16" s="100" t="e">
        <f>AO16+②条件設定!AE21</f>
        <v>#DIV/0!</v>
      </c>
      <c r="AQ16" s="36" t="e">
        <f t="shared" si="10"/>
        <v>#DIV/0!</v>
      </c>
      <c r="AR16" s="56" t="e">
        <f>AP15*(1-②条件設定!$H20)</f>
        <v>#DIV/0!</v>
      </c>
      <c r="AS16" s="100" t="e">
        <f>AR16+②条件設定!AF21</f>
        <v>#DIV/0!</v>
      </c>
      <c r="AT16" s="36" t="e">
        <f t="shared" si="11"/>
        <v>#DIV/0!</v>
      </c>
      <c r="AU16" s="56" t="e">
        <f>AS15*(1-②条件設定!$H20)</f>
        <v>#DIV/0!</v>
      </c>
      <c r="AV16" s="100" t="e">
        <f>AU16+②条件設定!AG21</f>
        <v>#DIV/0!</v>
      </c>
      <c r="AW16" s="36" t="e">
        <f t="shared" si="12"/>
        <v>#DIV/0!</v>
      </c>
      <c r="AX16" s="56" t="e">
        <f>AV15*(1-②条件設定!$H20)</f>
        <v>#DIV/0!</v>
      </c>
      <c r="AY16" s="100" t="e">
        <f>AX16+②条件設定!AH21</f>
        <v>#DIV/0!</v>
      </c>
      <c r="AZ16" s="36" t="e">
        <f t="shared" si="13"/>
        <v>#DIV/0!</v>
      </c>
      <c r="BA16" s="56" t="e">
        <f>AY15*(1-②条件設定!$H20)</f>
        <v>#DIV/0!</v>
      </c>
      <c r="BB16" s="100" t="e">
        <f>BA16+②条件設定!AI21</f>
        <v>#DIV/0!</v>
      </c>
      <c r="BC16" s="36" t="e">
        <f t="shared" si="14"/>
        <v>#DIV/0!</v>
      </c>
      <c r="BD16" s="56" t="e">
        <f>BB15*(1-②条件設定!$H20)</f>
        <v>#DIV/0!</v>
      </c>
      <c r="BE16" s="100" t="e">
        <f>BD16+②条件設定!AJ21</f>
        <v>#DIV/0!</v>
      </c>
      <c r="BF16" s="36" t="e">
        <f t="shared" si="15"/>
        <v>#DIV/0!</v>
      </c>
      <c r="BG16" s="56" t="e">
        <f>BE15*(1-②条件設定!$H20)</f>
        <v>#DIV/0!</v>
      </c>
      <c r="BH16" s="100" t="e">
        <f>BG16+②条件設定!AK21</f>
        <v>#DIV/0!</v>
      </c>
      <c r="BI16" s="36" t="e">
        <f t="shared" si="16"/>
        <v>#DIV/0!</v>
      </c>
      <c r="BJ16" s="56" t="e">
        <f>BH15*(1-②条件設定!$H20)</f>
        <v>#DIV/0!</v>
      </c>
      <c r="BK16" s="100" t="e">
        <f>BJ16+②条件設定!AL21</f>
        <v>#DIV/0!</v>
      </c>
      <c r="BL16" s="36" t="e">
        <f t="shared" si="17"/>
        <v>#DIV/0!</v>
      </c>
      <c r="BM16" s="56" t="e">
        <f>BK15*(1-②条件設定!$H20)</f>
        <v>#DIV/0!</v>
      </c>
      <c r="BN16" s="100" t="e">
        <f>BM16+②条件設定!AM21</f>
        <v>#DIV/0!</v>
      </c>
      <c r="BO16" s="36" t="e">
        <f t="shared" si="18"/>
        <v>#DIV/0!</v>
      </c>
      <c r="BP16" s="56" t="e">
        <f>BN15*(1-②条件設定!$H20)</f>
        <v>#DIV/0!</v>
      </c>
      <c r="BQ16" s="100" t="e">
        <f>BP16+②条件設定!AN21</f>
        <v>#DIV/0!</v>
      </c>
      <c r="BR16" s="36" t="e">
        <f t="shared" si="19"/>
        <v>#DIV/0!</v>
      </c>
      <c r="BS16" s="56" t="e">
        <f>BQ15*(1-②条件設定!$H20)</f>
        <v>#DIV/0!</v>
      </c>
      <c r="BT16" s="100" t="e">
        <f>BS16+②条件設定!AO21</f>
        <v>#DIV/0!</v>
      </c>
      <c r="BU16" s="36" t="e">
        <f t="shared" si="20"/>
        <v>#DIV/0!</v>
      </c>
      <c r="BV16" s="56" t="e">
        <f>BT15*(1-②条件設定!$H20)</f>
        <v>#DIV/0!</v>
      </c>
      <c r="BW16" s="100" t="e">
        <f>BV16+②条件設定!AP21</f>
        <v>#DIV/0!</v>
      </c>
      <c r="BX16" s="36" t="e">
        <f t="shared" si="21"/>
        <v>#DIV/0!</v>
      </c>
      <c r="BY16" s="56" t="e">
        <f>BW15*(1-②条件設定!$H20)</f>
        <v>#DIV/0!</v>
      </c>
      <c r="BZ16" s="100" t="e">
        <f>BY16+②条件設定!AQ21</f>
        <v>#DIV/0!</v>
      </c>
      <c r="CA16" s="36" t="e">
        <f t="shared" si="22"/>
        <v>#DIV/0!</v>
      </c>
      <c r="CB16" s="56" t="e">
        <f>BZ15*(1-②条件設定!$H20)</f>
        <v>#DIV/0!</v>
      </c>
      <c r="CC16" s="100" t="e">
        <f>CB16+②条件設定!AR21</f>
        <v>#DIV/0!</v>
      </c>
      <c r="CD16" s="36" t="e">
        <f t="shared" si="23"/>
        <v>#DIV/0!</v>
      </c>
      <c r="CE16" s="56" t="e">
        <f>CC15*(1-②条件設定!$H20)</f>
        <v>#DIV/0!</v>
      </c>
      <c r="CF16" s="100" t="e">
        <f>CE16+②条件設定!AS21</f>
        <v>#DIV/0!</v>
      </c>
      <c r="CG16" s="36" t="e">
        <f t="shared" si="24"/>
        <v>#DIV/0!</v>
      </c>
      <c r="CH16" s="56" t="e">
        <f>CF15*(1-②条件設定!$H20)</f>
        <v>#DIV/0!</v>
      </c>
      <c r="CI16" s="100" t="e">
        <f>CH16+②条件設定!AT21</f>
        <v>#DIV/0!</v>
      </c>
      <c r="CJ16" s="36" t="e">
        <f t="shared" si="25"/>
        <v>#DIV/0!</v>
      </c>
      <c r="CK16" s="56" t="e">
        <f>CI15*(1-②条件設定!$H20)</f>
        <v>#DIV/0!</v>
      </c>
      <c r="CL16" s="100" t="e">
        <f>CK16+②条件設定!AU21</f>
        <v>#DIV/0!</v>
      </c>
      <c r="CM16" s="36" t="e">
        <f t="shared" si="26"/>
        <v>#DIV/0!</v>
      </c>
      <c r="CN16" s="56" t="e">
        <f>CL15*(1-②条件設定!$H20)</f>
        <v>#DIV/0!</v>
      </c>
      <c r="CO16" s="100" t="e">
        <f>CN16+②条件設定!AV21</f>
        <v>#DIV/0!</v>
      </c>
      <c r="CP16" s="36" t="e">
        <f t="shared" si="27"/>
        <v>#DIV/0!</v>
      </c>
      <c r="CQ16" s="56" t="e">
        <f>CO15*(1-②条件設定!$H20)</f>
        <v>#DIV/0!</v>
      </c>
      <c r="CR16" s="100" t="e">
        <f>CQ16+②条件設定!AW21</f>
        <v>#DIV/0!</v>
      </c>
      <c r="CS16" s="36" t="e">
        <f t="shared" si="28"/>
        <v>#DIV/0!</v>
      </c>
      <c r="CT16" s="56" t="e">
        <f>CR15*(1-②条件設定!$H20)</f>
        <v>#DIV/0!</v>
      </c>
      <c r="CU16" s="100" t="e">
        <f>CT16+②条件設定!AX21</f>
        <v>#DIV/0!</v>
      </c>
      <c r="CV16" s="36" t="e">
        <f t="shared" si="29"/>
        <v>#DIV/0!</v>
      </c>
      <c r="CW16" s="56" t="e">
        <f>CU15*(1-②条件設定!$H20)</f>
        <v>#DIV/0!</v>
      </c>
      <c r="CX16" s="100" t="e">
        <f>CW16+②条件設定!AY21</f>
        <v>#DIV/0!</v>
      </c>
      <c r="CY16" s="36" t="e">
        <f t="shared" si="30"/>
        <v>#DIV/0!</v>
      </c>
      <c r="CZ16" s="56" t="e">
        <f>CX15*(1-②条件設定!$H20)</f>
        <v>#DIV/0!</v>
      </c>
      <c r="DA16" s="100" t="e">
        <f>CZ16+②条件設定!AZ21</f>
        <v>#DIV/0!</v>
      </c>
      <c r="DB16" s="36" t="e">
        <f t="shared" si="31"/>
        <v>#DIV/0!</v>
      </c>
      <c r="DC16" s="56" t="e">
        <f>DA15*(1-②条件設定!$H20)</f>
        <v>#DIV/0!</v>
      </c>
      <c r="DD16" s="100" t="e">
        <f>DC16+②条件設定!BA21</f>
        <v>#DIV/0!</v>
      </c>
      <c r="DE16" s="36" t="e">
        <f t="shared" si="32"/>
        <v>#DIV/0!</v>
      </c>
      <c r="DF16" s="56" t="e">
        <f>DD15*(1-②条件設定!$H20)</f>
        <v>#DIV/0!</v>
      </c>
      <c r="DG16" s="100" t="e">
        <f>DF16+②条件設定!BB21</f>
        <v>#DIV/0!</v>
      </c>
      <c r="DH16" s="36" t="e">
        <f t="shared" si="33"/>
        <v>#DIV/0!</v>
      </c>
      <c r="DI16" s="56" t="e">
        <f>DG15*(1-②条件設定!$H20)</f>
        <v>#DIV/0!</v>
      </c>
      <c r="DJ16" s="100" t="e">
        <f>DI16+②条件設定!BC21</f>
        <v>#DIV/0!</v>
      </c>
      <c r="DK16" s="36" t="e">
        <f t="shared" si="34"/>
        <v>#DIV/0!</v>
      </c>
      <c r="DL16" s="56" t="e">
        <f>DJ15*(1-②条件設定!$H20)</f>
        <v>#DIV/0!</v>
      </c>
      <c r="DM16" s="100" t="e">
        <f>DL16+②条件設定!BD21</f>
        <v>#DIV/0!</v>
      </c>
      <c r="DN16" s="36" t="e">
        <f t="shared" si="35"/>
        <v>#DIV/0!</v>
      </c>
      <c r="DO16" s="56" t="e">
        <f>DM15*(1-②条件設定!$H20)</f>
        <v>#DIV/0!</v>
      </c>
      <c r="DP16" s="100" t="e">
        <f>DO16+②条件設定!BE21</f>
        <v>#DIV/0!</v>
      </c>
      <c r="DQ16" s="36" t="e">
        <f t="shared" si="36"/>
        <v>#DIV/0!</v>
      </c>
      <c r="DR16" s="56" t="e">
        <f>DP15*(1-②条件設定!$H20)</f>
        <v>#DIV/0!</v>
      </c>
      <c r="DS16" s="100" t="e">
        <f>DR16+②条件設定!BF21</f>
        <v>#DIV/0!</v>
      </c>
      <c r="DT16" s="36" t="e">
        <f t="shared" si="37"/>
        <v>#DIV/0!</v>
      </c>
      <c r="DU16" s="56" t="e">
        <f>DS15*(1-②条件設定!$H20)</f>
        <v>#DIV/0!</v>
      </c>
      <c r="DV16" s="100" t="e">
        <f>DU16+②条件設定!BG21</f>
        <v>#DIV/0!</v>
      </c>
      <c r="DW16" s="36" t="e">
        <f t="shared" si="38"/>
        <v>#DIV/0!</v>
      </c>
      <c r="DX16" s="56" t="e">
        <f>DV15*(1-②条件設定!$H20)</f>
        <v>#DIV/0!</v>
      </c>
      <c r="DY16" s="100" t="e">
        <f>DX16+②条件設定!BH21</f>
        <v>#DIV/0!</v>
      </c>
      <c r="DZ16" s="36" t="e">
        <f t="shared" si="39"/>
        <v>#DIV/0!</v>
      </c>
      <c r="EA16" s="56" t="e">
        <f>DY15*(1-②条件設定!$H20)</f>
        <v>#DIV/0!</v>
      </c>
      <c r="EB16" s="100" t="e">
        <f>EA16+②条件設定!BI21</f>
        <v>#DIV/0!</v>
      </c>
      <c r="EC16" s="36" t="e">
        <f t="shared" si="40"/>
        <v>#DIV/0!</v>
      </c>
      <c r="ED16" s="56" t="e">
        <f>EB15*(1-②条件設定!$H20)</f>
        <v>#DIV/0!</v>
      </c>
      <c r="EE16" s="100" t="e">
        <f>ED16+②条件設定!BJ21</f>
        <v>#DIV/0!</v>
      </c>
      <c r="EF16" s="36" t="e">
        <f t="shared" si="41"/>
        <v>#DIV/0!</v>
      </c>
      <c r="EG16" s="56" t="e">
        <f>EE15*(1-②条件設定!$H20)</f>
        <v>#DIV/0!</v>
      </c>
      <c r="EH16" s="100" t="e">
        <f>EG16+②条件設定!BK21</f>
        <v>#DIV/0!</v>
      </c>
      <c r="EI16" s="36" t="e">
        <f t="shared" si="42"/>
        <v>#DIV/0!</v>
      </c>
      <c r="EJ16" s="56" t="e">
        <f>EH15*(1-②条件設定!$H20)</f>
        <v>#DIV/0!</v>
      </c>
      <c r="EK16" s="100" t="e">
        <f>EJ16+②条件設定!BL21</f>
        <v>#DIV/0!</v>
      </c>
      <c r="EL16" s="36" t="e">
        <f t="shared" si="43"/>
        <v>#DIV/0!</v>
      </c>
      <c r="EM16" s="56" t="e">
        <f>EK15*(1-②条件設定!$H20)</f>
        <v>#DIV/0!</v>
      </c>
      <c r="EN16" s="100" t="e">
        <f>EM16+②条件設定!BM21</f>
        <v>#DIV/0!</v>
      </c>
      <c r="EO16" s="36" t="e">
        <f t="shared" si="44"/>
        <v>#DIV/0!</v>
      </c>
      <c r="EP16" s="56" t="e">
        <f>EN15*(1-②条件設定!$H20)</f>
        <v>#DIV/0!</v>
      </c>
      <c r="EQ16" s="100" t="e">
        <f>EP16+②条件設定!BN21</f>
        <v>#DIV/0!</v>
      </c>
      <c r="ER16" s="36" t="e">
        <f t="shared" si="45"/>
        <v>#DIV/0!</v>
      </c>
      <c r="ES16" s="56" t="e">
        <f>EQ15*(1-②条件設定!$H20)</f>
        <v>#DIV/0!</v>
      </c>
      <c r="ET16" s="100" t="e">
        <f>ES16+②条件設定!BO21</f>
        <v>#DIV/0!</v>
      </c>
      <c r="EU16" s="36" t="e">
        <f t="shared" si="46"/>
        <v>#DIV/0!</v>
      </c>
      <c r="EV16" s="56" t="e">
        <f>ET15*(1-②条件設定!$H20)</f>
        <v>#DIV/0!</v>
      </c>
      <c r="EW16" s="100" t="e">
        <f>EV16+②条件設定!BP21</f>
        <v>#DIV/0!</v>
      </c>
      <c r="EX16" s="36" t="e">
        <f t="shared" si="47"/>
        <v>#DIV/0!</v>
      </c>
      <c r="EY16" s="56" t="e">
        <f>EW15*(1-②条件設定!$H20)</f>
        <v>#DIV/0!</v>
      </c>
      <c r="EZ16" s="100" t="e">
        <f>EY16+②条件設定!BQ21</f>
        <v>#DIV/0!</v>
      </c>
      <c r="FA16" s="36" t="e">
        <f t="shared" si="48"/>
        <v>#DIV/0!</v>
      </c>
      <c r="FB16" s="56" t="e">
        <f>EZ15*(1-②条件設定!$H20)</f>
        <v>#DIV/0!</v>
      </c>
      <c r="FC16" s="100" t="e">
        <f>FB16+②条件設定!BR21</f>
        <v>#DIV/0!</v>
      </c>
      <c r="FD16" s="36" t="e">
        <f t="shared" si="49"/>
        <v>#DIV/0!</v>
      </c>
      <c r="FE16" s="56" t="e">
        <f>FC15*(1-②条件設定!$H20)</f>
        <v>#DIV/0!</v>
      </c>
      <c r="FF16" s="100" t="e">
        <f>FE16+②条件設定!BS21</f>
        <v>#DIV/0!</v>
      </c>
      <c r="FG16" s="36" t="e">
        <f t="shared" si="50"/>
        <v>#DIV/0!</v>
      </c>
      <c r="FH16" s="56" t="e">
        <f>FF15*(1-②条件設定!$H20)</f>
        <v>#DIV/0!</v>
      </c>
      <c r="FI16" s="100" t="e">
        <f>FH16+②条件設定!BT21</f>
        <v>#DIV/0!</v>
      </c>
      <c r="FJ16" s="36" t="e">
        <f t="shared" si="51"/>
        <v>#DIV/0!</v>
      </c>
      <c r="FK16" s="56" t="e">
        <f>FI15*(1-②条件設定!$H20)</f>
        <v>#DIV/0!</v>
      </c>
      <c r="FL16" s="100" t="e">
        <f>FK16+②条件設定!BU21</f>
        <v>#DIV/0!</v>
      </c>
      <c r="FM16" s="36" t="e">
        <f t="shared" si="52"/>
        <v>#DIV/0!</v>
      </c>
      <c r="FN16" s="56" t="e">
        <f>FL15*(1-②条件設定!$H20)</f>
        <v>#DIV/0!</v>
      </c>
      <c r="FO16" s="100" t="e">
        <f>FN16+②条件設定!BV21</f>
        <v>#DIV/0!</v>
      </c>
      <c r="FP16" s="36" t="e">
        <f t="shared" si="53"/>
        <v>#DIV/0!</v>
      </c>
      <c r="FQ16" s="56" t="e">
        <f>FO15*(1-②条件設定!$H20)</f>
        <v>#DIV/0!</v>
      </c>
      <c r="FR16" s="100" t="e">
        <f>FQ16+②条件設定!BW21</f>
        <v>#DIV/0!</v>
      </c>
      <c r="FS16" s="36" t="e">
        <f t="shared" si="54"/>
        <v>#DIV/0!</v>
      </c>
      <c r="FT16" s="56" t="e">
        <f>FR15*(1-②条件設定!$H20)</f>
        <v>#DIV/0!</v>
      </c>
      <c r="FU16" s="100" t="e">
        <f>FT16+②条件設定!BX21</f>
        <v>#DIV/0!</v>
      </c>
      <c r="FV16" s="36" t="e">
        <f t="shared" si="55"/>
        <v>#DIV/0!</v>
      </c>
      <c r="FW16" s="56" t="e">
        <f>FU15*(1-②条件設定!$H20)</f>
        <v>#DIV/0!</v>
      </c>
      <c r="FX16" s="100" t="e">
        <f>FW16+②条件設定!BY21</f>
        <v>#DIV/0!</v>
      </c>
      <c r="FY16" s="36" t="e">
        <f t="shared" si="56"/>
        <v>#DIV/0!</v>
      </c>
      <c r="FZ16" s="56" t="e">
        <f>FX15*(1-②条件設定!$H20)</f>
        <v>#DIV/0!</v>
      </c>
      <c r="GA16" s="100" t="e">
        <f>FZ16+②条件設定!BZ21</f>
        <v>#DIV/0!</v>
      </c>
      <c r="GB16" s="36" t="e">
        <f t="shared" si="57"/>
        <v>#DIV/0!</v>
      </c>
      <c r="GC16" s="56" t="e">
        <f>GA15*(1-②条件設定!$H20)</f>
        <v>#DIV/0!</v>
      </c>
      <c r="GD16" s="100" t="e">
        <f>GC16+②条件設定!CA21</f>
        <v>#DIV/0!</v>
      </c>
      <c r="GE16" s="36" t="e">
        <f t="shared" si="58"/>
        <v>#DIV/0!</v>
      </c>
      <c r="GF16" s="56" t="e">
        <f>GD15*(1-②条件設定!$H20)</f>
        <v>#DIV/0!</v>
      </c>
      <c r="GG16" s="100" t="e">
        <f>GF16+②条件設定!CB21</f>
        <v>#DIV/0!</v>
      </c>
      <c r="GH16" s="36" t="e">
        <f t="shared" si="59"/>
        <v>#DIV/0!</v>
      </c>
      <c r="GI16" s="56" t="e">
        <f>GG15*(1-②条件設定!$H20)</f>
        <v>#DIV/0!</v>
      </c>
      <c r="GJ16" s="100" t="e">
        <f>GI16+②条件設定!CC21</f>
        <v>#DIV/0!</v>
      </c>
      <c r="GK16" s="36" t="e">
        <f t="shared" si="60"/>
        <v>#DIV/0!</v>
      </c>
      <c r="GL16" s="56" t="e">
        <f>GJ15*(1-②条件設定!$H20)</f>
        <v>#DIV/0!</v>
      </c>
      <c r="GM16" s="100" t="e">
        <f>GL16+②条件設定!CD21</f>
        <v>#DIV/0!</v>
      </c>
      <c r="GN16" s="36" t="e">
        <f t="shared" si="61"/>
        <v>#DIV/0!</v>
      </c>
      <c r="GO16" s="56" t="e">
        <f>GM15*(1-②条件設定!$H20)</f>
        <v>#DIV/0!</v>
      </c>
      <c r="GP16" s="100" t="e">
        <f>GO16+②条件設定!CE21</f>
        <v>#DIV/0!</v>
      </c>
      <c r="GQ16" s="36" t="e">
        <f t="shared" si="62"/>
        <v>#DIV/0!</v>
      </c>
      <c r="GR16" s="56" t="e">
        <f>GP15*(1-②条件設定!$H20)</f>
        <v>#DIV/0!</v>
      </c>
      <c r="GS16" s="100" t="e">
        <f>GR16+②条件設定!CF21</f>
        <v>#DIV/0!</v>
      </c>
      <c r="GT16" s="36" t="e">
        <f t="shared" si="63"/>
        <v>#DIV/0!</v>
      </c>
      <c r="GU16" s="56" t="e">
        <f>GS15*(1-②条件設定!$H20)</f>
        <v>#DIV/0!</v>
      </c>
      <c r="GV16" s="100" t="e">
        <f>GU16+②条件設定!CG21</f>
        <v>#DIV/0!</v>
      </c>
      <c r="GW16" s="36" t="e">
        <f t="shared" si="64"/>
        <v>#DIV/0!</v>
      </c>
      <c r="GX16" s="56" t="e">
        <f>GV15*(1-②条件設定!$H20)</f>
        <v>#DIV/0!</v>
      </c>
      <c r="GY16" s="100" t="e">
        <f>GX16+②条件設定!CH21</f>
        <v>#DIV/0!</v>
      </c>
      <c r="GZ16" s="36" t="e">
        <f t="shared" si="65"/>
        <v>#DIV/0!</v>
      </c>
      <c r="HA16" s="56" t="e">
        <f>GY15*(1-②条件設定!$H20)</f>
        <v>#DIV/0!</v>
      </c>
      <c r="HB16" s="100" t="e">
        <f>HA16+②条件設定!CI21</f>
        <v>#DIV/0!</v>
      </c>
      <c r="HC16" s="36" t="e">
        <f t="shared" si="66"/>
        <v>#DIV/0!</v>
      </c>
      <c r="HD16" s="56" t="e">
        <f>HB15*(1-②条件設定!$H20)</f>
        <v>#DIV/0!</v>
      </c>
      <c r="HE16" s="100" t="e">
        <f>HD16+②条件設定!CJ21</f>
        <v>#DIV/0!</v>
      </c>
      <c r="HF16" s="36" t="e">
        <f t="shared" si="67"/>
        <v>#DIV/0!</v>
      </c>
      <c r="HG16" s="56" t="e">
        <f>HE15*(1-②条件設定!$H20)</f>
        <v>#DIV/0!</v>
      </c>
      <c r="HH16" s="100" t="e">
        <f>HG16+②条件設定!CK21</f>
        <v>#DIV/0!</v>
      </c>
      <c r="HI16" s="36" t="e">
        <f t="shared" si="68"/>
        <v>#DIV/0!</v>
      </c>
      <c r="HJ16" s="56" t="e">
        <f>HH15*(1-②条件設定!$H20)</f>
        <v>#DIV/0!</v>
      </c>
      <c r="HK16" s="100" t="e">
        <f>HJ16+②条件設定!CL21</f>
        <v>#DIV/0!</v>
      </c>
      <c r="HL16" s="36" t="e">
        <f t="shared" si="69"/>
        <v>#DIV/0!</v>
      </c>
      <c r="HM16" s="56" t="e">
        <f>HK15*(1-②条件設定!$H20)</f>
        <v>#DIV/0!</v>
      </c>
      <c r="HN16" s="100" t="e">
        <f>HM16+②条件設定!CM21</f>
        <v>#DIV/0!</v>
      </c>
      <c r="HO16" s="36" t="e">
        <f t="shared" si="70"/>
        <v>#DIV/0!</v>
      </c>
      <c r="HP16" s="56" t="e">
        <f>HN15*(1-②条件設定!$H20)</f>
        <v>#DIV/0!</v>
      </c>
      <c r="HQ16" s="100" t="e">
        <f>HP16+②条件設定!CN21</f>
        <v>#DIV/0!</v>
      </c>
      <c r="HR16" s="36" t="e">
        <f t="shared" si="71"/>
        <v>#DIV/0!</v>
      </c>
      <c r="HS16" s="56" t="e">
        <f>HQ15*(1-②条件設定!$H20)</f>
        <v>#DIV/0!</v>
      </c>
      <c r="HT16" s="100" t="e">
        <f>HS16+②条件設定!CO21</f>
        <v>#DIV/0!</v>
      </c>
      <c r="HU16" s="36" t="e">
        <f t="shared" si="72"/>
        <v>#DIV/0!</v>
      </c>
      <c r="HV16" s="56" t="e">
        <f>HT15*(1-②条件設定!$H20)</f>
        <v>#DIV/0!</v>
      </c>
      <c r="HW16" s="100" t="e">
        <f>HV16+②条件設定!CP21</f>
        <v>#DIV/0!</v>
      </c>
      <c r="HX16" s="36" t="e">
        <f t="shared" si="73"/>
        <v>#DIV/0!</v>
      </c>
      <c r="HY16" s="56" t="e">
        <f>HW15*(1-②条件設定!$H20)</f>
        <v>#DIV/0!</v>
      </c>
      <c r="HZ16" s="100" t="e">
        <f>HY16+②条件設定!CQ21</f>
        <v>#DIV/0!</v>
      </c>
      <c r="IA16" s="36" t="e">
        <f t="shared" si="74"/>
        <v>#DIV/0!</v>
      </c>
      <c r="IB16" s="56" t="e">
        <f>HZ15*(1-②条件設定!$H20)</f>
        <v>#DIV/0!</v>
      </c>
      <c r="IC16" s="100" t="e">
        <f>IB16+②条件設定!CR21</f>
        <v>#DIV/0!</v>
      </c>
      <c r="ID16" s="36" t="e">
        <f t="shared" si="75"/>
        <v>#DIV/0!</v>
      </c>
      <c r="IE16" s="56" t="e">
        <f>IC15*(1-②条件設定!$H20)</f>
        <v>#DIV/0!</v>
      </c>
      <c r="IF16" s="100" t="e">
        <f>IE16+②条件設定!CS21</f>
        <v>#DIV/0!</v>
      </c>
      <c r="IG16" s="36" t="e">
        <f t="shared" si="76"/>
        <v>#DIV/0!</v>
      </c>
    </row>
    <row r="17" spans="1:241" x14ac:dyDescent="0.4">
      <c r="A17" s="21">
        <v>31</v>
      </c>
      <c r="B17" s="31">
        <f>①実績入力!B18</f>
        <v>0</v>
      </c>
      <c r="C17" s="10">
        <f>①実績入力!E18</f>
        <v>0</v>
      </c>
      <c r="D17" s="32">
        <f>①実績入力!F18</f>
        <v>0</v>
      </c>
      <c r="E17" s="54" t="e">
        <f>B16*(1-②条件設定!$H21)</f>
        <v>#DIV/0!</v>
      </c>
      <c r="F17" s="98" t="e">
        <f>E17+②条件設定!S22</f>
        <v>#DIV/0!</v>
      </c>
      <c r="G17" s="32" t="e">
        <f t="shared" si="77"/>
        <v>#DIV/0!</v>
      </c>
      <c r="H17" s="54" t="e">
        <f>F16*(1-②条件設定!$H21)</f>
        <v>#DIV/0!</v>
      </c>
      <c r="I17" s="98" t="e">
        <f>H17+②条件設定!T22</f>
        <v>#DIV/0!</v>
      </c>
      <c r="J17" s="32" t="e">
        <f t="shared" si="78"/>
        <v>#DIV/0!</v>
      </c>
      <c r="K17" s="54" t="e">
        <f>I16*(1-②条件設定!$H21)</f>
        <v>#DIV/0!</v>
      </c>
      <c r="L17" s="98" t="e">
        <f>K17+②条件設定!U22</f>
        <v>#DIV/0!</v>
      </c>
      <c r="M17" s="32" t="e">
        <f t="shared" si="0"/>
        <v>#DIV/0!</v>
      </c>
      <c r="N17" s="54" t="e">
        <f>L16*(1-②条件設定!$H21)</f>
        <v>#DIV/0!</v>
      </c>
      <c r="O17" s="98" t="e">
        <f>N17+②条件設定!V22</f>
        <v>#DIV/0!</v>
      </c>
      <c r="P17" s="32" t="e">
        <f t="shared" si="1"/>
        <v>#DIV/0!</v>
      </c>
      <c r="Q17" s="54" t="e">
        <f>O16*(1-②条件設定!$H21)</f>
        <v>#DIV/0!</v>
      </c>
      <c r="R17" s="98" t="e">
        <f>Q17+②条件設定!W22</f>
        <v>#DIV/0!</v>
      </c>
      <c r="S17" s="32" t="e">
        <f t="shared" si="2"/>
        <v>#DIV/0!</v>
      </c>
      <c r="T17" s="54" t="e">
        <f>R16*(1-②条件設定!$H21)</f>
        <v>#DIV/0!</v>
      </c>
      <c r="U17" s="98" t="e">
        <f>T17+②条件設定!X22</f>
        <v>#DIV/0!</v>
      </c>
      <c r="V17" s="32" t="e">
        <f t="shared" si="3"/>
        <v>#DIV/0!</v>
      </c>
      <c r="W17" s="54" t="e">
        <f>U16*(1-②条件設定!$H21)</f>
        <v>#DIV/0!</v>
      </c>
      <c r="X17" s="98" t="e">
        <f>W17+②条件設定!Y22</f>
        <v>#DIV/0!</v>
      </c>
      <c r="Y17" s="32" t="e">
        <f t="shared" si="4"/>
        <v>#DIV/0!</v>
      </c>
      <c r="Z17" s="54" t="e">
        <f>X16*(1-②条件設定!$H21)</f>
        <v>#DIV/0!</v>
      </c>
      <c r="AA17" s="98" t="e">
        <f>Z17+②条件設定!Z22</f>
        <v>#DIV/0!</v>
      </c>
      <c r="AB17" s="32" t="e">
        <f t="shared" si="5"/>
        <v>#DIV/0!</v>
      </c>
      <c r="AC17" s="54" t="e">
        <f>AA16*(1-②条件設定!$H21)</f>
        <v>#DIV/0!</v>
      </c>
      <c r="AD17" s="98" t="e">
        <f>AC17+②条件設定!AA22</f>
        <v>#DIV/0!</v>
      </c>
      <c r="AE17" s="32" t="e">
        <f t="shared" si="6"/>
        <v>#DIV/0!</v>
      </c>
      <c r="AF17" s="54" t="e">
        <f>AD16*(1-②条件設定!$H21)</f>
        <v>#DIV/0!</v>
      </c>
      <c r="AG17" s="98" t="e">
        <f>AF17+②条件設定!AB22</f>
        <v>#DIV/0!</v>
      </c>
      <c r="AH17" s="32" t="e">
        <f t="shared" si="7"/>
        <v>#DIV/0!</v>
      </c>
      <c r="AI17" s="54" t="e">
        <f>AG16*(1-②条件設定!$H21)</f>
        <v>#DIV/0!</v>
      </c>
      <c r="AJ17" s="98" t="e">
        <f>AI17+②条件設定!AC22</f>
        <v>#DIV/0!</v>
      </c>
      <c r="AK17" s="32" t="e">
        <f t="shared" si="8"/>
        <v>#DIV/0!</v>
      </c>
      <c r="AL17" s="54" t="e">
        <f>AJ16*(1-②条件設定!$H21)</f>
        <v>#DIV/0!</v>
      </c>
      <c r="AM17" s="98" t="e">
        <f>AL17+②条件設定!AD22</f>
        <v>#DIV/0!</v>
      </c>
      <c r="AN17" s="32" t="e">
        <f t="shared" si="9"/>
        <v>#DIV/0!</v>
      </c>
      <c r="AO17" s="54" t="e">
        <f>AM16*(1-②条件設定!$H21)</f>
        <v>#DIV/0!</v>
      </c>
      <c r="AP17" s="98" t="e">
        <f>AO17+②条件設定!AE22</f>
        <v>#DIV/0!</v>
      </c>
      <c r="AQ17" s="32" t="e">
        <f t="shared" si="10"/>
        <v>#DIV/0!</v>
      </c>
      <c r="AR17" s="54" t="e">
        <f>AP16*(1-②条件設定!$H21)</f>
        <v>#DIV/0!</v>
      </c>
      <c r="AS17" s="98" t="e">
        <f>AR17+②条件設定!AF22</f>
        <v>#DIV/0!</v>
      </c>
      <c r="AT17" s="32" t="e">
        <f t="shared" si="11"/>
        <v>#DIV/0!</v>
      </c>
      <c r="AU17" s="54" t="e">
        <f>AS16*(1-②条件設定!$H21)</f>
        <v>#DIV/0!</v>
      </c>
      <c r="AV17" s="98" t="e">
        <f>AU17+②条件設定!AG22</f>
        <v>#DIV/0!</v>
      </c>
      <c r="AW17" s="32" t="e">
        <f t="shared" si="12"/>
        <v>#DIV/0!</v>
      </c>
      <c r="AX17" s="54" t="e">
        <f>AV16*(1-②条件設定!$H21)</f>
        <v>#DIV/0!</v>
      </c>
      <c r="AY17" s="98" t="e">
        <f>AX17+②条件設定!AH22</f>
        <v>#DIV/0!</v>
      </c>
      <c r="AZ17" s="32" t="e">
        <f t="shared" si="13"/>
        <v>#DIV/0!</v>
      </c>
      <c r="BA17" s="54" t="e">
        <f>AY16*(1-②条件設定!$H21)</f>
        <v>#DIV/0!</v>
      </c>
      <c r="BB17" s="98" t="e">
        <f>BA17+②条件設定!AI22</f>
        <v>#DIV/0!</v>
      </c>
      <c r="BC17" s="32" t="e">
        <f t="shared" si="14"/>
        <v>#DIV/0!</v>
      </c>
      <c r="BD17" s="54" t="e">
        <f>BB16*(1-②条件設定!$H21)</f>
        <v>#DIV/0!</v>
      </c>
      <c r="BE17" s="98" t="e">
        <f>BD17+②条件設定!AJ22</f>
        <v>#DIV/0!</v>
      </c>
      <c r="BF17" s="32" t="e">
        <f t="shared" si="15"/>
        <v>#DIV/0!</v>
      </c>
      <c r="BG17" s="54" t="e">
        <f>BE16*(1-②条件設定!$H21)</f>
        <v>#DIV/0!</v>
      </c>
      <c r="BH17" s="98" t="e">
        <f>BG17+②条件設定!AK22</f>
        <v>#DIV/0!</v>
      </c>
      <c r="BI17" s="32" t="e">
        <f t="shared" si="16"/>
        <v>#DIV/0!</v>
      </c>
      <c r="BJ17" s="54" t="e">
        <f>BH16*(1-②条件設定!$H21)</f>
        <v>#DIV/0!</v>
      </c>
      <c r="BK17" s="98" t="e">
        <f>BJ17+②条件設定!AL22</f>
        <v>#DIV/0!</v>
      </c>
      <c r="BL17" s="32" t="e">
        <f t="shared" si="17"/>
        <v>#DIV/0!</v>
      </c>
      <c r="BM17" s="54" t="e">
        <f>BK16*(1-②条件設定!$H21)</f>
        <v>#DIV/0!</v>
      </c>
      <c r="BN17" s="98" t="e">
        <f>BM17+②条件設定!AM22</f>
        <v>#DIV/0!</v>
      </c>
      <c r="BO17" s="32" t="e">
        <f t="shared" si="18"/>
        <v>#DIV/0!</v>
      </c>
      <c r="BP17" s="54" t="e">
        <f>BN16*(1-②条件設定!$H21)</f>
        <v>#DIV/0!</v>
      </c>
      <c r="BQ17" s="98" t="e">
        <f>BP17+②条件設定!AN22</f>
        <v>#DIV/0!</v>
      </c>
      <c r="BR17" s="32" t="e">
        <f t="shared" si="19"/>
        <v>#DIV/0!</v>
      </c>
      <c r="BS17" s="54" t="e">
        <f>BQ16*(1-②条件設定!$H21)</f>
        <v>#DIV/0!</v>
      </c>
      <c r="BT17" s="98" t="e">
        <f>BS17+②条件設定!AO22</f>
        <v>#DIV/0!</v>
      </c>
      <c r="BU17" s="32" t="e">
        <f t="shared" si="20"/>
        <v>#DIV/0!</v>
      </c>
      <c r="BV17" s="54" t="e">
        <f>BT16*(1-②条件設定!$H21)</f>
        <v>#DIV/0!</v>
      </c>
      <c r="BW17" s="98" t="e">
        <f>BV17+②条件設定!AP22</f>
        <v>#DIV/0!</v>
      </c>
      <c r="BX17" s="32" t="e">
        <f t="shared" si="21"/>
        <v>#DIV/0!</v>
      </c>
      <c r="BY17" s="54" t="e">
        <f>BW16*(1-②条件設定!$H21)</f>
        <v>#DIV/0!</v>
      </c>
      <c r="BZ17" s="98" t="e">
        <f>BY17+②条件設定!AQ22</f>
        <v>#DIV/0!</v>
      </c>
      <c r="CA17" s="32" t="e">
        <f t="shared" si="22"/>
        <v>#DIV/0!</v>
      </c>
      <c r="CB17" s="54" t="e">
        <f>BZ16*(1-②条件設定!$H21)</f>
        <v>#DIV/0!</v>
      </c>
      <c r="CC17" s="98" t="e">
        <f>CB17+②条件設定!AR22</f>
        <v>#DIV/0!</v>
      </c>
      <c r="CD17" s="32" t="e">
        <f t="shared" si="23"/>
        <v>#DIV/0!</v>
      </c>
      <c r="CE17" s="54" t="e">
        <f>CC16*(1-②条件設定!$H21)</f>
        <v>#DIV/0!</v>
      </c>
      <c r="CF17" s="98" t="e">
        <f>CE17+②条件設定!AS22</f>
        <v>#DIV/0!</v>
      </c>
      <c r="CG17" s="32" t="e">
        <f t="shared" si="24"/>
        <v>#DIV/0!</v>
      </c>
      <c r="CH17" s="54" t="e">
        <f>CF16*(1-②条件設定!$H21)</f>
        <v>#DIV/0!</v>
      </c>
      <c r="CI17" s="98" t="e">
        <f>CH17+②条件設定!AT22</f>
        <v>#DIV/0!</v>
      </c>
      <c r="CJ17" s="32" t="e">
        <f t="shared" si="25"/>
        <v>#DIV/0!</v>
      </c>
      <c r="CK17" s="54" t="e">
        <f>CI16*(1-②条件設定!$H21)</f>
        <v>#DIV/0!</v>
      </c>
      <c r="CL17" s="98" t="e">
        <f>CK17+②条件設定!AU22</f>
        <v>#DIV/0!</v>
      </c>
      <c r="CM17" s="32" t="e">
        <f t="shared" si="26"/>
        <v>#DIV/0!</v>
      </c>
      <c r="CN17" s="54" t="e">
        <f>CL16*(1-②条件設定!$H21)</f>
        <v>#DIV/0!</v>
      </c>
      <c r="CO17" s="98" t="e">
        <f>CN17+②条件設定!AV22</f>
        <v>#DIV/0!</v>
      </c>
      <c r="CP17" s="32" t="e">
        <f t="shared" si="27"/>
        <v>#DIV/0!</v>
      </c>
      <c r="CQ17" s="54" t="e">
        <f>CO16*(1-②条件設定!$H21)</f>
        <v>#DIV/0!</v>
      </c>
      <c r="CR17" s="98" t="e">
        <f>CQ17+②条件設定!AW22</f>
        <v>#DIV/0!</v>
      </c>
      <c r="CS17" s="32" t="e">
        <f t="shared" si="28"/>
        <v>#DIV/0!</v>
      </c>
      <c r="CT17" s="54" t="e">
        <f>CR16*(1-②条件設定!$H21)</f>
        <v>#DIV/0!</v>
      </c>
      <c r="CU17" s="98" t="e">
        <f>CT17+②条件設定!AX22</f>
        <v>#DIV/0!</v>
      </c>
      <c r="CV17" s="32" t="e">
        <f t="shared" si="29"/>
        <v>#DIV/0!</v>
      </c>
      <c r="CW17" s="54" t="e">
        <f>CU16*(1-②条件設定!$H21)</f>
        <v>#DIV/0!</v>
      </c>
      <c r="CX17" s="98" t="e">
        <f>CW17+②条件設定!AY22</f>
        <v>#DIV/0!</v>
      </c>
      <c r="CY17" s="32" t="e">
        <f t="shared" si="30"/>
        <v>#DIV/0!</v>
      </c>
      <c r="CZ17" s="54" t="e">
        <f>CX16*(1-②条件設定!$H21)</f>
        <v>#DIV/0!</v>
      </c>
      <c r="DA17" s="98" t="e">
        <f>CZ17+②条件設定!AZ22</f>
        <v>#DIV/0!</v>
      </c>
      <c r="DB17" s="32" t="e">
        <f t="shared" si="31"/>
        <v>#DIV/0!</v>
      </c>
      <c r="DC17" s="54" t="e">
        <f>DA16*(1-②条件設定!$H21)</f>
        <v>#DIV/0!</v>
      </c>
      <c r="DD17" s="98" t="e">
        <f>DC17+②条件設定!BA22</f>
        <v>#DIV/0!</v>
      </c>
      <c r="DE17" s="32" t="e">
        <f t="shared" si="32"/>
        <v>#DIV/0!</v>
      </c>
      <c r="DF17" s="54" t="e">
        <f>DD16*(1-②条件設定!$H21)</f>
        <v>#DIV/0!</v>
      </c>
      <c r="DG17" s="98" t="e">
        <f>DF17+②条件設定!BB22</f>
        <v>#DIV/0!</v>
      </c>
      <c r="DH17" s="32" t="e">
        <f t="shared" si="33"/>
        <v>#DIV/0!</v>
      </c>
      <c r="DI17" s="54" t="e">
        <f>DG16*(1-②条件設定!$H21)</f>
        <v>#DIV/0!</v>
      </c>
      <c r="DJ17" s="98" t="e">
        <f>DI17+②条件設定!BC22</f>
        <v>#DIV/0!</v>
      </c>
      <c r="DK17" s="32" t="e">
        <f t="shared" si="34"/>
        <v>#DIV/0!</v>
      </c>
      <c r="DL17" s="54" t="e">
        <f>DJ16*(1-②条件設定!$H21)</f>
        <v>#DIV/0!</v>
      </c>
      <c r="DM17" s="98" t="e">
        <f>DL17+②条件設定!BD22</f>
        <v>#DIV/0!</v>
      </c>
      <c r="DN17" s="32" t="e">
        <f t="shared" si="35"/>
        <v>#DIV/0!</v>
      </c>
      <c r="DO17" s="54" t="e">
        <f>DM16*(1-②条件設定!$H21)</f>
        <v>#DIV/0!</v>
      </c>
      <c r="DP17" s="98" t="e">
        <f>DO17+②条件設定!BE22</f>
        <v>#DIV/0!</v>
      </c>
      <c r="DQ17" s="32" t="e">
        <f t="shared" si="36"/>
        <v>#DIV/0!</v>
      </c>
      <c r="DR17" s="54" t="e">
        <f>DP16*(1-②条件設定!$H21)</f>
        <v>#DIV/0!</v>
      </c>
      <c r="DS17" s="98" t="e">
        <f>DR17+②条件設定!BF22</f>
        <v>#DIV/0!</v>
      </c>
      <c r="DT17" s="32" t="e">
        <f t="shared" si="37"/>
        <v>#DIV/0!</v>
      </c>
      <c r="DU17" s="54" t="e">
        <f>DS16*(1-②条件設定!$H21)</f>
        <v>#DIV/0!</v>
      </c>
      <c r="DV17" s="98" t="e">
        <f>DU17+②条件設定!BG22</f>
        <v>#DIV/0!</v>
      </c>
      <c r="DW17" s="32" t="e">
        <f t="shared" si="38"/>
        <v>#DIV/0!</v>
      </c>
      <c r="DX17" s="54" t="e">
        <f>DV16*(1-②条件設定!$H21)</f>
        <v>#DIV/0!</v>
      </c>
      <c r="DY17" s="98" t="e">
        <f>DX17+②条件設定!BH22</f>
        <v>#DIV/0!</v>
      </c>
      <c r="DZ17" s="32" t="e">
        <f t="shared" si="39"/>
        <v>#DIV/0!</v>
      </c>
      <c r="EA17" s="54" t="e">
        <f>DY16*(1-②条件設定!$H21)</f>
        <v>#DIV/0!</v>
      </c>
      <c r="EB17" s="98" t="e">
        <f>EA17+②条件設定!BI22</f>
        <v>#DIV/0!</v>
      </c>
      <c r="EC17" s="32" t="e">
        <f t="shared" si="40"/>
        <v>#DIV/0!</v>
      </c>
      <c r="ED17" s="54" t="e">
        <f>EB16*(1-②条件設定!$H21)</f>
        <v>#DIV/0!</v>
      </c>
      <c r="EE17" s="98" t="e">
        <f>ED17+②条件設定!BJ22</f>
        <v>#DIV/0!</v>
      </c>
      <c r="EF17" s="32" t="e">
        <f t="shared" si="41"/>
        <v>#DIV/0!</v>
      </c>
      <c r="EG17" s="54" t="e">
        <f>EE16*(1-②条件設定!$H21)</f>
        <v>#DIV/0!</v>
      </c>
      <c r="EH17" s="98" t="e">
        <f>EG17+②条件設定!BK22</f>
        <v>#DIV/0!</v>
      </c>
      <c r="EI17" s="32" t="e">
        <f t="shared" si="42"/>
        <v>#DIV/0!</v>
      </c>
      <c r="EJ17" s="54" t="e">
        <f>EH16*(1-②条件設定!$H21)</f>
        <v>#DIV/0!</v>
      </c>
      <c r="EK17" s="98" t="e">
        <f>EJ17+②条件設定!BL22</f>
        <v>#DIV/0!</v>
      </c>
      <c r="EL17" s="32" t="e">
        <f t="shared" si="43"/>
        <v>#DIV/0!</v>
      </c>
      <c r="EM17" s="54" t="e">
        <f>EK16*(1-②条件設定!$H21)</f>
        <v>#DIV/0!</v>
      </c>
      <c r="EN17" s="98" t="e">
        <f>EM17+②条件設定!BM22</f>
        <v>#DIV/0!</v>
      </c>
      <c r="EO17" s="32" t="e">
        <f t="shared" si="44"/>
        <v>#DIV/0!</v>
      </c>
      <c r="EP17" s="54" t="e">
        <f>EN16*(1-②条件設定!$H21)</f>
        <v>#DIV/0!</v>
      </c>
      <c r="EQ17" s="98" t="e">
        <f>EP17+②条件設定!BN22</f>
        <v>#DIV/0!</v>
      </c>
      <c r="ER17" s="32" t="e">
        <f t="shared" si="45"/>
        <v>#DIV/0!</v>
      </c>
      <c r="ES17" s="54" t="e">
        <f>EQ16*(1-②条件設定!$H21)</f>
        <v>#DIV/0!</v>
      </c>
      <c r="ET17" s="98" t="e">
        <f>ES17+②条件設定!BO22</f>
        <v>#DIV/0!</v>
      </c>
      <c r="EU17" s="32" t="e">
        <f t="shared" si="46"/>
        <v>#DIV/0!</v>
      </c>
      <c r="EV17" s="54" t="e">
        <f>ET16*(1-②条件設定!$H21)</f>
        <v>#DIV/0!</v>
      </c>
      <c r="EW17" s="98" t="e">
        <f>EV17+②条件設定!BP22</f>
        <v>#DIV/0!</v>
      </c>
      <c r="EX17" s="32" t="e">
        <f t="shared" si="47"/>
        <v>#DIV/0!</v>
      </c>
      <c r="EY17" s="54" t="e">
        <f>EW16*(1-②条件設定!$H21)</f>
        <v>#DIV/0!</v>
      </c>
      <c r="EZ17" s="98" t="e">
        <f>EY17+②条件設定!BQ22</f>
        <v>#DIV/0!</v>
      </c>
      <c r="FA17" s="32" t="e">
        <f t="shared" si="48"/>
        <v>#DIV/0!</v>
      </c>
      <c r="FB17" s="54" t="e">
        <f>EZ16*(1-②条件設定!$H21)</f>
        <v>#DIV/0!</v>
      </c>
      <c r="FC17" s="98" t="e">
        <f>FB17+②条件設定!BR22</f>
        <v>#DIV/0!</v>
      </c>
      <c r="FD17" s="32" t="e">
        <f t="shared" si="49"/>
        <v>#DIV/0!</v>
      </c>
      <c r="FE17" s="54" t="e">
        <f>FC16*(1-②条件設定!$H21)</f>
        <v>#DIV/0!</v>
      </c>
      <c r="FF17" s="98" t="e">
        <f>FE17+②条件設定!BS22</f>
        <v>#DIV/0!</v>
      </c>
      <c r="FG17" s="32" t="e">
        <f t="shared" si="50"/>
        <v>#DIV/0!</v>
      </c>
      <c r="FH17" s="54" t="e">
        <f>FF16*(1-②条件設定!$H21)</f>
        <v>#DIV/0!</v>
      </c>
      <c r="FI17" s="98" t="e">
        <f>FH17+②条件設定!BT22</f>
        <v>#DIV/0!</v>
      </c>
      <c r="FJ17" s="32" t="e">
        <f t="shared" si="51"/>
        <v>#DIV/0!</v>
      </c>
      <c r="FK17" s="54" t="e">
        <f>FI16*(1-②条件設定!$H21)</f>
        <v>#DIV/0!</v>
      </c>
      <c r="FL17" s="98" t="e">
        <f>FK17+②条件設定!BU22</f>
        <v>#DIV/0!</v>
      </c>
      <c r="FM17" s="32" t="e">
        <f t="shared" si="52"/>
        <v>#DIV/0!</v>
      </c>
      <c r="FN17" s="54" t="e">
        <f>FL16*(1-②条件設定!$H21)</f>
        <v>#DIV/0!</v>
      </c>
      <c r="FO17" s="98" t="e">
        <f>FN17+②条件設定!BV22</f>
        <v>#DIV/0!</v>
      </c>
      <c r="FP17" s="32" t="e">
        <f t="shared" si="53"/>
        <v>#DIV/0!</v>
      </c>
      <c r="FQ17" s="54" t="e">
        <f>FO16*(1-②条件設定!$H21)</f>
        <v>#DIV/0!</v>
      </c>
      <c r="FR17" s="98" t="e">
        <f>FQ17+②条件設定!BW22</f>
        <v>#DIV/0!</v>
      </c>
      <c r="FS17" s="32" t="e">
        <f t="shared" si="54"/>
        <v>#DIV/0!</v>
      </c>
      <c r="FT17" s="54" t="e">
        <f>FR16*(1-②条件設定!$H21)</f>
        <v>#DIV/0!</v>
      </c>
      <c r="FU17" s="98" t="e">
        <f>FT17+②条件設定!BX22</f>
        <v>#DIV/0!</v>
      </c>
      <c r="FV17" s="32" t="e">
        <f t="shared" si="55"/>
        <v>#DIV/0!</v>
      </c>
      <c r="FW17" s="54" t="e">
        <f>FU16*(1-②条件設定!$H21)</f>
        <v>#DIV/0!</v>
      </c>
      <c r="FX17" s="98" t="e">
        <f>FW17+②条件設定!BY22</f>
        <v>#DIV/0!</v>
      </c>
      <c r="FY17" s="32" t="e">
        <f t="shared" si="56"/>
        <v>#DIV/0!</v>
      </c>
      <c r="FZ17" s="54" t="e">
        <f>FX16*(1-②条件設定!$H21)</f>
        <v>#DIV/0!</v>
      </c>
      <c r="GA17" s="98" t="e">
        <f>FZ17+②条件設定!BZ22</f>
        <v>#DIV/0!</v>
      </c>
      <c r="GB17" s="32" t="e">
        <f t="shared" si="57"/>
        <v>#DIV/0!</v>
      </c>
      <c r="GC17" s="54" t="e">
        <f>GA16*(1-②条件設定!$H21)</f>
        <v>#DIV/0!</v>
      </c>
      <c r="GD17" s="98" t="e">
        <f>GC17+②条件設定!CA22</f>
        <v>#DIV/0!</v>
      </c>
      <c r="GE17" s="32" t="e">
        <f t="shared" si="58"/>
        <v>#DIV/0!</v>
      </c>
      <c r="GF17" s="54" t="e">
        <f>GD16*(1-②条件設定!$H21)</f>
        <v>#DIV/0!</v>
      </c>
      <c r="GG17" s="98" t="e">
        <f>GF17+②条件設定!CB22</f>
        <v>#DIV/0!</v>
      </c>
      <c r="GH17" s="32" t="e">
        <f t="shared" si="59"/>
        <v>#DIV/0!</v>
      </c>
      <c r="GI17" s="54" t="e">
        <f>GG16*(1-②条件設定!$H21)</f>
        <v>#DIV/0!</v>
      </c>
      <c r="GJ17" s="98" t="e">
        <f>GI17+②条件設定!CC22</f>
        <v>#DIV/0!</v>
      </c>
      <c r="GK17" s="32" t="e">
        <f t="shared" si="60"/>
        <v>#DIV/0!</v>
      </c>
      <c r="GL17" s="54" t="e">
        <f>GJ16*(1-②条件設定!$H21)</f>
        <v>#DIV/0!</v>
      </c>
      <c r="GM17" s="98" t="e">
        <f>GL17+②条件設定!CD22</f>
        <v>#DIV/0!</v>
      </c>
      <c r="GN17" s="32" t="e">
        <f t="shared" si="61"/>
        <v>#DIV/0!</v>
      </c>
      <c r="GO17" s="54" t="e">
        <f>GM16*(1-②条件設定!$H21)</f>
        <v>#DIV/0!</v>
      </c>
      <c r="GP17" s="98" t="e">
        <f>GO17+②条件設定!CE22</f>
        <v>#DIV/0!</v>
      </c>
      <c r="GQ17" s="32" t="e">
        <f t="shared" si="62"/>
        <v>#DIV/0!</v>
      </c>
      <c r="GR17" s="54" t="e">
        <f>GP16*(1-②条件設定!$H21)</f>
        <v>#DIV/0!</v>
      </c>
      <c r="GS17" s="98" t="e">
        <f>GR17+②条件設定!CF22</f>
        <v>#DIV/0!</v>
      </c>
      <c r="GT17" s="32" t="e">
        <f t="shared" si="63"/>
        <v>#DIV/0!</v>
      </c>
      <c r="GU17" s="54" t="e">
        <f>GS16*(1-②条件設定!$H21)</f>
        <v>#DIV/0!</v>
      </c>
      <c r="GV17" s="98" t="e">
        <f>GU17+②条件設定!CG22</f>
        <v>#DIV/0!</v>
      </c>
      <c r="GW17" s="32" t="e">
        <f t="shared" si="64"/>
        <v>#DIV/0!</v>
      </c>
      <c r="GX17" s="54" t="e">
        <f>GV16*(1-②条件設定!$H21)</f>
        <v>#DIV/0!</v>
      </c>
      <c r="GY17" s="98" t="e">
        <f>GX17+②条件設定!CH22</f>
        <v>#DIV/0!</v>
      </c>
      <c r="GZ17" s="32" t="e">
        <f t="shared" si="65"/>
        <v>#DIV/0!</v>
      </c>
      <c r="HA17" s="54" t="e">
        <f>GY16*(1-②条件設定!$H21)</f>
        <v>#DIV/0!</v>
      </c>
      <c r="HB17" s="98" t="e">
        <f>HA17+②条件設定!CI22</f>
        <v>#DIV/0!</v>
      </c>
      <c r="HC17" s="32" t="e">
        <f t="shared" si="66"/>
        <v>#DIV/0!</v>
      </c>
      <c r="HD17" s="54" t="e">
        <f>HB16*(1-②条件設定!$H21)</f>
        <v>#DIV/0!</v>
      </c>
      <c r="HE17" s="98" t="e">
        <f>HD17+②条件設定!CJ22</f>
        <v>#DIV/0!</v>
      </c>
      <c r="HF17" s="32" t="e">
        <f t="shared" si="67"/>
        <v>#DIV/0!</v>
      </c>
      <c r="HG17" s="54" t="e">
        <f>HE16*(1-②条件設定!$H21)</f>
        <v>#DIV/0!</v>
      </c>
      <c r="HH17" s="98" t="e">
        <f>HG17+②条件設定!CK22</f>
        <v>#DIV/0!</v>
      </c>
      <c r="HI17" s="32" t="e">
        <f t="shared" si="68"/>
        <v>#DIV/0!</v>
      </c>
      <c r="HJ17" s="54" t="e">
        <f>HH16*(1-②条件設定!$H21)</f>
        <v>#DIV/0!</v>
      </c>
      <c r="HK17" s="98" t="e">
        <f>HJ17+②条件設定!CL22</f>
        <v>#DIV/0!</v>
      </c>
      <c r="HL17" s="32" t="e">
        <f t="shared" si="69"/>
        <v>#DIV/0!</v>
      </c>
      <c r="HM17" s="54" t="e">
        <f>HK16*(1-②条件設定!$H21)</f>
        <v>#DIV/0!</v>
      </c>
      <c r="HN17" s="98" t="e">
        <f>HM17+②条件設定!CM22</f>
        <v>#DIV/0!</v>
      </c>
      <c r="HO17" s="32" t="e">
        <f t="shared" si="70"/>
        <v>#DIV/0!</v>
      </c>
      <c r="HP17" s="54" t="e">
        <f>HN16*(1-②条件設定!$H21)</f>
        <v>#DIV/0!</v>
      </c>
      <c r="HQ17" s="98" t="e">
        <f>HP17+②条件設定!CN22</f>
        <v>#DIV/0!</v>
      </c>
      <c r="HR17" s="32" t="e">
        <f t="shared" si="71"/>
        <v>#DIV/0!</v>
      </c>
      <c r="HS17" s="54" t="e">
        <f>HQ16*(1-②条件設定!$H21)</f>
        <v>#DIV/0!</v>
      </c>
      <c r="HT17" s="98" t="e">
        <f>HS17+②条件設定!CO22</f>
        <v>#DIV/0!</v>
      </c>
      <c r="HU17" s="32" t="e">
        <f t="shared" si="72"/>
        <v>#DIV/0!</v>
      </c>
      <c r="HV17" s="54" t="e">
        <f>HT16*(1-②条件設定!$H21)</f>
        <v>#DIV/0!</v>
      </c>
      <c r="HW17" s="98" t="e">
        <f>HV17+②条件設定!CP22</f>
        <v>#DIV/0!</v>
      </c>
      <c r="HX17" s="32" t="e">
        <f t="shared" si="73"/>
        <v>#DIV/0!</v>
      </c>
      <c r="HY17" s="54" t="e">
        <f>HW16*(1-②条件設定!$H21)</f>
        <v>#DIV/0!</v>
      </c>
      <c r="HZ17" s="98" t="e">
        <f>HY17+②条件設定!CQ22</f>
        <v>#DIV/0!</v>
      </c>
      <c r="IA17" s="32" t="e">
        <f t="shared" si="74"/>
        <v>#DIV/0!</v>
      </c>
      <c r="IB17" s="54" t="e">
        <f>HZ16*(1-②条件設定!$H21)</f>
        <v>#DIV/0!</v>
      </c>
      <c r="IC17" s="98" t="e">
        <f>IB17+②条件設定!CR22</f>
        <v>#DIV/0!</v>
      </c>
      <c r="ID17" s="32" t="e">
        <f t="shared" si="75"/>
        <v>#DIV/0!</v>
      </c>
      <c r="IE17" s="54" t="e">
        <f>IC16*(1-②条件設定!$H21)</f>
        <v>#DIV/0!</v>
      </c>
      <c r="IF17" s="98" t="e">
        <f>IE17+②条件設定!CS22</f>
        <v>#DIV/0!</v>
      </c>
      <c r="IG17" s="32" t="e">
        <f t="shared" si="76"/>
        <v>#DIV/0!</v>
      </c>
    </row>
    <row r="18" spans="1:241" x14ac:dyDescent="0.4">
      <c r="A18" s="22">
        <v>32</v>
      </c>
      <c r="B18" s="33">
        <f>①実績入力!B19</f>
        <v>0</v>
      </c>
      <c r="C18" s="6">
        <f>①実績入力!E19</f>
        <v>0</v>
      </c>
      <c r="D18" s="34">
        <f>①実績入力!F19</f>
        <v>0</v>
      </c>
      <c r="E18" s="55" t="e">
        <f>B17*(1-②条件設定!$H22)</f>
        <v>#DIV/0!</v>
      </c>
      <c r="F18" s="99" t="e">
        <f>E18+②条件設定!S23</f>
        <v>#DIV/0!</v>
      </c>
      <c r="G18" s="34" t="e">
        <f t="shared" si="77"/>
        <v>#DIV/0!</v>
      </c>
      <c r="H18" s="55" t="e">
        <f>F17*(1-②条件設定!$H22)</f>
        <v>#DIV/0!</v>
      </c>
      <c r="I18" s="99" t="e">
        <f>H18+②条件設定!T23</f>
        <v>#DIV/0!</v>
      </c>
      <c r="J18" s="34" t="e">
        <f t="shared" si="78"/>
        <v>#DIV/0!</v>
      </c>
      <c r="K18" s="55" t="e">
        <f>I17*(1-②条件設定!$H22)</f>
        <v>#DIV/0!</v>
      </c>
      <c r="L18" s="99" t="e">
        <f>K18+②条件設定!U23</f>
        <v>#DIV/0!</v>
      </c>
      <c r="M18" s="34" t="e">
        <f t="shared" si="0"/>
        <v>#DIV/0!</v>
      </c>
      <c r="N18" s="55" t="e">
        <f>L17*(1-②条件設定!$H22)</f>
        <v>#DIV/0!</v>
      </c>
      <c r="O18" s="99" t="e">
        <f>N18+②条件設定!V23</f>
        <v>#DIV/0!</v>
      </c>
      <c r="P18" s="34" t="e">
        <f t="shared" si="1"/>
        <v>#DIV/0!</v>
      </c>
      <c r="Q18" s="55" t="e">
        <f>O17*(1-②条件設定!$H22)</f>
        <v>#DIV/0!</v>
      </c>
      <c r="R18" s="99" t="e">
        <f>Q18+②条件設定!W23</f>
        <v>#DIV/0!</v>
      </c>
      <c r="S18" s="34" t="e">
        <f t="shared" si="2"/>
        <v>#DIV/0!</v>
      </c>
      <c r="T18" s="55" t="e">
        <f>R17*(1-②条件設定!$H22)</f>
        <v>#DIV/0!</v>
      </c>
      <c r="U18" s="99" t="e">
        <f>T18+②条件設定!X23</f>
        <v>#DIV/0!</v>
      </c>
      <c r="V18" s="34" t="e">
        <f t="shared" si="3"/>
        <v>#DIV/0!</v>
      </c>
      <c r="W18" s="55" t="e">
        <f>U17*(1-②条件設定!$H22)</f>
        <v>#DIV/0!</v>
      </c>
      <c r="X18" s="99" t="e">
        <f>W18+②条件設定!Y23</f>
        <v>#DIV/0!</v>
      </c>
      <c r="Y18" s="34" t="e">
        <f t="shared" si="4"/>
        <v>#DIV/0!</v>
      </c>
      <c r="Z18" s="55" t="e">
        <f>X17*(1-②条件設定!$H22)</f>
        <v>#DIV/0!</v>
      </c>
      <c r="AA18" s="99" t="e">
        <f>Z18+②条件設定!Z23</f>
        <v>#DIV/0!</v>
      </c>
      <c r="AB18" s="34" t="e">
        <f t="shared" si="5"/>
        <v>#DIV/0!</v>
      </c>
      <c r="AC18" s="55" t="e">
        <f>AA17*(1-②条件設定!$H22)</f>
        <v>#DIV/0!</v>
      </c>
      <c r="AD18" s="99" t="e">
        <f>AC18+②条件設定!AA23</f>
        <v>#DIV/0!</v>
      </c>
      <c r="AE18" s="34" t="e">
        <f t="shared" si="6"/>
        <v>#DIV/0!</v>
      </c>
      <c r="AF18" s="55" t="e">
        <f>AD17*(1-②条件設定!$H22)</f>
        <v>#DIV/0!</v>
      </c>
      <c r="AG18" s="99" t="e">
        <f>AF18+②条件設定!AB23</f>
        <v>#DIV/0!</v>
      </c>
      <c r="AH18" s="34" t="e">
        <f t="shared" si="7"/>
        <v>#DIV/0!</v>
      </c>
      <c r="AI18" s="55" t="e">
        <f>AG17*(1-②条件設定!$H22)</f>
        <v>#DIV/0!</v>
      </c>
      <c r="AJ18" s="99" t="e">
        <f>AI18+②条件設定!AC23</f>
        <v>#DIV/0!</v>
      </c>
      <c r="AK18" s="34" t="e">
        <f t="shared" si="8"/>
        <v>#DIV/0!</v>
      </c>
      <c r="AL18" s="55" t="e">
        <f>AJ17*(1-②条件設定!$H22)</f>
        <v>#DIV/0!</v>
      </c>
      <c r="AM18" s="99" t="e">
        <f>AL18+②条件設定!AD23</f>
        <v>#DIV/0!</v>
      </c>
      <c r="AN18" s="34" t="e">
        <f t="shared" si="9"/>
        <v>#DIV/0!</v>
      </c>
      <c r="AO18" s="55" t="e">
        <f>AM17*(1-②条件設定!$H22)</f>
        <v>#DIV/0!</v>
      </c>
      <c r="AP18" s="99" t="e">
        <f>AO18+②条件設定!AE23</f>
        <v>#DIV/0!</v>
      </c>
      <c r="AQ18" s="34" t="e">
        <f t="shared" si="10"/>
        <v>#DIV/0!</v>
      </c>
      <c r="AR18" s="55" t="e">
        <f>AP17*(1-②条件設定!$H22)</f>
        <v>#DIV/0!</v>
      </c>
      <c r="AS18" s="99" t="e">
        <f>AR18+②条件設定!AF23</f>
        <v>#DIV/0!</v>
      </c>
      <c r="AT18" s="34" t="e">
        <f t="shared" si="11"/>
        <v>#DIV/0!</v>
      </c>
      <c r="AU18" s="55" t="e">
        <f>AS17*(1-②条件設定!$H22)</f>
        <v>#DIV/0!</v>
      </c>
      <c r="AV18" s="99" t="e">
        <f>AU18+②条件設定!AG23</f>
        <v>#DIV/0!</v>
      </c>
      <c r="AW18" s="34" t="e">
        <f t="shared" si="12"/>
        <v>#DIV/0!</v>
      </c>
      <c r="AX18" s="55" t="e">
        <f>AV17*(1-②条件設定!$H22)</f>
        <v>#DIV/0!</v>
      </c>
      <c r="AY18" s="99" t="e">
        <f>AX18+②条件設定!AH23</f>
        <v>#DIV/0!</v>
      </c>
      <c r="AZ18" s="34" t="e">
        <f t="shared" si="13"/>
        <v>#DIV/0!</v>
      </c>
      <c r="BA18" s="55" t="e">
        <f>AY17*(1-②条件設定!$H22)</f>
        <v>#DIV/0!</v>
      </c>
      <c r="BB18" s="99" t="e">
        <f>BA18+②条件設定!AI23</f>
        <v>#DIV/0!</v>
      </c>
      <c r="BC18" s="34" t="e">
        <f t="shared" si="14"/>
        <v>#DIV/0!</v>
      </c>
      <c r="BD18" s="55" t="e">
        <f>BB17*(1-②条件設定!$H22)</f>
        <v>#DIV/0!</v>
      </c>
      <c r="BE18" s="99" t="e">
        <f>BD18+②条件設定!AJ23</f>
        <v>#DIV/0!</v>
      </c>
      <c r="BF18" s="34" t="e">
        <f t="shared" si="15"/>
        <v>#DIV/0!</v>
      </c>
      <c r="BG18" s="55" t="e">
        <f>BE17*(1-②条件設定!$H22)</f>
        <v>#DIV/0!</v>
      </c>
      <c r="BH18" s="99" t="e">
        <f>BG18+②条件設定!AK23</f>
        <v>#DIV/0!</v>
      </c>
      <c r="BI18" s="34" t="e">
        <f t="shared" si="16"/>
        <v>#DIV/0!</v>
      </c>
      <c r="BJ18" s="55" t="e">
        <f>BH17*(1-②条件設定!$H22)</f>
        <v>#DIV/0!</v>
      </c>
      <c r="BK18" s="99" t="e">
        <f>BJ18+②条件設定!AL23</f>
        <v>#DIV/0!</v>
      </c>
      <c r="BL18" s="34" t="e">
        <f t="shared" si="17"/>
        <v>#DIV/0!</v>
      </c>
      <c r="BM18" s="55" t="e">
        <f>BK17*(1-②条件設定!$H22)</f>
        <v>#DIV/0!</v>
      </c>
      <c r="BN18" s="99" t="e">
        <f>BM18+②条件設定!AM23</f>
        <v>#DIV/0!</v>
      </c>
      <c r="BO18" s="34" t="e">
        <f t="shared" si="18"/>
        <v>#DIV/0!</v>
      </c>
      <c r="BP18" s="55" t="e">
        <f>BN17*(1-②条件設定!$H22)</f>
        <v>#DIV/0!</v>
      </c>
      <c r="BQ18" s="99" t="e">
        <f>BP18+②条件設定!AN23</f>
        <v>#DIV/0!</v>
      </c>
      <c r="BR18" s="34" t="e">
        <f t="shared" si="19"/>
        <v>#DIV/0!</v>
      </c>
      <c r="BS18" s="55" t="e">
        <f>BQ17*(1-②条件設定!$H22)</f>
        <v>#DIV/0!</v>
      </c>
      <c r="BT18" s="99" t="e">
        <f>BS18+②条件設定!AO23</f>
        <v>#DIV/0!</v>
      </c>
      <c r="BU18" s="34" t="e">
        <f t="shared" si="20"/>
        <v>#DIV/0!</v>
      </c>
      <c r="BV18" s="55" t="e">
        <f>BT17*(1-②条件設定!$H22)</f>
        <v>#DIV/0!</v>
      </c>
      <c r="BW18" s="99" t="e">
        <f>BV18+②条件設定!AP23</f>
        <v>#DIV/0!</v>
      </c>
      <c r="BX18" s="34" t="e">
        <f t="shared" si="21"/>
        <v>#DIV/0!</v>
      </c>
      <c r="BY18" s="55" t="e">
        <f>BW17*(1-②条件設定!$H22)</f>
        <v>#DIV/0!</v>
      </c>
      <c r="BZ18" s="99" t="e">
        <f>BY18+②条件設定!AQ23</f>
        <v>#DIV/0!</v>
      </c>
      <c r="CA18" s="34" t="e">
        <f t="shared" si="22"/>
        <v>#DIV/0!</v>
      </c>
      <c r="CB18" s="55" t="e">
        <f>BZ17*(1-②条件設定!$H22)</f>
        <v>#DIV/0!</v>
      </c>
      <c r="CC18" s="99" t="e">
        <f>CB18+②条件設定!AR23</f>
        <v>#DIV/0!</v>
      </c>
      <c r="CD18" s="34" t="e">
        <f t="shared" si="23"/>
        <v>#DIV/0!</v>
      </c>
      <c r="CE18" s="55" t="e">
        <f>CC17*(1-②条件設定!$H22)</f>
        <v>#DIV/0!</v>
      </c>
      <c r="CF18" s="99" t="e">
        <f>CE18+②条件設定!AS23</f>
        <v>#DIV/0!</v>
      </c>
      <c r="CG18" s="34" t="e">
        <f t="shared" si="24"/>
        <v>#DIV/0!</v>
      </c>
      <c r="CH18" s="55" t="e">
        <f>CF17*(1-②条件設定!$H22)</f>
        <v>#DIV/0!</v>
      </c>
      <c r="CI18" s="99" t="e">
        <f>CH18+②条件設定!AT23</f>
        <v>#DIV/0!</v>
      </c>
      <c r="CJ18" s="34" t="e">
        <f t="shared" si="25"/>
        <v>#DIV/0!</v>
      </c>
      <c r="CK18" s="55" t="e">
        <f>CI17*(1-②条件設定!$H22)</f>
        <v>#DIV/0!</v>
      </c>
      <c r="CL18" s="99" t="e">
        <f>CK18+②条件設定!AU23</f>
        <v>#DIV/0!</v>
      </c>
      <c r="CM18" s="34" t="e">
        <f t="shared" si="26"/>
        <v>#DIV/0!</v>
      </c>
      <c r="CN18" s="55" t="e">
        <f>CL17*(1-②条件設定!$H22)</f>
        <v>#DIV/0!</v>
      </c>
      <c r="CO18" s="99" t="e">
        <f>CN18+②条件設定!AV23</f>
        <v>#DIV/0!</v>
      </c>
      <c r="CP18" s="34" t="e">
        <f t="shared" si="27"/>
        <v>#DIV/0!</v>
      </c>
      <c r="CQ18" s="55" t="e">
        <f>CO17*(1-②条件設定!$H22)</f>
        <v>#DIV/0!</v>
      </c>
      <c r="CR18" s="99" t="e">
        <f>CQ18+②条件設定!AW23</f>
        <v>#DIV/0!</v>
      </c>
      <c r="CS18" s="34" t="e">
        <f t="shared" si="28"/>
        <v>#DIV/0!</v>
      </c>
      <c r="CT18" s="55" t="e">
        <f>CR17*(1-②条件設定!$H22)</f>
        <v>#DIV/0!</v>
      </c>
      <c r="CU18" s="99" t="e">
        <f>CT18+②条件設定!AX23</f>
        <v>#DIV/0!</v>
      </c>
      <c r="CV18" s="34" t="e">
        <f t="shared" si="29"/>
        <v>#DIV/0!</v>
      </c>
      <c r="CW18" s="55" t="e">
        <f>CU17*(1-②条件設定!$H22)</f>
        <v>#DIV/0!</v>
      </c>
      <c r="CX18" s="99" t="e">
        <f>CW18+②条件設定!AY23</f>
        <v>#DIV/0!</v>
      </c>
      <c r="CY18" s="34" t="e">
        <f t="shared" si="30"/>
        <v>#DIV/0!</v>
      </c>
      <c r="CZ18" s="55" t="e">
        <f>CX17*(1-②条件設定!$H22)</f>
        <v>#DIV/0!</v>
      </c>
      <c r="DA18" s="99" t="e">
        <f>CZ18+②条件設定!AZ23</f>
        <v>#DIV/0!</v>
      </c>
      <c r="DB18" s="34" t="e">
        <f t="shared" si="31"/>
        <v>#DIV/0!</v>
      </c>
      <c r="DC18" s="55" t="e">
        <f>DA17*(1-②条件設定!$H22)</f>
        <v>#DIV/0!</v>
      </c>
      <c r="DD18" s="99" t="e">
        <f>DC18+②条件設定!BA23</f>
        <v>#DIV/0!</v>
      </c>
      <c r="DE18" s="34" t="e">
        <f t="shared" si="32"/>
        <v>#DIV/0!</v>
      </c>
      <c r="DF18" s="55" t="e">
        <f>DD17*(1-②条件設定!$H22)</f>
        <v>#DIV/0!</v>
      </c>
      <c r="DG18" s="99" t="e">
        <f>DF18+②条件設定!BB23</f>
        <v>#DIV/0!</v>
      </c>
      <c r="DH18" s="34" t="e">
        <f t="shared" si="33"/>
        <v>#DIV/0!</v>
      </c>
      <c r="DI18" s="55" t="e">
        <f>DG17*(1-②条件設定!$H22)</f>
        <v>#DIV/0!</v>
      </c>
      <c r="DJ18" s="99" t="e">
        <f>DI18+②条件設定!BC23</f>
        <v>#DIV/0!</v>
      </c>
      <c r="DK18" s="34" t="e">
        <f t="shared" si="34"/>
        <v>#DIV/0!</v>
      </c>
      <c r="DL18" s="55" t="e">
        <f>DJ17*(1-②条件設定!$H22)</f>
        <v>#DIV/0!</v>
      </c>
      <c r="DM18" s="99" t="e">
        <f>DL18+②条件設定!BD23</f>
        <v>#DIV/0!</v>
      </c>
      <c r="DN18" s="34" t="e">
        <f t="shared" si="35"/>
        <v>#DIV/0!</v>
      </c>
      <c r="DO18" s="55" t="e">
        <f>DM17*(1-②条件設定!$H22)</f>
        <v>#DIV/0!</v>
      </c>
      <c r="DP18" s="99" t="e">
        <f>DO18+②条件設定!BE23</f>
        <v>#DIV/0!</v>
      </c>
      <c r="DQ18" s="34" t="e">
        <f t="shared" si="36"/>
        <v>#DIV/0!</v>
      </c>
      <c r="DR18" s="55" t="e">
        <f>DP17*(1-②条件設定!$H22)</f>
        <v>#DIV/0!</v>
      </c>
      <c r="DS18" s="99" t="e">
        <f>DR18+②条件設定!BF23</f>
        <v>#DIV/0!</v>
      </c>
      <c r="DT18" s="34" t="e">
        <f t="shared" si="37"/>
        <v>#DIV/0!</v>
      </c>
      <c r="DU18" s="55" t="e">
        <f>DS17*(1-②条件設定!$H22)</f>
        <v>#DIV/0!</v>
      </c>
      <c r="DV18" s="99" t="e">
        <f>DU18+②条件設定!BG23</f>
        <v>#DIV/0!</v>
      </c>
      <c r="DW18" s="34" t="e">
        <f t="shared" si="38"/>
        <v>#DIV/0!</v>
      </c>
      <c r="DX18" s="55" t="e">
        <f>DV17*(1-②条件設定!$H22)</f>
        <v>#DIV/0!</v>
      </c>
      <c r="DY18" s="99" t="e">
        <f>DX18+②条件設定!BH23</f>
        <v>#DIV/0!</v>
      </c>
      <c r="DZ18" s="34" t="e">
        <f t="shared" si="39"/>
        <v>#DIV/0!</v>
      </c>
      <c r="EA18" s="55" t="e">
        <f>DY17*(1-②条件設定!$H22)</f>
        <v>#DIV/0!</v>
      </c>
      <c r="EB18" s="99" t="e">
        <f>EA18+②条件設定!BI23</f>
        <v>#DIV/0!</v>
      </c>
      <c r="EC18" s="34" t="e">
        <f t="shared" si="40"/>
        <v>#DIV/0!</v>
      </c>
      <c r="ED18" s="55" t="e">
        <f>EB17*(1-②条件設定!$H22)</f>
        <v>#DIV/0!</v>
      </c>
      <c r="EE18" s="99" t="e">
        <f>ED18+②条件設定!BJ23</f>
        <v>#DIV/0!</v>
      </c>
      <c r="EF18" s="34" t="e">
        <f t="shared" si="41"/>
        <v>#DIV/0!</v>
      </c>
      <c r="EG18" s="55" t="e">
        <f>EE17*(1-②条件設定!$H22)</f>
        <v>#DIV/0!</v>
      </c>
      <c r="EH18" s="99" t="e">
        <f>EG18+②条件設定!BK23</f>
        <v>#DIV/0!</v>
      </c>
      <c r="EI18" s="34" t="e">
        <f t="shared" si="42"/>
        <v>#DIV/0!</v>
      </c>
      <c r="EJ18" s="55" t="e">
        <f>EH17*(1-②条件設定!$H22)</f>
        <v>#DIV/0!</v>
      </c>
      <c r="EK18" s="99" t="e">
        <f>EJ18+②条件設定!BL23</f>
        <v>#DIV/0!</v>
      </c>
      <c r="EL18" s="34" t="e">
        <f t="shared" si="43"/>
        <v>#DIV/0!</v>
      </c>
      <c r="EM18" s="55" t="e">
        <f>EK17*(1-②条件設定!$H22)</f>
        <v>#DIV/0!</v>
      </c>
      <c r="EN18" s="99" t="e">
        <f>EM18+②条件設定!BM23</f>
        <v>#DIV/0!</v>
      </c>
      <c r="EO18" s="34" t="e">
        <f t="shared" si="44"/>
        <v>#DIV/0!</v>
      </c>
      <c r="EP18" s="55" t="e">
        <f>EN17*(1-②条件設定!$H22)</f>
        <v>#DIV/0!</v>
      </c>
      <c r="EQ18" s="99" t="e">
        <f>EP18+②条件設定!BN23</f>
        <v>#DIV/0!</v>
      </c>
      <c r="ER18" s="34" t="e">
        <f t="shared" si="45"/>
        <v>#DIV/0!</v>
      </c>
      <c r="ES18" s="55" t="e">
        <f>EQ17*(1-②条件設定!$H22)</f>
        <v>#DIV/0!</v>
      </c>
      <c r="ET18" s="99" t="e">
        <f>ES18+②条件設定!BO23</f>
        <v>#DIV/0!</v>
      </c>
      <c r="EU18" s="34" t="e">
        <f t="shared" si="46"/>
        <v>#DIV/0!</v>
      </c>
      <c r="EV18" s="55" t="e">
        <f>ET17*(1-②条件設定!$H22)</f>
        <v>#DIV/0!</v>
      </c>
      <c r="EW18" s="99" t="e">
        <f>EV18+②条件設定!BP23</f>
        <v>#DIV/0!</v>
      </c>
      <c r="EX18" s="34" t="e">
        <f t="shared" si="47"/>
        <v>#DIV/0!</v>
      </c>
      <c r="EY18" s="55" t="e">
        <f>EW17*(1-②条件設定!$H22)</f>
        <v>#DIV/0!</v>
      </c>
      <c r="EZ18" s="99" t="e">
        <f>EY18+②条件設定!BQ23</f>
        <v>#DIV/0!</v>
      </c>
      <c r="FA18" s="34" t="e">
        <f t="shared" si="48"/>
        <v>#DIV/0!</v>
      </c>
      <c r="FB18" s="55" t="e">
        <f>EZ17*(1-②条件設定!$H22)</f>
        <v>#DIV/0!</v>
      </c>
      <c r="FC18" s="99" t="e">
        <f>FB18+②条件設定!BR23</f>
        <v>#DIV/0!</v>
      </c>
      <c r="FD18" s="34" t="e">
        <f t="shared" si="49"/>
        <v>#DIV/0!</v>
      </c>
      <c r="FE18" s="55" t="e">
        <f>FC17*(1-②条件設定!$H22)</f>
        <v>#DIV/0!</v>
      </c>
      <c r="FF18" s="99" t="e">
        <f>FE18+②条件設定!BS23</f>
        <v>#DIV/0!</v>
      </c>
      <c r="FG18" s="34" t="e">
        <f t="shared" si="50"/>
        <v>#DIV/0!</v>
      </c>
      <c r="FH18" s="55" t="e">
        <f>FF17*(1-②条件設定!$H22)</f>
        <v>#DIV/0!</v>
      </c>
      <c r="FI18" s="99" t="e">
        <f>FH18+②条件設定!BT23</f>
        <v>#DIV/0!</v>
      </c>
      <c r="FJ18" s="34" t="e">
        <f t="shared" si="51"/>
        <v>#DIV/0!</v>
      </c>
      <c r="FK18" s="55" t="e">
        <f>FI17*(1-②条件設定!$H22)</f>
        <v>#DIV/0!</v>
      </c>
      <c r="FL18" s="99" t="e">
        <f>FK18+②条件設定!BU23</f>
        <v>#DIV/0!</v>
      </c>
      <c r="FM18" s="34" t="e">
        <f t="shared" si="52"/>
        <v>#DIV/0!</v>
      </c>
      <c r="FN18" s="55" t="e">
        <f>FL17*(1-②条件設定!$H22)</f>
        <v>#DIV/0!</v>
      </c>
      <c r="FO18" s="99" t="e">
        <f>FN18+②条件設定!BV23</f>
        <v>#DIV/0!</v>
      </c>
      <c r="FP18" s="34" t="e">
        <f t="shared" si="53"/>
        <v>#DIV/0!</v>
      </c>
      <c r="FQ18" s="55" t="e">
        <f>FO17*(1-②条件設定!$H22)</f>
        <v>#DIV/0!</v>
      </c>
      <c r="FR18" s="99" t="e">
        <f>FQ18+②条件設定!BW23</f>
        <v>#DIV/0!</v>
      </c>
      <c r="FS18" s="34" t="e">
        <f t="shared" si="54"/>
        <v>#DIV/0!</v>
      </c>
      <c r="FT18" s="55" t="e">
        <f>FR17*(1-②条件設定!$H22)</f>
        <v>#DIV/0!</v>
      </c>
      <c r="FU18" s="99" t="e">
        <f>FT18+②条件設定!BX23</f>
        <v>#DIV/0!</v>
      </c>
      <c r="FV18" s="34" t="e">
        <f t="shared" si="55"/>
        <v>#DIV/0!</v>
      </c>
      <c r="FW18" s="55" t="e">
        <f>FU17*(1-②条件設定!$H22)</f>
        <v>#DIV/0!</v>
      </c>
      <c r="FX18" s="99" t="e">
        <f>FW18+②条件設定!BY23</f>
        <v>#DIV/0!</v>
      </c>
      <c r="FY18" s="34" t="e">
        <f t="shared" si="56"/>
        <v>#DIV/0!</v>
      </c>
      <c r="FZ18" s="55" t="e">
        <f>FX17*(1-②条件設定!$H22)</f>
        <v>#DIV/0!</v>
      </c>
      <c r="GA18" s="99" t="e">
        <f>FZ18+②条件設定!BZ23</f>
        <v>#DIV/0!</v>
      </c>
      <c r="GB18" s="34" t="e">
        <f t="shared" si="57"/>
        <v>#DIV/0!</v>
      </c>
      <c r="GC18" s="55" t="e">
        <f>GA17*(1-②条件設定!$H22)</f>
        <v>#DIV/0!</v>
      </c>
      <c r="GD18" s="99" t="e">
        <f>GC18+②条件設定!CA23</f>
        <v>#DIV/0!</v>
      </c>
      <c r="GE18" s="34" t="e">
        <f t="shared" si="58"/>
        <v>#DIV/0!</v>
      </c>
      <c r="GF18" s="55" t="e">
        <f>GD17*(1-②条件設定!$H22)</f>
        <v>#DIV/0!</v>
      </c>
      <c r="GG18" s="99" t="e">
        <f>GF18+②条件設定!CB23</f>
        <v>#DIV/0!</v>
      </c>
      <c r="GH18" s="34" t="e">
        <f t="shared" si="59"/>
        <v>#DIV/0!</v>
      </c>
      <c r="GI18" s="55" t="e">
        <f>GG17*(1-②条件設定!$H22)</f>
        <v>#DIV/0!</v>
      </c>
      <c r="GJ18" s="99" t="e">
        <f>GI18+②条件設定!CC23</f>
        <v>#DIV/0!</v>
      </c>
      <c r="GK18" s="34" t="e">
        <f t="shared" si="60"/>
        <v>#DIV/0!</v>
      </c>
      <c r="GL18" s="55" t="e">
        <f>GJ17*(1-②条件設定!$H22)</f>
        <v>#DIV/0!</v>
      </c>
      <c r="GM18" s="99" t="e">
        <f>GL18+②条件設定!CD23</f>
        <v>#DIV/0!</v>
      </c>
      <c r="GN18" s="34" t="e">
        <f t="shared" si="61"/>
        <v>#DIV/0!</v>
      </c>
      <c r="GO18" s="55" t="e">
        <f>GM17*(1-②条件設定!$H22)</f>
        <v>#DIV/0!</v>
      </c>
      <c r="GP18" s="99" t="e">
        <f>GO18+②条件設定!CE23</f>
        <v>#DIV/0!</v>
      </c>
      <c r="GQ18" s="34" t="e">
        <f t="shared" si="62"/>
        <v>#DIV/0!</v>
      </c>
      <c r="GR18" s="55" t="e">
        <f>GP17*(1-②条件設定!$H22)</f>
        <v>#DIV/0!</v>
      </c>
      <c r="GS18" s="99" t="e">
        <f>GR18+②条件設定!CF23</f>
        <v>#DIV/0!</v>
      </c>
      <c r="GT18" s="34" t="e">
        <f t="shared" si="63"/>
        <v>#DIV/0!</v>
      </c>
      <c r="GU18" s="55" t="e">
        <f>GS17*(1-②条件設定!$H22)</f>
        <v>#DIV/0!</v>
      </c>
      <c r="GV18" s="99" t="e">
        <f>GU18+②条件設定!CG23</f>
        <v>#DIV/0!</v>
      </c>
      <c r="GW18" s="34" t="e">
        <f t="shared" si="64"/>
        <v>#DIV/0!</v>
      </c>
      <c r="GX18" s="55" t="e">
        <f>GV17*(1-②条件設定!$H22)</f>
        <v>#DIV/0!</v>
      </c>
      <c r="GY18" s="99" t="e">
        <f>GX18+②条件設定!CH23</f>
        <v>#DIV/0!</v>
      </c>
      <c r="GZ18" s="34" t="e">
        <f t="shared" si="65"/>
        <v>#DIV/0!</v>
      </c>
      <c r="HA18" s="55" t="e">
        <f>GY17*(1-②条件設定!$H22)</f>
        <v>#DIV/0!</v>
      </c>
      <c r="HB18" s="99" t="e">
        <f>HA18+②条件設定!CI23</f>
        <v>#DIV/0!</v>
      </c>
      <c r="HC18" s="34" t="e">
        <f t="shared" si="66"/>
        <v>#DIV/0!</v>
      </c>
      <c r="HD18" s="55" t="e">
        <f>HB17*(1-②条件設定!$H22)</f>
        <v>#DIV/0!</v>
      </c>
      <c r="HE18" s="99" t="e">
        <f>HD18+②条件設定!CJ23</f>
        <v>#DIV/0!</v>
      </c>
      <c r="HF18" s="34" t="e">
        <f t="shared" si="67"/>
        <v>#DIV/0!</v>
      </c>
      <c r="HG18" s="55" t="e">
        <f>HE17*(1-②条件設定!$H22)</f>
        <v>#DIV/0!</v>
      </c>
      <c r="HH18" s="99" t="e">
        <f>HG18+②条件設定!CK23</f>
        <v>#DIV/0!</v>
      </c>
      <c r="HI18" s="34" t="e">
        <f t="shared" si="68"/>
        <v>#DIV/0!</v>
      </c>
      <c r="HJ18" s="55" t="e">
        <f>HH17*(1-②条件設定!$H22)</f>
        <v>#DIV/0!</v>
      </c>
      <c r="HK18" s="99" t="e">
        <f>HJ18+②条件設定!CL23</f>
        <v>#DIV/0!</v>
      </c>
      <c r="HL18" s="34" t="e">
        <f t="shared" si="69"/>
        <v>#DIV/0!</v>
      </c>
      <c r="HM18" s="55" t="e">
        <f>HK17*(1-②条件設定!$H22)</f>
        <v>#DIV/0!</v>
      </c>
      <c r="HN18" s="99" t="e">
        <f>HM18+②条件設定!CM23</f>
        <v>#DIV/0!</v>
      </c>
      <c r="HO18" s="34" t="e">
        <f t="shared" si="70"/>
        <v>#DIV/0!</v>
      </c>
      <c r="HP18" s="55" t="e">
        <f>HN17*(1-②条件設定!$H22)</f>
        <v>#DIV/0!</v>
      </c>
      <c r="HQ18" s="99" t="e">
        <f>HP18+②条件設定!CN23</f>
        <v>#DIV/0!</v>
      </c>
      <c r="HR18" s="34" t="e">
        <f t="shared" si="71"/>
        <v>#DIV/0!</v>
      </c>
      <c r="HS18" s="55" t="e">
        <f>HQ17*(1-②条件設定!$H22)</f>
        <v>#DIV/0!</v>
      </c>
      <c r="HT18" s="99" t="e">
        <f>HS18+②条件設定!CO23</f>
        <v>#DIV/0!</v>
      </c>
      <c r="HU18" s="34" t="e">
        <f t="shared" si="72"/>
        <v>#DIV/0!</v>
      </c>
      <c r="HV18" s="55" t="e">
        <f>HT17*(1-②条件設定!$H22)</f>
        <v>#DIV/0!</v>
      </c>
      <c r="HW18" s="99" t="e">
        <f>HV18+②条件設定!CP23</f>
        <v>#DIV/0!</v>
      </c>
      <c r="HX18" s="34" t="e">
        <f t="shared" si="73"/>
        <v>#DIV/0!</v>
      </c>
      <c r="HY18" s="55" t="e">
        <f>HW17*(1-②条件設定!$H22)</f>
        <v>#DIV/0!</v>
      </c>
      <c r="HZ18" s="99" t="e">
        <f>HY18+②条件設定!CQ23</f>
        <v>#DIV/0!</v>
      </c>
      <c r="IA18" s="34" t="e">
        <f t="shared" si="74"/>
        <v>#DIV/0!</v>
      </c>
      <c r="IB18" s="55" t="e">
        <f>HZ17*(1-②条件設定!$H22)</f>
        <v>#DIV/0!</v>
      </c>
      <c r="IC18" s="99" t="e">
        <f>IB18+②条件設定!CR23</f>
        <v>#DIV/0!</v>
      </c>
      <c r="ID18" s="34" t="e">
        <f t="shared" si="75"/>
        <v>#DIV/0!</v>
      </c>
      <c r="IE18" s="55" t="e">
        <f>IC17*(1-②条件設定!$H22)</f>
        <v>#DIV/0!</v>
      </c>
      <c r="IF18" s="99" t="e">
        <f>IE18+②条件設定!CS23</f>
        <v>#DIV/0!</v>
      </c>
      <c r="IG18" s="34" t="e">
        <f t="shared" si="76"/>
        <v>#DIV/0!</v>
      </c>
    </row>
    <row r="19" spans="1:241" x14ac:dyDescent="0.4">
      <c r="A19" s="21">
        <v>33</v>
      </c>
      <c r="B19" s="31">
        <f>①実績入力!B20</f>
        <v>0</v>
      </c>
      <c r="C19" s="10">
        <f>①実績入力!E20</f>
        <v>0</v>
      </c>
      <c r="D19" s="32">
        <f>①実績入力!F20</f>
        <v>0</v>
      </c>
      <c r="E19" s="54" t="e">
        <f>B18*(1-②条件設定!$H23)</f>
        <v>#DIV/0!</v>
      </c>
      <c r="F19" s="98" t="e">
        <f>E19+②条件設定!S24</f>
        <v>#DIV/0!</v>
      </c>
      <c r="G19" s="32" t="e">
        <f t="shared" si="77"/>
        <v>#DIV/0!</v>
      </c>
      <c r="H19" s="54" t="e">
        <f>F18*(1-②条件設定!$H23)</f>
        <v>#DIV/0!</v>
      </c>
      <c r="I19" s="98" t="e">
        <f>H19+②条件設定!T24</f>
        <v>#DIV/0!</v>
      </c>
      <c r="J19" s="32" t="e">
        <f t="shared" si="78"/>
        <v>#DIV/0!</v>
      </c>
      <c r="K19" s="54" t="e">
        <f>I18*(1-②条件設定!$H23)</f>
        <v>#DIV/0!</v>
      </c>
      <c r="L19" s="98" t="e">
        <f>K19+②条件設定!U24</f>
        <v>#DIV/0!</v>
      </c>
      <c r="M19" s="32" t="e">
        <f t="shared" si="0"/>
        <v>#DIV/0!</v>
      </c>
      <c r="N19" s="54" t="e">
        <f>L18*(1-②条件設定!$H23)</f>
        <v>#DIV/0!</v>
      </c>
      <c r="O19" s="98" t="e">
        <f>N19+②条件設定!V24</f>
        <v>#DIV/0!</v>
      </c>
      <c r="P19" s="32" t="e">
        <f t="shared" si="1"/>
        <v>#DIV/0!</v>
      </c>
      <c r="Q19" s="54" t="e">
        <f>O18*(1-②条件設定!$H23)</f>
        <v>#DIV/0!</v>
      </c>
      <c r="R19" s="98" t="e">
        <f>Q19+②条件設定!W24</f>
        <v>#DIV/0!</v>
      </c>
      <c r="S19" s="32" t="e">
        <f t="shared" si="2"/>
        <v>#DIV/0!</v>
      </c>
      <c r="T19" s="54" t="e">
        <f>R18*(1-②条件設定!$H23)</f>
        <v>#DIV/0!</v>
      </c>
      <c r="U19" s="98" t="e">
        <f>T19+②条件設定!X24</f>
        <v>#DIV/0!</v>
      </c>
      <c r="V19" s="32" t="e">
        <f t="shared" si="3"/>
        <v>#DIV/0!</v>
      </c>
      <c r="W19" s="54" t="e">
        <f>U18*(1-②条件設定!$H23)</f>
        <v>#DIV/0!</v>
      </c>
      <c r="X19" s="98" t="e">
        <f>W19+②条件設定!Y24</f>
        <v>#DIV/0!</v>
      </c>
      <c r="Y19" s="32" t="e">
        <f t="shared" si="4"/>
        <v>#DIV/0!</v>
      </c>
      <c r="Z19" s="54" t="e">
        <f>X18*(1-②条件設定!$H23)</f>
        <v>#DIV/0!</v>
      </c>
      <c r="AA19" s="98" t="e">
        <f>Z19+②条件設定!Z24</f>
        <v>#DIV/0!</v>
      </c>
      <c r="AB19" s="32" t="e">
        <f t="shared" si="5"/>
        <v>#DIV/0!</v>
      </c>
      <c r="AC19" s="54" t="e">
        <f>AA18*(1-②条件設定!$H23)</f>
        <v>#DIV/0!</v>
      </c>
      <c r="AD19" s="98" t="e">
        <f>AC19+②条件設定!AA24</f>
        <v>#DIV/0!</v>
      </c>
      <c r="AE19" s="32" t="e">
        <f t="shared" si="6"/>
        <v>#DIV/0!</v>
      </c>
      <c r="AF19" s="54" t="e">
        <f>AD18*(1-②条件設定!$H23)</f>
        <v>#DIV/0!</v>
      </c>
      <c r="AG19" s="98" t="e">
        <f>AF19+②条件設定!AB24</f>
        <v>#DIV/0!</v>
      </c>
      <c r="AH19" s="32" t="e">
        <f t="shared" si="7"/>
        <v>#DIV/0!</v>
      </c>
      <c r="AI19" s="54" t="e">
        <f>AG18*(1-②条件設定!$H23)</f>
        <v>#DIV/0!</v>
      </c>
      <c r="AJ19" s="98" t="e">
        <f>AI19+②条件設定!AC24</f>
        <v>#DIV/0!</v>
      </c>
      <c r="AK19" s="32" t="e">
        <f t="shared" si="8"/>
        <v>#DIV/0!</v>
      </c>
      <c r="AL19" s="54" t="e">
        <f>AJ18*(1-②条件設定!$H23)</f>
        <v>#DIV/0!</v>
      </c>
      <c r="AM19" s="98" t="e">
        <f>AL19+②条件設定!AD24</f>
        <v>#DIV/0!</v>
      </c>
      <c r="AN19" s="32" t="e">
        <f t="shared" si="9"/>
        <v>#DIV/0!</v>
      </c>
      <c r="AO19" s="54" t="e">
        <f>AM18*(1-②条件設定!$H23)</f>
        <v>#DIV/0!</v>
      </c>
      <c r="AP19" s="98" t="e">
        <f>AO19+②条件設定!AE24</f>
        <v>#DIV/0!</v>
      </c>
      <c r="AQ19" s="32" t="e">
        <f t="shared" si="10"/>
        <v>#DIV/0!</v>
      </c>
      <c r="AR19" s="54" t="e">
        <f>AP18*(1-②条件設定!$H23)</f>
        <v>#DIV/0!</v>
      </c>
      <c r="AS19" s="98" t="e">
        <f>AR19+②条件設定!AF24</f>
        <v>#DIV/0!</v>
      </c>
      <c r="AT19" s="32" t="e">
        <f t="shared" si="11"/>
        <v>#DIV/0!</v>
      </c>
      <c r="AU19" s="54" t="e">
        <f>AS18*(1-②条件設定!$H23)</f>
        <v>#DIV/0!</v>
      </c>
      <c r="AV19" s="98" t="e">
        <f>AU19+②条件設定!AG24</f>
        <v>#DIV/0!</v>
      </c>
      <c r="AW19" s="32" t="e">
        <f t="shared" si="12"/>
        <v>#DIV/0!</v>
      </c>
      <c r="AX19" s="54" t="e">
        <f>AV18*(1-②条件設定!$H23)</f>
        <v>#DIV/0!</v>
      </c>
      <c r="AY19" s="98" t="e">
        <f>AX19+②条件設定!AH24</f>
        <v>#DIV/0!</v>
      </c>
      <c r="AZ19" s="32" t="e">
        <f t="shared" si="13"/>
        <v>#DIV/0!</v>
      </c>
      <c r="BA19" s="54" t="e">
        <f>AY18*(1-②条件設定!$H23)</f>
        <v>#DIV/0!</v>
      </c>
      <c r="BB19" s="98" t="e">
        <f>BA19+②条件設定!AI24</f>
        <v>#DIV/0!</v>
      </c>
      <c r="BC19" s="32" t="e">
        <f t="shared" si="14"/>
        <v>#DIV/0!</v>
      </c>
      <c r="BD19" s="54" t="e">
        <f>BB18*(1-②条件設定!$H23)</f>
        <v>#DIV/0!</v>
      </c>
      <c r="BE19" s="98" t="e">
        <f>BD19+②条件設定!AJ24</f>
        <v>#DIV/0!</v>
      </c>
      <c r="BF19" s="32" t="e">
        <f t="shared" si="15"/>
        <v>#DIV/0!</v>
      </c>
      <c r="BG19" s="54" t="e">
        <f>BE18*(1-②条件設定!$H23)</f>
        <v>#DIV/0!</v>
      </c>
      <c r="BH19" s="98" t="e">
        <f>BG19+②条件設定!AK24</f>
        <v>#DIV/0!</v>
      </c>
      <c r="BI19" s="32" t="e">
        <f t="shared" si="16"/>
        <v>#DIV/0!</v>
      </c>
      <c r="BJ19" s="54" t="e">
        <f>BH18*(1-②条件設定!$H23)</f>
        <v>#DIV/0!</v>
      </c>
      <c r="BK19" s="98" t="e">
        <f>BJ19+②条件設定!AL24</f>
        <v>#DIV/0!</v>
      </c>
      <c r="BL19" s="32" t="e">
        <f t="shared" si="17"/>
        <v>#DIV/0!</v>
      </c>
      <c r="BM19" s="54" t="e">
        <f>BK18*(1-②条件設定!$H23)</f>
        <v>#DIV/0!</v>
      </c>
      <c r="BN19" s="98" t="e">
        <f>BM19+②条件設定!AM24</f>
        <v>#DIV/0!</v>
      </c>
      <c r="BO19" s="32" t="e">
        <f t="shared" si="18"/>
        <v>#DIV/0!</v>
      </c>
      <c r="BP19" s="54" t="e">
        <f>BN18*(1-②条件設定!$H23)</f>
        <v>#DIV/0!</v>
      </c>
      <c r="BQ19" s="98" t="e">
        <f>BP19+②条件設定!AN24</f>
        <v>#DIV/0!</v>
      </c>
      <c r="BR19" s="32" t="e">
        <f t="shared" si="19"/>
        <v>#DIV/0!</v>
      </c>
      <c r="BS19" s="54" t="e">
        <f>BQ18*(1-②条件設定!$H23)</f>
        <v>#DIV/0!</v>
      </c>
      <c r="BT19" s="98" t="e">
        <f>BS19+②条件設定!AO24</f>
        <v>#DIV/0!</v>
      </c>
      <c r="BU19" s="32" t="e">
        <f t="shared" si="20"/>
        <v>#DIV/0!</v>
      </c>
      <c r="BV19" s="54" t="e">
        <f>BT18*(1-②条件設定!$H23)</f>
        <v>#DIV/0!</v>
      </c>
      <c r="BW19" s="98" t="e">
        <f>BV19+②条件設定!AP24</f>
        <v>#DIV/0!</v>
      </c>
      <c r="BX19" s="32" t="e">
        <f t="shared" si="21"/>
        <v>#DIV/0!</v>
      </c>
      <c r="BY19" s="54" t="e">
        <f>BW18*(1-②条件設定!$H23)</f>
        <v>#DIV/0!</v>
      </c>
      <c r="BZ19" s="98" t="e">
        <f>BY19+②条件設定!AQ24</f>
        <v>#DIV/0!</v>
      </c>
      <c r="CA19" s="32" t="e">
        <f t="shared" si="22"/>
        <v>#DIV/0!</v>
      </c>
      <c r="CB19" s="54" t="e">
        <f>BZ18*(1-②条件設定!$H23)</f>
        <v>#DIV/0!</v>
      </c>
      <c r="CC19" s="98" t="e">
        <f>CB19+②条件設定!AR24</f>
        <v>#DIV/0!</v>
      </c>
      <c r="CD19" s="32" t="e">
        <f t="shared" si="23"/>
        <v>#DIV/0!</v>
      </c>
      <c r="CE19" s="54" t="e">
        <f>CC18*(1-②条件設定!$H23)</f>
        <v>#DIV/0!</v>
      </c>
      <c r="CF19" s="98" t="e">
        <f>CE19+②条件設定!AS24</f>
        <v>#DIV/0!</v>
      </c>
      <c r="CG19" s="32" t="e">
        <f t="shared" si="24"/>
        <v>#DIV/0!</v>
      </c>
      <c r="CH19" s="54" t="e">
        <f>CF18*(1-②条件設定!$H23)</f>
        <v>#DIV/0!</v>
      </c>
      <c r="CI19" s="98" t="e">
        <f>CH19+②条件設定!AT24</f>
        <v>#DIV/0!</v>
      </c>
      <c r="CJ19" s="32" t="e">
        <f t="shared" si="25"/>
        <v>#DIV/0!</v>
      </c>
      <c r="CK19" s="54" t="e">
        <f>CI18*(1-②条件設定!$H23)</f>
        <v>#DIV/0!</v>
      </c>
      <c r="CL19" s="98" t="e">
        <f>CK19+②条件設定!AU24</f>
        <v>#DIV/0!</v>
      </c>
      <c r="CM19" s="32" t="e">
        <f t="shared" si="26"/>
        <v>#DIV/0!</v>
      </c>
      <c r="CN19" s="54" t="e">
        <f>CL18*(1-②条件設定!$H23)</f>
        <v>#DIV/0!</v>
      </c>
      <c r="CO19" s="98" t="e">
        <f>CN19+②条件設定!AV24</f>
        <v>#DIV/0!</v>
      </c>
      <c r="CP19" s="32" t="e">
        <f t="shared" si="27"/>
        <v>#DIV/0!</v>
      </c>
      <c r="CQ19" s="54" t="e">
        <f>CO18*(1-②条件設定!$H23)</f>
        <v>#DIV/0!</v>
      </c>
      <c r="CR19" s="98" t="e">
        <f>CQ19+②条件設定!AW24</f>
        <v>#DIV/0!</v>
      </c>
      <c r="CS19" s="32" t="e">
        <f t="shared" si="28"/>
        <v>#DIV/0!</v>
      </c>
      <c r="CT19" s="54" t="e">
        <f>CR18*(1-②条件設定!$H23)</f>
        <v>#DIV/0!</v>
      </c>
      <c r="CU19" s="98" t="e">
        <f>CT19+②条件設定!AX24</f>
        <v>#DIV/0!</v>
      </c>
      <c r="CV19" s="32" t="e">
        <f t="shared" si="29"/>
        <v>#DIV/0!</v>
      </c>
      <c r="CW19" s="54" t="e">
        <f>CU18*(1-②条件設定!$H23)</f>
        <v>#DIV/0!</v>
      </c>
      <c r="CX19" s="98" t="e">
        <f>CW19+②条件設定!AY24</f>
        <v>#DIV/0!</v>
      </c>
      <c r="CY19" s="32" t="e">
        <f t="shared" si="30"/>
        <v>#DIV/0!</v>
      </c>
      <c r="CZ19" s="54" t="e">
        <f>CX18*(1-②条件設定!$H23)</f>
        <v>#DIV/0!</v>
      </c>
      <c r="DA19" s="98" t="e">
        <f>CZ19+②条件設定!AZ24</f>
        <v>#DIV/0!</v>
      </c>
      <c r="DB19" s="32" t="e">
        <f t="shared" si="31"/>
        <v>#DIV/0!</v>
      </c>
      <c r="DC19" s="54" t="e">
        <f>DA18*(1-②条件設定!$H23)</f>
        <v>#DIV/0!</v>
      </c>
      <c r="DD19" s="98" t="e">
        <f>DC19+②条件設定!BA24</f>
        <v>#DIV/0!</v>
      </c>
      <c r="DE19" s="32" t="e">
        <f t="shared" si="32"/>
        <v>#DIV/0!</v>
      </c>
      <c r="DF19" s="54" t="e">
        <f>DD18*(1-②条件設定!$H23)</f>
        <v>#DIV/0!</v>
      </c>
      <c r="DG19" s="98" t="e">
        <f>DF19+②条件設定!BB24</f>
        <v>#DIV/0!</v>
      </c>
      <c r="DH19" s="32" t="e">
        <f t="shared" si="33"/>
        <v>#DIV/0!</v>
      </c>
      <c r="DI19" s="54" t="e">
        <f>DG18*(1-②条件設定!$H23)</f>
        <v>#DIV/0!</v>
      </c>
      <c r="DJ19" s="98" t="e">
        <f>DI19+②条件設定!BC24</f>
        <v>#DIV/0!</v>
      </c>
      <c r="DK19" s="32" t="e">
        <f t="shared" si="34"/>
        <v>#DIV/0!</v>
      </c>
      <c r="DL19" s="54" t="e">
        <f>DJ18*(1-②条件設定!$H23)</f>
        <v>#DIV/0!</v>
      </c>
      <c r="DM19" s="98" t="e">
        <f>DL19+②条件設定!BD24</f>
        <v>#DIV/0!</v>
      </c>
      <c r="DN19" s="32" t="e">
        <f t="shared" si="35"/>
        <v>#DIV/0!</v>
      </c>
      <c r="DO19" s="54" t="e">
        <f>DM18*(1-②条件設定!$H23)</f>
        <v>#DIV/0!</v>
      </c>
      <c r="DP19" s="98" t="e">
        <f>DO19+②条件設定!BE24</f>
        <v>#DIV/0!</v>
      </c>
      <c r="DQ19" s="32" t="e">
        <f t="shared" si="36"/>
        <v>#DIV/0!</v>
      </c>
      <c r="DR19" s="54" t="e">
        <f>DP18*(1-②条件設定!$H23)</f>
        <v>#DIV/0!</v>
      </c>
      <c r="DS19" s="98" t="e">
        <f>DR19+②条件設定!BF24</f>
        <v>#DIV/0!</v>
      </c>
      <c r="DT19" s="32" t="e">
        <f t="shared" si="37"/>
        <v>#DIV/0!</v>
      </c>
      <c r="DU19" s="54" t="e">
        <f>DS18*(1-②条件設定!$H23)</f>
        <v>#DIV/0!</v>
      </c>
      <c r="DV19" s="98" t="e">
        <f>DU19+②条件設定!BG24</f>
        <v>#DIV/0!</v>
      </c>
      <c r="DW19" s="32" t="e">
        <f t="shared" si="38"/>
        <v>#DIV/0!</v>
      </c>
      <c r="DX19" s="54" t="e">
        <f>DV18*(1-②条件設定!$H23)</f>
        <v>#DIV/0!</v>
      </c>
      <c r="DY19" s="98" t="e">
        <f>DX19+②条件設定!BH24</f>
        <v>#DIV/0!</v>
      </c>
      <c r="DZ19" s="32" t="e">
        <f t="shared" si="39"/>
        <v>#DIV/0!</v>
      </c>
      <c r="EA19" s="54" t="e">
        <f>DY18*(1-②条件設定!$H23)</f>
        <v>#DIV/0!</v>
      </c>
      <c r="EB19" s="98" t="e">
        <f>EA19+②条件設定!BI24</f>
        <v>#DIV/0!</v>
      </c>
      <c r="EC19" s="32" t="e">
        <f t="shared" si="40"/>
        <v>#DIV/0!</v>
      </c>
      <c r="ED19" s="54" t="e">
        <f>EB18*(1-②条件設定!$H23)</f>
        <v>#DIV/0!</v>
      </c>
      <c r="EE19" s="98" t="e">
        <f>ED19+②条件設定!BJ24</f>
        <v>#DIV/0!</v>
      </c>
      <c r="EF19" s="32" t="e">
        <f t="shared" si="41"/>
        <v>#DIV/0!</v>
      </c>
      <c r="EG19" s="54" t="e">
        <f>EE18*(1-②条件設定!$H23)</f>
        <v>#DIV/0!</v>
      </c>
      <c r="EH19" s="98" t="e">
        <f>EG19+②条件設定!BK24</f>
        <v>#DIV/0!</v>
      </c>
      <c r="EI19" s="32" t="e">
        <f t="shared" si="42"/>
        <v>#DIV/0!</v>
      </c>
      <c r="EJ19" s="54" t="e">
        <f>EH18*(1-②条件設定!$H23)</f>
        <v>#DIV/0!</v>
      </c>
      <c r="EK19" s="98" t="e">
        <f>EJ19+②条件設定!BL24</f>
        <v>#DIV/0!</v>
      </c>
      <c r="EL19" s="32" t="e">
        <f t="shared" si="43"/>
        <v>#DIV/0!</v>
      </c>
      <c r="EM19" s="54" t="e">
        <f>EK18*(1-②条件設定!$H23)</f>
        <v>#DIV/0!</v>
      </c>
      <c r="EN19" s="98" t="e">
        <f>EM19+②条件設定!BM24</f>
        <v>#DIV/0!</v>
      </c>
      <c r="EO19" s="32" t="e">
        <f t="shared" si="44"/>
        <v>#DIV/0!</v>
      </c>
      <c r="EP19" s="54" t="e">
        <f>EN18*(1-②条件設定!$H23)</f>
        <v>#DIV/0!</v>
      </c>
      <c r="EQ19" s="98" t="e">
        <f>EP19+②条件設定!BN24</f>
        <v>#DIV/0!</v>
      </c>
      <c r="ER19" s="32" t="e">
        <f t="shared" si="45"/>
        <v>#DIV/0!</v>
      </c>
      <c r="ES19" s="54" t="e">
        <f>EQ18*(1-②条件設定!$H23)</f>
        <v>#DIV/0!</v>
      </c>
      <c r="ET19" s="98" t="e">
        <f>ES19+②条件設定!BO24</f>
        <v>#DIV/0!</v>
      </c>
      <c r="EU19" s="32" t="e">
        <f t="shared" si="46"/>
        <v>#DIV/0!</v>
      </c>
      <c r="EV19" s="54" t="e">
        <f>ET18*(1-②条件設定!$H23)</f>
        <v>#DIV/0!</v>
      </c>
      <c r="EW19" s="98" t="e">
        <f>EV19+②条件設定!BP24</f>
        <v>#DIV/0!</v>
      </c>
      <c r="EX19" s="32" t="e">
        <f t="shared" si="47"/>
        <v>#DIV/0!</v>
      </c>
      <c r="EY19" s="54" t="e">
        <f>EW18*(1-②条件設定!$H23)</f>
        <v>#DIV/0!</v>
      </c>
      <c r="EZ19" s="98" t="e">
        <f>EY19+②条件設定!BQ24</f>
        <v>#DIV/0!</v>
      </c>
      <c r="FA19" s="32" t="e">
        <f t="shared" si="48"/>
        <v>#DIV/0!</v>
      </c>
      <c r="FB19" s="54" t="e">
        <f>EZ18*(1-②条件設定!$H23)</f>
        <v>#DIV/0!</v>
      </c>
      <c r="FC19" s="98" t="e">
        <f>FB19+②条件設定!BR24</f>
        <v>#DIV/0!</v>
      </c>
      <c r="FD19" s="32" t="e">
        <f t="shared" si="49"/>
        <v>#DIV/0!</v>
      </c>
      <c r="FE19" s="54" t="e">
        <f>FC18*(1-②条件設定!$H23)</f>
        <v>#DIV/0!</v>
      </c>
      <c r="FF19" s="98" t="e">
        <f>FE19+②条件設定!BS24</f>
        <v>#DIV/0!</v>
      </c>
      <c r="FG19" s="32" t="e">
        <f t="shared" si="50"/>
        <v>#DIV/0!</v>
      </c>
      <c r="FH19" s="54" t="e">
        <f>FF18*(1-②条件設定!$H23)</f>
        <v>#DIV/0!</v>
      </c>
      <c r="FI19" s="98" t="e">
        <f>FH19+②条件設定!BT24</f>
        <v>#DIV/0!</v>
      </c>
      <c r="FJ19" s="32" t="e">
        <f t="shared" si="51"/>
        <v>#DIV/0!</v>
      </c>
      <c r="FK19" s="54" t="e">
        <f>FI18*(1-②条件設定!$H23)</f>
        <v>#DIV/0!</v>
      </c>
      <c r="FL19" s="98" t="e">
        <f>FK19+②条件設定!BU24</f>
        <v>#DIV/0!</v>
      </c>
      <c r="FM19" s="32" t="e">
        <f t="shared" si="52"/>
        <v>#DIV/0!</v>
      </c>
      <c r="FN19" s="54" t="e">
        <f>FL18*(1-②条件設定!$H23)</f>
        <v>#DIV/0!</v>
      </c>
      <c r="FO19" s="98" t="e">
        <f>FN19+②条件設定!BV24</f>
        <v>#DIV/0!</v>
      </c>
      <c r="FP19" s="32" t="e">
        <f t="shared" si="53"/>
        <v>#DIV/0!</v>
      </c>
      <c r="FQ19" s="54" t="e">
        <f>FO18*(1-②条件設定!$H23)</f>
        <v>#DIV/0!</v>
      </c>
      <c r="FR19" s="98" t="e">
        <f>FQ19+②条件設定!BW24</f>
        <v>#DIV/0!</v>
      </c>
      <c r="FS19" s="32" t="e">
        <f t="shared" si="54"/>
        <v>#DIV/0!</v>
      </c>
      <c r="FT19" s="54" t="e">
        <f>FR18*(1-②条件設定!$H23)</f>
        <v>#DIV/0!</v>
      </c>
      <c r="FU19" s="98" t="e">
        <f>FT19+②条件設定!BX24</f>
        <v>#DIV/0!</v>
      </c>
      <c r="FV19" s="32" t="e">
        <f t="shared" si="55"/>
        <v>#DIV/0!</v>
      </c>
      <c r="FW19" s="54" t="e">
        <f>FU18*(1-②条件設定!$H23)</f>
        <v>#DIV/0!</v>
      </c>
      <c r="FX19" s="98" t="e">
        <f>FW19+②条件設定!BY24</f>
        <v>#DIV/0!</v>
      </c>
      <c r="FY19" s="32" t="e">
        <f t="shared" si="56"/>
        <v>#DIV/0!</v>
      </c>
      <c r="FZ19" s="54" t="e">
        <f>FX18*(1-②条件設定!$H23)</f>
        <v>#DIV/0!</v>
      </c>
      <c r="GA19" s="98" t="e">
        <f>FZ19+②条件設定!BZ24</f>
        <v>#DIV/0!</v>
      </c>
      <c r="GB19" s="32" t="e">
        <f t="shared" si="57"/>
        <v>#DIV/0!</v>
      </c>
      <c r="GC19" s="54" t="e">
        <f>GA18*(1-②条件設定!$H23)</f>
        <v>#DIV/0!</v>
      </c>
      <c r="GD19" s="98" t="e">
        <f>GC19+②条件設定!CA24</f>
        <v>#DIV/0!</v>
      </c>
      <c r="GE19" s="32" t="e">
        <f t="shared" si="58"/>
        <v>#DIV/0!</v>
      </c>
      <c r="GF19" s="54" t="e">
        <f>GD18*(1-②条件設定!$H23)</f>
        <v>#DIV/0!</v>
      </c>
      <c r="GG19" s="98" t="e">
        <f>GF19+②条件設定!CB24</f>
        <v>#DIV/0!</v>
      </c>
      <c r="GH19" s="32" t="e">
        <f t="shared" si="59"/>
        <v>#DIV/0!</v>
      </c>
      <c r="GI19" s="54" t="e">
        <f>GG18*(1-②条件設定!$H23)</f>
        <v>#DIV/0!</v>
      </c>
      <c r="GJ19" s="98" t="e">
        <f>GI19+②条件設定!CC24</f>
        <v>#DIV/0!</v>
      </c>
      <c r="GK19" s="32" t="e">
        <f t="shared" si="60"/>
        <v>#DIV/0!</v>
      </c>
      <c r="GL19" s="54" t="e">
        <f>GJ18*(1-②条件設定!$H23)</f>
        <v>#DIV/0!</v>
      </c>
      <c r="GM19" s="98" t="e">
        <f>GL19+②条件設定!CD24</f>
        <v>#DIV/0!</v>
      </c>
      <c r="GN19" s="32" t="e">
        <f t="shared" si="61"/>
        <v>#DIV/0!</v>
      </c>
      <c r="GO19" s="54" t="e">
        <f>GM18*(1-②条件設定!$H23)</f>
        <v>#DIV/0!</v>
      </c>
      <c r="GP19" s="98" t="e">
        <f>GO19+②条件設定!CE24</f>
        <v>#DIV/0!</v>
      </c>
      <c r="GQ19" s="32" t="e">
        <f t="shared" si="62"/>
        <v>#DIV/0!</v>
      </c>
      <c r="GR19" s="54" t="e">
        <f>GP18*(1-②条件設定!$H23)</f>
        <v>#DIV/0!</v>
      </c>
      <c r="GS19" s="98" t="e">
        <f>GR19+②条件設定!CF24</f>
        <v>#DIV/0!</v>
      </c>
      <c r="GT19" s="32" t="e">
        <f t="shared" si="63"/>
        <v>#DIV/0!</v>
      </c>
      <c r="GU19" s="54" t="e">
        <f>GS18*(1-②条件設定!$H23)</f>
        <v>#DIV/0!</v>
      </c>
      <c r="GV19" s="98" t="e">
        <f>GU19+②条件設定!CG24</f>
        <v>#DIV/0!</v>
      </c>
      <c r="GW19" s="32" t="e">
        <f t="shared" si="64"/>
        <v>#DIV/0!</v>
      </c>
      <c r="GX19" s="54" t="e">
        <f>GV18*(1-②条件設定!$H23)</f>
        <v>#DIV/0!</v>
      </c>
      <c r="GY19" s="98" t="e">
        <f>GX19+②条件設定!CH24</f>
        <v>#DIV/0!</v>
      </c>
      <c r="GZ19" s="32" t="e">
        <f t="shared" si="65"/>
        <v>#DIV/0!</v>
      </c>
      <c r="HA19" s="54" t="e">
        <f>GY18*(1-②条件設定!$H23)</f>
        <v>#DIV/0!</v>
      </c>
      <c r="HB19" s="98" t="e">
        <f>HA19+②条件設定!CI24</f>
        <v>#DIV/0!</v>
      </c>
      <c r="HC19" s="32" t="e">
        <f t="shared" si="66"/>
        <v>#DIV/0!</v>
      </c>
      <c r="HD19" s="54" t="e">
        <f>HB18*(1-②条件設定!$H23)</f>
        <v>#DIV/0!</v>
      </c>
      <c r="HE19" s="98" t="e">
        <f>HD19+②条件設定!CJ24</f>
        <v>#DIV/0!</v>
      </c>
      <c r="HF19" s="32" t="e">
        <f t="shared" si="67"/>
        <v>#DIV/0!</v>
      </c>
      <c r="HG19" s="54" t="e">
        <f>HE18*(1-②条件設定!$H23)</f>
        <v>#DIV/0!</v>
      </c>
      <c r="HH19" s="98" t="e">
        <f>HG19+②条件設定!CK24</f>
        <v>#DIV/0!</v>
      </c>
      <c r="HI19" s="32" t="e">
        <f t="shared" si="68"/>
        <v>#DIV/0!</v>
      </c>
      <c r="HJ19" s="54" t="e">
        <f>HH18*(1-②条件設定!$H23)</f>
        <v>#DIV/0!</v>
      </c>
      <c r="HK19" s="98" t="e">
        <f>HJ19+②条件設定!CL24</f>
        <v>#DIV/0!</v>
      </c>
      <c r="HL19" s="32" t="e">
        <f t="shared" si="69"/>
        <v>#DIV/0!</v>
      </c>
      <c r="HM19" s="54" t="e">
        <f>HK18*(1-②条件設定!$H23)</f>
        <v>#DIV/0!</v>
      </c>
      <c r="HN19" s="98" t="e">
        <f>HM19+②条件設定!CM24</f>
        <v>#DIV/0!</v>
      </c>
      <c r="HO19" s="32" t="e">
        <f t="shared" si="70"/>
        <v>#DIV/0!</v>
      </c>
      <c r="HP19" s="54" t="e">
        <f>HN18*(1-②条件設定!$H23)</f>
        <v>#DIV/0!</v>
      </c>
      <c r="HQ19" s="98" t="e">
        <f>HP19+②条件設定!CN24</f>
        <v>#DIV/0!</v>
      </c>
      <c r="HR19" s="32" t="e">
        <f t="shared" si="71"/>
        <v>#DIV/0!</v>
      </c>
      <c r="HS19" s="54" t="e">
        <f>HQ18*(1-②条件設定!$H23)</f>
        <v>#DIV/0!</v>
      </c>
      <c r="HT19" s="98" t="e">
        <f>HS19+②条件設定!CO24</f>
        <v>#DIV/0!</v>
      </c>
      <c r="HU19" s="32" t="e">
        <f t="shared" si="72"/>
        <v>#DIV/0!</v>
      </c>
      <c r="HV19" s="54" t="e">
        <f>HT18*(1-②条件設定!$H23)</f>
        <v>#DIV/0!</v>
      </c>
      <c r="HW19" s="98" t="e">
        <f>HV19+②条件設定!CP24</f>
        <v>#DIV/0!</v>
      </c>
      <c r="HX19" s="32" t="e">
        <f t="shared" si="73"/>
        <v>#DIV/0!</v>
      </c>
      <c r="HY19" s="54" t="e">
        <f>HW18*(1-②条件設定!$H23)</f>
        <v>#DIV/0!</v>
      </c>
      <c r="HZ19" s="98" t="e">
        <f>HY19+②条件設定!CQ24</f>
        <v>#DIV/0!</v>
      </c>
      <c r="IA19" s="32" t="e">
        <f t="shared" si="74"/>
        <v>#DIV/0!</v>
      </c>
      <c r="IB19" s="54" t="e">
        <f>HZ18*(1-②条件設定!$H23)</f>
        <v>#DIV/0!</v>
      </c>
      <c r="IC19" s="98" t="e">
        <f>IB19+②条件設定!CR24</f>
        <v>#DIV/0!</v>
      </c>
      <c r="ID19" s="32" t="e">
        <f t="shared" si="75"/>
        <v>#DIV/0!</v>
      </c>
      <c r="IE19" s="54" t="e">
        <f>IC18*(1-②条件設定!$H23)</f>
        <v>#DIV/0!</v>
      </c>
      <c r="IF19" s="98" t="e">
        <f>IE19+②条件設定!CS24</f>
        <v>#DIV/0!</v>
      </c>
      <c r="IG19" s="32" t="e">
        <f t="shared" si="76"/>
        <v>#DIV/0!</v>
      </c>
    </row>
    <row r="20" spans="1:241" x14ac:dyDescent="0.4">
      <c r="A20" s="22">
        <v>34</v>
      </c>
      <c r="B20" s="33">
        <f>①実績入力!B21</f>
        <v>0</v>
      </c>
      <c r="C20" s="6">
        <f>①実績入力!E21</f>
        <v>0</v>
      </c>
      <c r="D20" s="34">
        <f>①実績入力!F21</f>
        <v>0</v>
      </c>
      <c r="E20" s="55" t="e">
        <f>B19*(1-②条件設定!$H24)</f>
        <v>#DIV/0!</v>
      </c>
      <c r="F20" s="99" t="e">
        <f>E20+②条件設定!S25</f>
        <v>#DIV/0!</v>
      </c>
      <c r="G20" s="34" t="e">
        <f t="shared" si="77"/>
        <v>#DIV/0!</v>
      </c>
      <c r="H20" s="55" t="e">
        <f>F19*(1-②条件設定!$H24)</f>
        <v>#DIV/0!</v>
      </c>
      <c r="I20" s="99" t="e">
        <f>H20+②条件設定!T25</f>
        <v>#DIV/0!</v>
      </c>
      <c r="J20" s="34" t="e">
        <f t="shared" si="78"/>
        <v>#DIV/0!</v>
      </c>
      <c r="K20" s="55" t="e">
        <f>I19*(1-②条件設定!$H24)</f>
        <v>#DIV/0!</v>
      </c>
      <c r="L20" s="99" t="e">
        <f>K20+②条件設定!U25</f>
        <v>#DIV/0!</v>
      </c>
      <c r="M20" s="34" t="e">
        <f t="shared" si="0"/>
        <v>#DIV/0!</v>
      </c>
      <c r="N20" s="55" t="e">
        <f>L19*(1-②条件設定!$H24)</f>
        <v>#DIV/0!</v>
      </c>
      <c r="O20" s="99" t="e">
        <f>N20+②条件設定!V25</f>
        <v>#DIV/0!</v>
      </c>
      <c r="P20" s="34" t="e">
        <f t="shared" si="1"/>
        <v>#DIV/0!</v>
      </c>
      <c r="Q20" s="55" t="e">
        <f>O19*(1-②条件設定!$H24)</f>
        <v>#DIV/0!</v>
      </c>
      <c r="R20" s="99" t="e">
        <f>Q20+②条件設定!W25</f>
        <v>#DIV/0!</v>
      </c>
      <c r="S20" s="34" t="e">
        <f t="shared" si="2"/>
        <v>#DIV/0!</v>
      </c>
      <c r="T20" s="55" t="e">
        <f>R19*(1-②条件設定!$H24)</f>
        <v>#DIV/0!</v>
      </c>
      <c r="U20" s="99" t="e">
        <f>T20+②条件設定!X25</f>
        <v>#DIV/0!</v>
      </c>
      <c r="V20" s="34" t="e">
        <f t="shared" si="3"/>
        <v>#DIV/0!</v>
      </c>
      <c r="W20" s="55" t="e">
        <f>U19*(1-②条件設定!$H24)</f>
        <v>#DIV/0!</v>
      </c>
      <c r="X20" s="99" t="e">
        <f>W20+②条件設定!Y25</f>
        <v>#DIV/0!</v>
      </c>
      <c r="Y20" s="34" t="e">
        <f t="shared" si="4"/>
        <v>#DIV/0!</v>
      </c>
      <c r="Z20" s="55" t="e">
        <f>X19*(1-②条件設定!$H24)</f>
        <v>#DIV/0!</v>
      </c>
      <c r="AA20" s="99" t="e">
        <f>Z20+②条件設定!Z25</f>
        <v>#DIV/0!</v>
      </c>
      <c r="AB20" s="34" t="e">
        <f t="shared" si="5"/>
        <v>#DIV/0!</v>
      </c>
      <c r="AC20" s="55" t="e">
        <f>AA19*(1-②条件設定!$H24)</f>
        <v>#DIV/0!</v>
      </c>
      <c r="AD20" s="99" t="e">
        <f>AC20+②条件設定!AA25</f>
        <v>#DIV/0!</v>
      </c>
      <c r="AE20" s="34" t="e">
        <f t="shared" si="6"/>
        <v>#DIV/0!</v>
      </c>
      <c r="AF20" s="55" t="e">
        <f>AD19*(1-②条件設定!$H24)</f>
        <v>#DIV/0!</v>
      </c>
      <c r="AG20" s="99" t="e">
        <f>AF20+②条件設定!AB25</f>
        <v>#DIV/0!</v>
      </c>
      <c r="AH20" s="34" t="e">
        <f t="shared" si="7"/>
        <v>#DIV/0!</v>
      </c>
      <c r="AI20" s="55" t="e">
        <f>AG19*(1-②条件設定!$H24)</f>
        <v>#DIV/0!</v>
      </c>
      <c r="AJ20" s="99" t="e">
        <f>AI20+②条件設定!AC25</f>
        <v>#DIV/0!</v>
      </c>
      <c r="AK20" s="34" t="e">
        <f t="shared" si="8"/>
        <v>#DIV/0!</v>
      </c>
      <c r="AL20" s="55" t="e">
        <f>AJ19*(1-②条件設定!$H24)</f>
        <v>#DIV/0!</v>
      </c>
      <c r="AM20" s="99" t="e">
        <f>AL20+②条件設定!AD25</f>
        <v>#DIV/0!</v>
      </c>
      <c r="AN20" s="34" t="e">
        <f t="shared" si="9"/>
        <v>#DIV/0!</v>
      </c>
      <c r="AO20" s="55" t="e">
        <f>AM19*(1-②条件設定!$H24)</f>
        <v>#DIV/0!</v>
      </c>
      <c r="AP20" s="99" t="e">
        <f>AO20+②条件設定!AE25</f>
        <v>#DIV/0!</v>
      </c>
      <c r="AQ20" s="34" t="e">
        <f t="shared" si="10"/>
        <v>#DIV/0!</v>
      </c>
      <c r="AR20" s="55" t="e">
        <f>AP19*(1-②条件設定!$H24)</f>
        <v>#DIV/0!</v>
      </c>
      <c r="AS20" s="99" t="e">
        <f>AR20+②条件設定!AF25</f>
        <v>#DIV/0!</v>
      </c>
      <c r="AT20" s="34" t="e">
        <f t="shared" si="11"/>
        <v>#DIV/0!</v>
      </c>
      <c r="AU20" s="55" t="e">
        <f>AS19*(1-②条件設定!$H24)</f>
        <v>#DIV/0!</v>
      </c>
      <c r="AV20" s="99" t="e">
        <f>AU20+②条件設定!AG25</f>
        <v>#DIV/0!</v>
      </c>
      <c r="AW20" s="34" t="e">
        <f t="shared" si="12"/>
        <v>#DIV/0!</v>
      </c>
      <c r="AX20" s="55" t="e">
        <f>AV19*(1-②条件設定!$H24)</f>
        <v>#DIV/0!</v>
      </c>
      <c r="AY20" s="99" t="e">
        <f>AX20+②条件設定!AH25</f>
        <v>#DIV/0!</v>
      </c>
      <c r="AZ20" s="34" t="e">
        <f t="shared" si="13"/>
        <v>#DIV/0!</v>
      </c>
      <c r="BA20" s="55" t="e">
        <f>AY19*(1-②条件設定!$H24)</f>
        <v>#DIV/0!</v>
      </c>
      <c r="BB20" s="99" t="e">
        <f>BA20+②条件設定!AI25</f>
        <v>#DIV/0!</v>
      </c>
      <c r="BC20" s="34" t="e">
        <f t="shared" si="14"/>
        <v>#DIV/0!</v>
      </c>
      <c r="BD20" s="55" t="e">
        <f>BB19*(1-②条件設定!$H24)</f>
        <v>#DIV/0!</v>
      </c>
      <c r="BE20" s="99" t="e">
        <f>BD20+②条件設定!AJ25</f>
        <v>#DIV/0!</v>
      </c>
      <c r="BF20" s="34" t="e">
        <f t="shared" si="15"/>
        <v>#DIV/0!</v>
      </c>
      <c r="BG20" s="55" t="e">
        <f>BE19*(1-②条件設定!$H24)</f>
        <v>#DIV/0!</v>
      </c>
      <c r="BH20" s="99" t="e">
        <f>BG20+②条件設定!AK25</f>
        <v>#DIV/0!</v>
      </c>
      <c r="BI20" s="34" t="e">
        <f t="shared" si="16"/>
        <v>#DIV/0!</v>
      </c>
      <c r="BJ20" s="55" t="e">
        <f>BH19*(1-②条件設定!$H24)</f>
        <v>#DIV/0!</v>
      </c>
      <c r="BK20" s="99" t="e">
        <f>BJ20+②条件設定!AL25</f>
        <v>#DIV/0!</v>
      </c>
      <c r="BL20" s="34" t="e">
        <f t="shared" si="17"/>
        <v>#DIV/0!</v>
      </c>
      <c r="BM20" s="55" t="e">
        <f>BK19*(1-②条件設定!$H24)</f>
        <v>#DIV/0!</v>
      </c>
      <c r="BN20" s="99" t="e">
        <f>BM20+②条件設定!AM25</f>
        <v>#DIV/0!</v>
      </c>
      <c r="BO20" s="34" t="e">
        <f t="shared" si="18"/>
        <v>#DIV/0!</v>
      </c>
      <c r="BP20" s="55" t="e">
        <f>BN19*(1-②条件設定!$H24)</f>
        <v>#DIV/0!</v>
      </c>
      <c r="BQ20" s="99" t="e">
        <f>BP20+②条件設定!AN25</f>
        <v>#DIV/0!</v>
      </c>
      <c r="BR20" s="34" t="e">
        <f t="shared" si="19"/>
        <v>#DIV/0!</v>
      </c>
      <c r="BS20" s="55" t="e">
        <f>BQ19*(1-②条件設定!$H24)</f>
        <v>#DIV/0!</v>
      </c>
      <c r="BT20" s="99" t="e">
        <f>BS20+②条件設定!AO25</f>
        <v>#DIV/0!</v>
      </c>
      <c r="BU20" s="34" t="e">
        <f t="shared" si="20"/>
        <v>#DIV/0!</v>
      </c>
      <c r="BV20" s="55" t="e">
        <f>BT19*(1-②条件設定!$H24)</f>
        <v>#DIV/0!</v>
      </c>
      <c r="BW20" s="99" t="e">
        <f>BV20+②条件設定!AP25</f>
        <v>#DIV/0!</v>
      </c>
      <c r="BX20" s="34" t="e">
        <f t="shared" si="21"/>
        <v>#DIV/0!</v>
      </c>
      <c r="BY20" s="55" t="e">
        <f>BW19*(1-②条件設定!$H24)</f>
        <v>#DIV/0!</v>
      </c>
      <c r="BZ20" s="99" t="e">
        <f>BY20+②条件設定!AQ25</f>
        <v>#DIV/0!</v>
      </c>
      <c r="CA20" s="34" t="e">
        <f t="shared" si="22"/>
        <v>#DIV/0!</v>
      </c>
      <c r="CB20" s="55" t="e">
        <f>BZ19*(1-②条件設定!$H24)</f>
        <v>#DIV/0!</v>
      </c>
      <c r="CC20" s="99" t="e">
        <f>CB20+②条件設定!AR25</f>
        <v>#DIV/0!</v>
      </c>
      <c r="CD20" s="34" t="e">
        <f t="shared" si="23"/>
        <v>#DIV/0!</v>
      </c>
      <c r="CE20" s="55" t="e">
        <f>CC19*(1-②条件設定!$H24)</f>
        <v>#DIV/0!</v>
      </c>
      <c r="CF20" s="99" t="e">
        <f>CE20+②条件設定!AS25</f>
        <v>#DIV/0!</v>
      </c>
      <c r="CG20" s="34" t="e">
        <f t="shared" si="24"/>
        <v>#DIV/0!</v>
      </c>
      <c r="CH20" s="55" t="e">
        <f>CF19*(1-②条件設定!$H24)</f>
        <v>#DIV/0!</v>
      </c>
      <c r="CI20" s="99" t="e">
        <f>CH20+②条件設定!AT25</f>
        <v>#DIV/0!</v>
      </c>
      <c r="CJ20" s="34" t="e">
        <f t="shared" si="25"/>
        <v>#DIV/0!</v>
      </c>
      <c r="CK20" s="55" t="e">
        <f>CI19*(1-②条件設定!$H24)</f>
        <v>#DIV/0!</v>
      </c>
      <c r="CL20" s="99" t="e">
        <f>CK20+②条件設定!AU25</f>
        <v>#DIV/0!</v>
      </c>
      <c r="CM20" s="34" t="e">
        <f t="shared" si="26"/>
        <v>#DIV/0!</v>
      </c>
      <c r="CN20" s="55" t="e">
        <f>CL19*(1-②条件設定!$H24)</f>
        <v>#DIV/0!</v>
      </c>
      <c r="CO20" s="99" t="e">
        <f>CN20+②条件設定!AV25</f>
        <v>#DIV/0!</v>
      </c>
      <c r="CP20" s="34" t="e">
        <f t="shared" si="27"/>
        <v>#DIV/0!</v>
      </c>
      <c r="CQ20" s="55" t="e">
        <f>CO19*(1-②条件設定!$H24)</f>
        <v>#DIV/0!</v>
      </c>
      <c r="CR20" s="99" t="e">
        <f>CQ20+②条件設定!AW25</f>
        <v>#DIV/0!</v>
      </c>
      <c r="CS20" s="34" t="e">
        <f t="shared" si="28"/>
        <v>#DIV/0!</v>
      </c>
      <c r="CT20" s="55" t="e">
        <f>CR19*(1-②条件設定!$H24)</f>
        <v>#DIV/0!</v>
      </c>
      <c r="CU20" s="99" t="e">
        <f>CT20+②条件設定!AX25</f>
        <v>#DIV/0!</v>
      </c>
      <c r="CV20" s="34" t="e">
        <f t="shared" si="29"/>
        <v>#DIV/0!</v>
      </c>
      <c r="CW20" s="55" t="e">
        <f>CU19*(1-②条件設定!$H24)</f>
        <v>#DIV/0!</v>
      </c>
      <c r="CX20" s="99" t="e">
        <f>CW20+②条件設定!AY25</f>
        <v>#DIV/0!</v>
      </c>
      <c r="CY20" s="34" t="e">
        <f t="shared" si="30"/>
        <v>#DIV/0!</v>
      </c>
      <c r="CZ20" s="55" t="e">
        <f>CX19*(1-②条件設定!$H24)</f>
        <v>#DIV/0!</v>
      </c>
      <c r="DA20" s="99" t="e">
        <f>CZ20+②条件設定!AZ25</f>
        <v>#DIV/0!</v>
      </c>
      <c r="DB20" s="34" t="e">
        <f t="shared" si="31"/>
        <v>#DIV/0!</v>
      </c>
      <c r="DC20" s="55" t="e">
        <f>DA19*(1-②条件設定!$H24)</f>
        <v>#DIV/0!</v>
      </c>
      <c r="DD20" s="99" t="e">
        <f>DC20+②条件設定!BA25</f>
        <v>#DIV/0!</v>
      </c>
      <c r="DE20" s="34" t="e">
        <f t="shared" si="32"/>
        <v>#DIV/0!</v>
      </c>
      <c r="DF20" s="55" t="e">
        <f>DD19*(1-②条件設定!$H24)</f>
        <v>#DIV/0!</v>
      </c>
      <c r="DG20" s="99" t="e">
        <f>DF20+②条件設定!BB25</f>
        <v>#DIV/0!</v>
      </c>
      <c r="DH20" s="34" t="e">
        <f t="shared" si="33"/>
        <v>#DIV/0!</v>
      </c>
      <c r="DI20" s="55" t="e">
        <f>DG19*(1-②条件設定!$H24)</f>
        <v>#DIV/0!</v>
      </c>
      <c r="DJ20" s="99" t="e">
        <f>DI20+②条件設定!BC25</f>
        <v>#DIV/0!</v>
      </c>
      <c r="DK20" s="34" t="e">
        <f t="shared" si="34"/>
        <v>#DIV/0!</v>
      </c>
      <c r="DL20" s="55" t="e">
        <f>DJ19*(1-②条件設定!$H24)</f>
        <v>#DIV/0!</v>
      </c>
      <c r="DM20" s="99" t="e">
        <f>DL20+②条件設定!BD25</f>
        <v>#DIV/0!</v>
      </c>
      <c r="DN20" s="34" t="e">
        <f t="shared" si="35"/>
        <v>#DIV/0!</v>
      </c>
      <c r="DO20" s="55" t="e">
        <f>DM19*(1-②条件設定!$H24)</f>
        <v>#DIV/0!</v>
      </c>
      <c r="DP20" s="99" t="e">
        <f>DO20+②条件設定!BE25</f>
        <v>#DIV/0!</v>
      </c>
      <c r="DQ20" s="34" t="e">
        <f t="shared" si="36"/>
        <v>#DIV/0!</v>
      </c>
      <c r="DR20" s="55" t="e">
        <f>DP19*(1-②条件設定!$H24)</f>
        <v>#DIV/0!</v>
      </c>
      <c r="DS20" s="99" t="e">
        <f>DR20+②条件設定!BF25</f>
        <v>#DIV/0!</v>
      </c>
      <c r="DT20" s="34" t="e">
        <f t="shared" si="37"/>
        <v>#DIV/0!</v>
      </c>
      <c r="DU20" s="55" t="e">
        <f>DS19*(1-②条件設定!$H24)</f>
        <v>#DIV/0!</v>
      </c>
      <c r="DV20" s="99" t="e">
        <f>DU20+②条件設定!BG25</f>
        <v>#DIV/0!</v>
      </c>
      <c r="DW20" s="34" t="e">
        <f t="shared" si="38"/>
        <v>#DIV/0!</v>
      </c>
      <c r="DX20" s="55" t="e">
        <f>DV19*(1-②条件設定!$H24)</f>
        <v>#DIV/0!</v>
      </c>
      <c r="DY20" s="99" t="e">
        <f>DX20+②条件設定!BH25</f>
        <v>#DIV/0!</v>
      </c>
      <c r="DZ20" s="34" t="e">
        <f t="shared" si="39"/>
        <v>#DIV/0!</v>
      </c>
      <c r="EA20" s="55" t="e">
        <f>DY19*(1-②条件設定!$H24)</f>
        <v>#DIV/0!</v>
      </c>
      <c r="EB20" s="99" t="e">
        <f>EA20+②条件設定!BI25</f>
        <v>#DIV/0!</v>
      </c>
      <c r="EC20" s="34" t="e">
        <f t="shared" si="40"/>
        <v>#DIV/0!</v>
      </c>
      <c r="ED20" s="55" t="e">
        <f>EB19*(1-②条件設定!$H24)</f>
        <v>#DIV/0!</v>
      </c>
      <c r="EE20" s="99" t="e">
        <f>ED20+②条件設定!BJ25</f>
        <v>#DIV/0!</v>
      </c>
      <c r="EF20" s="34" t="e">
        <f t="shared" si="41"/>
        <v>#DIV/0!</v>
      </c>
      <c r="EG20" s="55" t="e">
        <f>EE19*(1-②条件設定!$H24)</f>
        <v>#DIV/0!</v>
      </c>
      <c r="EH20" s="99" t="e">
        <f>EG20+②条件設定!BK25</f>
        <v>#DIV/0!</v>
      </c>
      <c r="EI20" s="34" t="e">
        <f t="shared" si="42"/>
        <v>#DIV/0!</v>
      </c>
      <c r="EJ20" s="55" t="e">
        <f>EH19*(1-②条件設定!$H24)</f>
        <v>#DIV/0!</v>
      </c>
      <c r="EK20" s="99" t="e">
        <f>EJ20+②条件設定!BL25</f>
        <v>#DIV/0!</v>
      </c>
      <c r="EL20" s="34" t="e">
        <f t="shared" si="43"/>
        <v>#DIV/0!</v>
      </c>
      <c r="EM20" s="55" t="e">
        <f>EK19*(1-②条件設定!$H24)</f>
        <v>#DIV/0!</v>
      </c>
      <c r="EN20" s="99" t="e">
        <f>EM20+②条件設定!BM25</f>
        <v>#DIV/0!</v>
      </c>
      <c r="EO20" s="34" t="e">
        <f t="shared" si="44"/>
        <v>#DIV/0!</v>
      </c>
      <c r="EP20" s="55" t="e">
        <f>EN19*(1-②条件設定!$H24)</f>
        <v>#DIV/0!</v>
      </c>
      <c r="EQ20" s="99" t="e">
        <f>EP20+②条件設定!BN25</f>
        <v>#DIV/0!</v>
      </c>
      <c r="ER20" s="34" t="e">
        <f t="shared" si="45"/>
        <v>#DIV/0!</v>
      </c>
      <c r="ES20" s="55" t="e">
        <f>EQ19*(1-②条件設定!$H24)</f>
        <v>#DIV/0!</v>
      </c>
      <c r="ET20" s="99" t="e">
        <f>ES20+②条件設定!BO25</f>
        <v>#DIV/0!</v>
      </c>
      <c r="EU20" s="34" t="e">
        <f t="shared" si="46"/>
        <v>#DIV/0!</v>
      </c>
      <c r="EV20" s="55" t="e">
        <f>ET19*(1-②条件設定!$H24)</f>
        <v>#DIV/0!</v>
      </c>
      <c r="EW20" s="99" t="e">
        <f>EV20+②条件設定!BP25</f>
        <v>#DIV/0!</v>
      </c>
      <c r="EX20" s="34" t="e">
        <f t="shared" si="47"/>
        <v>#DIV/0!</v>
      </c>
      <c r="EY20" s="55" t="e">
        <f>EW19*(1-②条件設定!$H24)</f>
        <v>#DIV/0!</v>
      </c>
      <c r="EZ20" s="99" t="e">
        <f>EY20+②条件設定!BQ25</f>
        <v>#DIV/0!</v>
      </c>
      <c r="FA20" s="34" t="e">
        <f t="shared" si="48"/>
        <v>#DIV/0!</v>
      </c>
      <c r="FB20" s="55" t="e">
        <f>EZ19*(1-②条件設定!$H24)</f>
        <v>#DIV/0!</v>
      </c>
      <c r="FC20" s="99" t="e">
        <f>FB20+②条件設定!BR25</f>
        <v>#DIV/0!</v>
      </c>
      <c r="FD20" s="34" t="e">
        <f t="shared" si="49"/>
        <v>#DIV/0!</v>
      </c>
      <c r="FE20" s="55" t="e">
        <f>FC19*(1-②条件設定!$H24)</f>
        <v>#DIV/0!</v>
      </c>
      <c r="FF20" s="99" t="e">
        <f>FE20+②条件設定!BS25</f>
        <v>#DIV/0!</v>
      </c>
      <c r="FG20" s="34" t="e">
        <f t="shared" si="50"/>
        <v>#DIV/0!</v>
      </c>
      <c r="FH20" s="55" t="e">
        <f>FF19*(1-②条件設定!$H24)</f>
        <v>#DIV/0!</v>
      </c>
      <c r="FI20" s="99" t="e">
        <f>FH20+②条件設定!BT25</f>
        <v>#DIV/0!</v>
      </c>
      <c r="FJ20" s="34" t="e">
        <f t="shared" si="51"/>
        <v>#DIV/0!</v>
      </c>
      <c r="FK20" s="55" t="e">
        <f>FI19*(1-②条件設定!$H24)</f>
        <v>#DIV/0!</v>
      </c>
      <c r="FL20" s="99" t="e">
        <f>FK20+②条件設定!BU25</f>
        <v>#DIV/0!</v>
      </c>
      <c r="FM20" s="34" t="e">
        <f t="shared" si="52"/>
        <v>#DIV/0!</v>
      </c>
      <c r="FN20" s="55" t="e">
        <f>FL19*(1-②条件設定!$H24)</f>
        <v>#DIV/0!</v>
      </c>
      <c r="FO20" s="99" t="e">
        <f>FN20+②条件設定!BV25</f>
        <v>#DIV/0!</v>
      </c>
      <c r="FP20" s="34" t="e">
        <f t="shared" si="53"/>
        <v>#DIV/0!</v>
      </c>
      <c r="FQ20" s="55" t="e">
        <f>FO19*(1-②条件設定!$H24)</f>
        <v>#DIV/0!</v>
      </c>
      <c r="FR20" s="99" t="e">
        <f>FQ20+②条件設定!BW25</f>
        <v>#DIV/0!</v>
      </c>
      <c r="FS20" s="34" t="e">
        <f t="shared" si="54"/>
        <v>#DIV/0!</v>
      </c>
      <c r="FT20" s="55" t="e">
        <f>FR19*(1-②条件設定!$H24)</f>
        <v>#DIV/0!</v>
      </c>
      <c r="FU20" s="99" t="e">
        <f>FT20+②条件設定!BX25</f>
        <v>#DIV/0!</v>
      </c>
      <c r="FV20" s="34" t="e">
        <f t="shared" si="55"/>
        <v>#DIV/0!</v>
      </c>
      <c r="FW20" s="55" t="e">
        <f>FU19*(1-②条件設定!$H24)</f>
        <v>#DIV/0!</v>
      </c>
      <c r="FX20" s="99" t="e">
        <f>FW20+②条件設定!BY25</f>
        <v>#DIV/0!</v>
      </c>
      <c r="FY20" s="34" t="e">
        <f t="shared" si="56"/>
        <v>#DIV/0!</v>
      </c>
      <c r="FZ20" s="55" t="e">
        <f>FX19*(1-②条件設定!$H24)</f>
        <v>#DIV/0!</v>
      </c>
      <c r="GA20" s="99" t="e">
        <f>FZ20+②条件設定!BZ25</f>
        <v>#DIV/0!</v>
      </c>
      <c r="GB20" s="34" t="e">
        <f t="shared" si="57"/>
        <v>#DIV/0!</v>
      </c>
      <c r="GC20" s="55" t="e">
        <f>GA19*(1-②条件設定!$H24)</f>
        <v>#DIV/0!</v>
      </c>
      <c r="GD20" s="99" t="e">
        <f>GC20+②条件設定!CA25</f>
        <v>#DIV/0!</v>
      </c>
      <c r="GE20" s="34" t="e">
        <f t="shared" si="58"/>
        <v>#DIV/0!</v>
      </c>
      <c r="GF20" s="55" t="e">
        <f>GD19*(1-②条件設定!$H24)</f>
        <v>#DIV/0!</v>
      </c>
      <c r="GG20" s="99" t="e">
        <f>GF20+②条件設定!CB25</f>
        <v>#DIV/0!</v>
      </c>
      <c r="GH20" s="34" t="e">
        <f t="shared" si="59"/>
        <v>#DIV/0!</v>
      </c>
      <c r="GI20" s="55" t="e">
        <f>GG19*(1-②条件設定!$H24)</f>
        <v>#DIV/0!</v>
      </c>
      <c r="GJ20" s="99" t="e">
        <f>GI20+②条件設定!CC25</f>
        <v>#DIV/0!</v>
      </c>
      <c r="GK20" s="34" t="e">
        <f t="shared" si="60"/>
        <v>#DIV/0!</v>
      </c>
      <c r="GL20" s="55" t="e">
        <f>GJ19*(1-②条件設定!$H24)</f>
        <v>#DIV/0!</v>
      </c>
      <c r="GM20" s="99" t="e">
        <f>GL20+②条件設定!CD25</f>
        <v>#DIV/0!</v>
      </c>
      <c r="GN20" s="34" t="e">
        <f t="shared" si="61"/>
        <v>#DIV/0!</v>
      </c>
      <c r="GO20" s="55" t="e">
        <f>GM19*(1-②条件設定!$H24)</f>
        <v>#DIV/0!</v>
      </c>
      <c r="GP20" s="99" t="e">
        <f>GO20+②条件設定!CE25</f>
        <v>#DIV/0!</v>
      </c>
      <c r="GQ20" s="34" t="e">
        <f t="shared" si="62"/>
        <v>#DIV/0!</v>
      </c>
      <c r="GR20" s="55" t="e">
        <f>GP19*(1-②条件設定!$H24)</f>
        <v>#DIV/0!</v>
      </c>
      <c r="GS20" s="99" t="e">
        <f>GR20+②条件設定!CF25</f>
        <v>#DIV/0!</v>
      </c>
      <c r="GT20" s="34" t="e">
        <f t="shared" si="63"/>
        <v>#DIV/0!</v>
      </c>
      <c r="GU20" s="55" t="e">
        <f>GS19*(1-②条件設定!$H24)</f>
        <v>#DIV/0!</v>
      </c>
      <c r="GV20" s="99" t="e">
        <f>GU20+②条件設定!CG25</f>
        <v>#DIV/0!</v>
      </c>
      <c r="GW20" s="34" t="e">
        <f t="shared" si="64"/>
        <v>#DIV/0!</v>
      </c>
      <c r="GX20" s="55" t="e">
        <f>GV19*(1-②条件設定!$H24)</f>
        <v>#DIV/0!</v>
      </c>
      <c r="GY20" s="99" t="e">
        <f>GX20+②条件設定!CH25</f>
        <v>#DIV/0!</v>
      </c>
      <c r="GZ20" s="34" t="e">
        <f t="shared" si="65"/>
        <v>#DIV/0!</v>
      </c>
      <c r="HA20" s="55" t="e">
        <f>GY19*(1-②条件設定!$H24)</f>
        <v>#DIV/0!</v>
      </c>
      <c r="HB20" s="99" t="e">
        <f>HA20+②条件設定!CI25</f>
        <v>#DIV/0!</v>
      </c>
      <c r="HC20" s="34" t="e">
        <f t="shared" si="66"/>
        <v>#DIV/0!</v>
      </c>
      <c r="HD20" s="55" t="e">
        <f>HB19*(1-②条件設定!$H24)</f>
        <v>#DIV/0!</v>
      </c>
      <c r="HE20" s="99" t="e">
        <f>HD20+②条件設定!CJ25</f>
        <v>#DIV/0!</v>
      </c>
      <c r="HF20" s="34" t="e">
        <f t="shared" si="67"/>
        <v>#DIV/0!</v>
      </c>
      <c r="HG20" s="55" t="e">
        <f>HE19*(1-②条件設定!$H24)</f>
        <v>#DIV/0!</v>
      </c>
      <c r="HH20" s="99" t="e">
        <f>HG20+②条件設定!CK25</f>
        <v>#DIV/0!</v>
      </c>
      <c r="HI20" s="34" t="e">
        <f t="shared" si="68"/>
        <v>#DIV/0!</v>
      </c>
      <c r="HJ20" s="55" t="e">
        <f>HH19*(1-②条件設定!$H24)</f>
        <v>#DIV/0!</v>
      </c>
      <c r="HK20" s="99" t="e">
        <f>HJ20+②条件設定!CL25</f>
        <v>#DIV/0!</v>
      </c>
      <c r="HL20" s="34" t="e">
        <f t="shared" si="69"/>
        <v>#DIV/0!</v>
      </c>
      <c r="HM20" s="55" t="e">
        <f>HK19*(1-②条件設定!$H24)</f>
        <v>#DIV/0!</v>
      </c>
      <c r="HN20" s="99" t="e">
        <f>HM20+②条件設定!CM25</f>
        <v>#DIV/0!</v>
      </c>
      <c r="HO20" s="34" t="e">
        <f t="shared" si="70"/>
        <v>#DIV/0!</v>
      </c>
      <c r="HP20" s="55" t="e">
        <f>HN19*(1-②条件設定!$H24)</f>
        <v>#DIV/0!</v>
      </c>
      <c r="HQ20" s="99" t="e">
        <f>HP20+②条件設定!CN25</f>
        <v>#DIV/0!</v>
      </c>
      <c r="HR20" s="34" t="e">
        <f t="shared" si="71"/>
        <v>#DIV/0!</v>
      </c>
      <c r="HS20" s="55" t="e">
        <f>HQ19*(1-②条件設定!$H24)</f>
        <v>#DIV/0!</v>
      </c>
      <c r="HT20" s="99" t="e">
        <f>HS20+②条件設定!CO25</f>
        <v>#DIV/0!</v>
      </c>
      <c r="HU20" s="34" t="e">
        <f t="shared" si="72"/>
        <v>#DIV/0!</v>
      </c>
      <c r="HV20" s="55" t="e">
        <f>HT19*(1-②条件設定!$H24)</f>
        <v>#DIV/0!</v>
      </c>
      <c r="HW20" s="99" t="e">
        <f>HV20+②条件設定!CP25</f>
        <v>#DIV/0!</v>
      </c>
      <c r="HX20" s="34" t="e">
        <f t="shared" si="73"/>
        <v>#DIV/0!</v>
      </c>
      <c r="HY20" s="55" t="e">
        <f>HW19*(1-②条件設定!$H24)</f>
        <v>#DIV/0!</v>
      </c>
      <c r="HZ20" s="99" t="e">
        <f>HY20+②条件設定!CQ25</f>
        <v>#DIV/0!</v>
      </c>
      <c r="IA20" s="34" t="e">
        <f t="shared" si="74"/>
        <v>#DIV/0!</v>
      </c>
      <c r="IB20" s="55" t="e">
        <f>HZ19*(1-②条件設定!$H24)</f>
        <v>#DIV/0!</v>
      </c>
      <c r="IC20" s="99" t="e">
        <f>IB20+②条件設定!CR25</f>
        <v>#DIV/0!</v>
      </c>
      <c r="ID20" s="34" t="e">
        <f t="shared" si="75"/>
        <v>#DIV/0!</v>
      </c>
      <c r="IE20" s="55" t="e">
        <f>IC19*(1-②条件設定!$H24)</f>
        <v>#DIV/0!</v>
      </c>
      <c r="IF20" s="99" t="e">
        <f>IE20+②条件設定!CS25</f>
        <v>#DIV/0!</v>
      </c>
      <c r="IG20" s="34" t="e">
        <f t="shared" si="76"/>
        <v>#DIV/0!</v>
      </c>
    </row>
    <row r="21" spans="1:241" x14ac:dyDescent="0.4">
      <c r="A21" s="21">
        <v>35</v>
      </c>
      <c r="B21" s="31">
        <f>①実績入力!B22</f>
        <v>0</v>
      </c>
      <c r="C21" s="10">
        <f>①実績入力!E22</f>
        <v>0</v>
      </c>
      <c r="D21" s="32">
        <f>①実績入力!F22</f>
        <v>0</v>
      </c>
      <c r="E21" s="54" t="e">
        <f>B20*(1-②条件設定!$H25)</f>
        <v>#DIV/0!</v>
      </c>
      <c r="F21" s="98" t="e">
        <f>E21+②条件設定!S26</f>
        <v>#DIV/0!</v>
      </c>
      <c r="G21" s="32" t="e">
        <f t="shared" si="77"/>
        <v>#DIV/0!</v>
      </c>
      <c r="H21" s="54" t="e">
        <f>F20*(1-②条件設定!$H25)</f>
        <v>#DIV/0!</v>
      </c>
      <c r="I21" s="98" t="e">
        <f>H21+②条件設定!T26</f>
        <v>#DIV/0!</v>
      </c>
      <c r="J21" s="32" t="e">
        <f t="shared" si="78"/>
        <v>#DIV/0!</v>
      </c>
      <c r="K21" s="54" t="e">
        <f>I20*(1-②条件設定!$H25)</f>
        <v>#DIV/0!</v>
      </c>
      <c r="L21" s="98" t="e">
        <f>K21+②条件設定!U26</f>
        <v>#DIV/0!</v>
      </c>
      <c r="M21" s="32" t="e">
        <f t="shared" si="0"/>
        <v>#DIV/0!</v>
      </c>
      <c r="N21" s="54" t="e">
        <f>L20*(1-②条件設定!$H25)</f>
        <v>#DIV/0!</v>
      </c>
      <c r="O21" s="98" t="e">
        <f>N21+②条件設定!V26</f>
        <v>#DIV/0!</v>
      </c>
      <c r="P21" s="32" t="e">
        <f t="shared" si="1"/>
        <v>#DIV/0!</v>
      </c>
      <c r="Q21" s="54" t="e">
        <f>O20*(1-②条件設定!$H25)</f>
        <v>#DIV/0!</v>
      </c>
      <c r="R21" s="98" t="e">
        <f>Q21+②条件設定!W26</f>
        <v>#DIV/0!</v>
      </c>
      <c r="S21" s="32" t="e">
        <f t="shared" si="2"/>
        <v>#DIV/0!</v>
      </c>
      <c r="T21" s="54" t="e">
        <f>R20*(1-②条件設定!$H25)</f>
        <v>#DIV/0!</v>
      </c>
      <c r="U21" s="98" t="e">
        <f>T21+②条件設定!X26</f>
        <v>#DIV/0!</v>
      </c>
      <c r="V21" s="32" t="e">
        <f t="shared" si="3"/>
        <v>#DIV/0!</v>
      </c>
      <c r="W21" s="54" t="e">
        <f>U20*(1-②条件設定!$H25)</f>
        <v>#DIV/0!</v>
      </c>
      <c r="X21" s="98" t="e">
        <f>W21+②条件設定!Y26</f>
        <v>#DIV/0!</v>
      </c>
      <c r="Y21" s="32" t="e">
        <f t="shared" si="4"/>
        <v>#DIV/0!</v>
      </c>
      <c r="Z21" s="54" t="e">
        <f>X20*(1-②条件設定!$H25)</f>
        <v>#DIV/0!</v>
      </c>
      <c r="AA21" s="98" t="e">
        <f>Z21+②条件設定!Z26</f>
        <v>#DIV/0!</v>
      </c>
      <c r="AB21" s="32" t="e">
        <f t="shared" si="5"/>
        <v>#DIV/0!</v>
      </c>
      <c r="AC21" s="54" t="e">
        <f>AA20*(1-②条件設定!$H25)</f>
        <v>#DIV/0!</v>
      </c>
      <c r="AD21" s="98" t="e">
        <f>AC21+②条件設定!AA26</f>
        <v>#DIV/0!</v>
      </c>
      <c r="AE21" s="32" t="e">
        <f t="shared" si="6"/>
        <v>#DIV/0!</v>
      </c>
      <c r="AF21" s="54" t="e">
        <f>AD20*(1-②条件設定!$H25)</f>
        <v>#DIV/0!</v>
      </c>
      <c r="AG21" s="98" t="e">
        <f>AF21+②条件設定!AB26</f>
        <v>#DIV/0!</v>
      </c>
      <c r="AH21" s="32" t="e">
        <f t="shared" si="7"/>
        <v>#DIV/0!</v>
      </c>
      <c r="AI21" s="54" t="e">
        <f>AG20*(1-②条件設定!$H25)</f>
        <v>#DIV/0!</v>
      </c>
      <c r="AJ21" s="98" t="e">
        <f>AI21+②条件設定!AC26</f>
        <v>#DIV/0!</v>
      </c>
      <c r="AK21" s="32" t="e">
        <f t="shared" si="8"/>
        <v>#DIV/0!</v>
      </c>
      <c r="AL21" s="54" t="e">
        <f>AJ20*(1-②条件設定!$H25)</f>
        <v>#DIV/0!</v>
      </c>
      <c r="AM21" s="98" t="e">
        <f>AL21+②条件設定!AD26</f>
        <v>#DIV/0!</v>
      </c>
      <c r="AN21" s="32" t="e">
        <f t="shared" si="9"/>
        <v>#DIV/0!</v>
      </c>
      <c r="AO21" s="54" t="e">
        <f>AM20*(1-②条件設定!$H25)</f>
        <v>#DIV/0!</v>
      </c>
      <c r="AP21" s="98" t="e">
        <f>AO21+②条件設定!AE26</f>
        <v>#DIV/0!</v>
      </c>
      <c r="AQ21" s="32" t="e">
        <f t="shared" si="10"/>
        <v>#DIV/0!</v>
      </c>
      <c r="AR21" s="54" t="e">
        <f>AP20*(1-②条件設定!$H25)</f>
        <v>#DIV/0!</v>
      </c>
      <c r="AS21" s="98" t="e">
        <f>AR21+②条件設定!AF26</f>
        <v>#DIV/0!</v>
      </c>
      <c r="AT21" s="32" t="e">
        <f t="shared" si="11"/>
        <v>#DIV/0!</v>
      </c>
      <c r="AU21" s="54" t="e">
        <f>AS20*(1-②条件設定!$H25)</f>
        <v>#DIV/0!</v>
      </c>
      <c r="AV21" s="98" t="e">
        <f>AU21+②条件設定!AG26</f>
        <v>#DIV/0!</v>
      </c>
      <c r="AW21" s="32" t="e">
        <f t="shared" si="12"/>
        <v>#DIV/0!</v>
      </c>
      <c r="AX21" s="54" t="e">
        <f>AV20*(1-②条件設定!$H25)</f>
        <v>#DIV/0!</v>
      </c>
      <c r="AY21" s="98" t="e">
        <f>AX21+②条件設定!AH26</f>
        <v>#DIV/0!</v>
      </c>
      <c r="AZ21" s="32" t="e">
        <f t="shared" si="13"/>
        <v>#DIV/0!</v>
      </c>
      <c r="BA21" s="54" t="e">
        <f>AY20*(1-②条件設定!$H25)</f>
        <v>#DIV/0!</v>
      </c>
      <c r="BB21" s="98" t="e">
        <f>BA21+②条件設定!AI26</f>
        <v>#DIV/0!</v>
      </c>
      <c r="BC21" s="32" t="e">
        <f t="shared" si="14"/>
        <v>#DIV/0!</v>
      </c>
      <c r="BD21" s="54" t="e">
        <f>BB20*(1-②条件設定!$H25)</f>
        <v>#DIV/0!</v>
      </c>
      <c r="BE21" s="98" t="e">
        <f>BD21+②条件設定!AJ26</f>
        <v>#DIV/0!</v>
      </c>
      <c r="BF21" s="32" t="e">
        <f t="shared" si="15"/>
        <v>#DIV/0!</v>
      </c>
      <c r="BG21" s="54" t="e">
        <f>BE20*(1-②条件設定!$H25)</f>
        <v>#DIV/0!</v>
      </c>
      <c r="BH21" s="98" t="e">
        <f>BG21+②条件設定!AK26</f>
        <v>#DIV/0!</v>
      </c>
      <c r="BI21" s="32" t="e">
        <f t="shared" si="16"/>
        <v>#DIV/0!</v>
      </c>
      <c r="BJ21" s="54" t="e">
        <f>BH20*(1-②条件設定!$H25)</f>
        <v>#DIV/0!</v>
      </c>
      <c r="BK21" s="98" t="e">
        <f>BJ21+②条件設定!AL26</f>
        <v>#DIV/0!</v>
      </c>
      <c r="BL21" s="32" t="e">
        <f t="shared" si="17"/>
        <v>#DIV/0!</v>
      </c>
      <c r="BM21" s="54" t="e">
        <f>BK20*(1-②条件設定!$H25)</f>
        <v>#DIV/0!</v>
      </c>
      <c r="BN21" s="98" t="e">
        <f>BM21+②条件設定!AM26</f>
        <v>#DIV/0!</v>
      </c>
      <c r="BO21" s="32" t="e">
        <f t="shared" si="18"/>
        <v>#DIV/0!</v>
      </c>
      <c r="BP21" s="54" t="e">
        <f>BN20*(1-②条件設定!$H25)</f>
        <v>#DIV/0!</v>
      </c>
      <c r="BQ21" s="98" t="e">
        <f>BP21+②条件設定!AN26</f>
        <v>#DIV/0!</v>
      </c>
      <c r="BR21" s="32" t="e">
        <f t="shared" si="19"/>
        <v>#DIV/0!</v>
      </c>
      <c r="BS21" s="54" t="e">
        <f>BQ20*(1-②条件設定!$H25)</f>
        <v>#DIV/0!</v>
      </c>
      <c r="BT21" s="98" t="e">
        <f>BS21+②条件設定!AO26</f>
        <v>#DIV/0!</v>
      </c>
      <c r="BU21" s="32" t="e">
        <f t="shared" si="20"/>
        <v>#DIV/0!</v>
      </c>
      <c r="BV21" s="54" t="e">
        <f>BT20*(1-②条件設定!$H25)</f>
        <v>#DIV/0!</v>
      </c>
      <c r="BW21" s="98" t="e">
        <f>BV21+②条件設定!AP26</f>
        <v>#DIV/0!</v>
      </c>
      <c r="BX21" s="32" t="e">
        <f t="shared" si="21"/>
        <v>#DIV/0!</v>
      </c>
      <c r="BY21" s="54" t="e">
        <f>BW20*(1-②条件設定!$H25)</f>
        <v>#DIV/0!</v>
      </c>
      <c r="BZ21" s="98" t="e">
        <f>BY21+②条件設定!AQ26</f>
        <v>#DIV/0!</v>
      </c>
      <c r="CA21" s="32" t="e">
        <f t="shared" si="22"/>
        <v>#DIV/0!</v>
      </c>
      <c r="CB21" s="54" t="e">
        <f>BZ20*(1-②条件設定!$H25)</f>
        <v>#DIV/0!</v>
      </c>
      <c r="CC21" s="98" t="e">
        <f>CB21+②条件設定!AR26</f>
        <v>#DIV/0!</v>
      </c>
      <c r="CD21" s="32" t="e">
        <f t="shared" si="23"/>
        <v>#DIV/0!</v>
      </c>
      <c r="CE21" s="54" t="e">
        <f>CC20*(1-②条件設定!$H25)</f>
        <v>#DIV/0!</v>
      </c>
      <c r="CF21" s="98" t="e">
        <f>CE21+②条件設定!AS26</f>
        <v>#DIV/0!</v>
      </c>
      <c r="CG21" s="32" t="e">
        <f t="shared" si="24"/>
        <v>#DIV/0!</v>
      </c>
      <c r="CH21" s="54" t="e">
        <f>CF20*(1-②条件設定!$H25)</f>
        <v>#DIV/0!</v>
      </c>
      <c r="CI21" s="98" t="e">
        <f>CH21+②条件設定!AT26</f>
        <v>#DIV/0!</v>
      </c>
      <c r="CJ21" s="32" t="e">
        <f t="shared" si="25"/>
        <v>#DIV/0!</v>
      </c>
      <c r="CK21" s="54" t="e">
        <f>CI20*(1-②条件設定!$H25)</f>
        <v>#DIV/0!</v>
      </c>
      <c r="CL21" s="98" t="e">
        <f>CK21+②条件設定!AU26</f>
        <v>#DIV/0!</v>
      </c>
      <c r="CM21" s="32" t="e">
        <f t="shared" si="26"/>
        <v>#DIV/0!</v>
      </c>
      <c r="CN21" s="54" t="e">
        <f>CL20*(1-②条件設定!$H25)</f>
        <v>#DIV/0!</v>
      </c>
      <c r="CO21" s="98" t="e">
        <f>CN21+②条件設定!AV26</f>
        <v>#DIV/0!</v>
      </c>
      <c r="CP21" s="32" t="e">
        <f t="shared" si="27"/>
        <v>#DIV/0!</v>
      </c>
      <c r="CQ21" s="54" t="e">
        <f>CO20*(1-②条件設定!$H25)</f>
        <v>#DIV/0!</v>
      </c>
      <c r="CR21" s="98" t="e">
        <f>CQ21+②条件設定!AW26</f>
        <v>#DIV/0!</v>
      </c>
      <c r="CS21" s="32" t="e">
        <f t="shared" si="28"/>
        <v>#DIV/0!</v>
      </c>
      <c r="CT21" s="54" t="e">
        <f>CR20*(1-②条件設定!$H25)</f>
        <v>#DIV/0!</v>
      </c>
      <c r="CU21" s="98" t="e">
        <f>CT21+②条件設定!AX26</f>
        <v>#DIV/0!</v>
      </c>
      <c r="CV21" s="32" t="e">
        <f t="shared" si="29"/>
        <v>#DIV/0!</v>
      </c>
      <c r="CW21" s="54" t="e">
        <f>CU20*(1-②条件設定!$H25)</f>
        <v>#DIV/0!</v>
      </c>
      <c r="CX21" s="98" t="e">
        <f>CW21+②条件設定!AY26</f>
        <v>#DIV/0!</v>
      </c>
      <c r="CY21" s="32" t="e">
        <f t="shared" si="30"/>
        <v>#DIV/0!</v>
      </c>
      <c r="CZ21" s="54" t="e">
        <f>CX20*(1-②条件設定!$H25)</f>
        <v>#DIV/0!</v>
      </c>
      <c r="DA21" s="98" t="e">
        <f>CZ21+②条件設定!AZ26</f>
        <v>#DIV/0!</v>
      </c>
      <c r="DB21" s="32" t="e">
        <f t="shared" si="31"/>
        <v>#DIV/0!</v>
      </c>
      <c r="DC21" s="54" t="e">
        <f>DA20*(1-②条件設定!$H25)</f>
        <v>#DIV/0!</v>
      </c>
      <c r="DD21" s="98" t="e">
        <f>DC21+②条件設定!BA26</f>
        <v>#DIV/0!</v>
      </c>
      <c r="DE21" s="32" t="e">
        <f t="shared" si="32"/>
        <v>#DIV/0!</v>
      </c>
      <c r="DF21" s="54" t="e">
        <f>DD20*(1-②条件設定!$H25)</f>
        <v>#DIV/0!</v>
      </c>
      <c r="DG21" s="98" t="e">
        <f>DF21+②条件設定!BB26</f>
        <v>#DIV/0!</v>
      </c>
      <c r="DH21" s="32" t="e">
        <f t="shared" si="33"/>
        <v>#DIV/0!</v>
      </c>
      <c r="DI21" s="54" t="e">
        <f>DG20*(1-②条件設定!$H25)</f>
        <v>#DIV/0!</v>
      </c>
      <c r="DJ21" s="98" t="e">
        <f>DI21+②条件設定!BC26</f>
        <v>#DIV/0!</v>
      </c>
      <c r="DK21" s="32" t="e">
        <f t="shared" si="34"/>
        <v>#DIV/0!</v>
      </c>
      <c r="DL21" s="54" t="e">
        <f>DJ20*(1-②条件設定!$H25)</f>
        <v>#DIV/0!</v>
      </c>
      <c r="DM21" s="98" t="e">
        <f>DL21+②条件設定!BD26</f>
        <v>#DIV/0!</v>
      </c>
      <c r="DN21" s="32" t="e">
        <f t="shared" si="35"/>
        <v>#DIV/0!</v>
      </c>
      <c r="DO21" s="54" t="e">
        <f>DM20*(1-②条件設定!$H25)</f>
        <v>#DIV/0!</v>
      </c>
      <c r="DP21" s="98" t="e">
        <f>DO21+②条件設定!BE26</f>
        <v>#DIV/0!</v>
      </c>
      <c r="DQ21" s="32" t="e">
        <f t="shared" si="36"/>
        <v>#DIV/0!</v>
      </c>
      <c r="DR21" s="54" t="e">
        <f>DP20*(1-②条件設定!$H25)</f>
        <v>#DIV/0!</v>
      </c>
      <c r="DS21" s="98" t="e">
        <f>DR21+②条件設定!BF26</f>
        <v>#DIV/0!</v>
      </c>
      <c r="DT21" s="32" t="e">
        <f t="shared" si="37"/>
        <v>#DIV/0!</v>
      </c>
      <c r="DU21" s="54" t="e">
        <f>DS20*(1-②条件設定!$H25)</f>
        <v>#DIV/0!</v>
      </c>
      <c r="DV21" s="98" t="e">
        <f>DU21+②条件設定!BG26</f>
        <v>#DIV/0!</v>
      </c>
      <c r="DW21" s="32" t="e">
        <f t="shared" si="38"/>
        <v>#DIV/0!</v>
      </c>
      <c r="DX21" s="54" t="e">
        <f>DV20*(1-②条件設定!$H25)</f>
        <v>#DIV/0!</v>
      </c>
      <c r="DY21" s="98" t="e">
        <f>DX21+②条件設定!BH26</f>
        <v>#DIV/0!</v>
      </c>
      <c r="DZ21" s="32" t="e">
        <f t="shared" si="39"/>
        <v>#DIV/0!</v>
      </c>
      <c r="EA21" s="54" t="e">
        <f>DY20*(1-②条件設定!$H25)</f>
        <v>#DIV/0!</v>
      </c>
      <c r="EB21" s="98" t="e">
        <f>EA21+②条件設定!BI26</f>
        <v>#DIV/0!</v>
      </c>
      <c r="EC21" s="32" t="e">
        <f t="shared" si="40"/>
        <v>#DIV/0!</v>
      </c>
      <c r="ED21" s="54" t="e">
        <f>EB20*(1-②条件設定!$H25)</f>
        <v>#DIV/0!</v>
      </c>
      <c r="EE21" s="98" t="e">
        <f>ED21+②条件設定!BJ26</f>
        <v>#DIV/0!</v>
      </c>
      <c r="EF21" s="32" t="e">
        <f t="shared" si="41"/>
        <v>#DIV/0!</v>
      </c>
      <c r="EG21" s="54" t="e">
        <f>EE20*(1-②条件設定!$H25)</f>
        <v>#DIV/0!</v>
      </c>
      <c r="EH21" s="98" t="e">
        <f>EG21+②条件設定!BK26</f>
        <v>#DIV/0!</v>
      </c>
      <c r="EI21" s="32" t="e">
        <f t="shared" si="42"/>
        <v>#DIV/0!</v>
      </c>
      <c r="EJ21" s="54" t="e">
        <f>EH20*(1-②条件設定!$H25)</f>
        <v>#DIV/0!</v>
      </c>
      <c r="EK21" s="98" t="e">
        <f>EJ21+②条件設定!BL26</f>
        <v>#DIV/0!</v>
      </c>
      <c r="EL21" s="32" t="e">
        <f t="shared" si="43"/>
        <v>#DIV/0!</v>
      </c>
      <c r="EM21" s="54" t="e">
        <f>EK20*(1-②条件設定!$H25)</f>
        <v>#DIV/0!</v>
      </c>
      <c r="EN21" s="98" t="e">
        <f>EM21+②条件設定!BM26</f>
        <v>#DIV/0!</v>
      </c>
      <c r="EO21" s="32" t="e">
        <f t="shared" si="44"/>
        <v>#DIV/0!</v>
      </c>
      <c r="EP21" s="54" t="e">
        <f>EN20*(1-②条件設定!$H25)</f>
        <v>#DIV/0!</v>
      </c>
      <c r="EQ21" s="98" t="e">
        <f>EP21+②条件設定!BN26</f>
        <v>#DIV/0!</v>
      </c>
      <c r="ER21" s="32" t="e">
        <f t="shared" si="45"/>
        <v>#DIV/0!</v>
      </c>
      <c r="ES21" s="54" t="e">
        <f>EQ20*(1-②条件設定!$H25)</f>
        <v>#DIV/0!</v>
      </c>
      <c r="ET21" s="98" t="e">
        <f>ES21+②条件設定!BO26</f>
        <v>#DIV/0!</v>
      </c>
      <c r="EU21" s="32" t="e">
        <f t="shared" si="46"/>
        <v>#DIV/0!</v>
      </c>
      <c r="EV21" s="54" t="e">
        <f>ET20*(1-②条件設定!$H25)</f>
        <v>#DIV/0!</v>
      </c>
      <c r="EW21" s="98" t="e">
        <f>EV21+②条件設定!BP26</f>
        <v>#DIV/0!</v>
      </c>
      <c r="EX21" s="32" t="e">
        <f t="shared" si="47"/>
        <v>#DIV/0!</v>
      </c>
      <c r="EY21" s="54" t="e">
        <f>EW20*(1-②条件設定!$H25)</f>
        <v>#DIV/0!</v>
      </c>
      <c r="EZ21" s="98" t="e">
        <f>EY21+②条件設定!BQ26</f>
        <v>#DIV/0!</v>
      </c>
      <c r="FA21" s="32" t="e">
        <f t="shared" si="48"/>
        <v>#DIV/0!</v>
      </c>
      <c r="FB21" s="54" t="e">
        <f>EZ20*(1-②条件設定!$H25)</f>
        <v>#DIV/0!</v>
      </c>
      <c r="FC21" s="98" t="e">
        <f>FB21+②条件設定!BR26</f>
        <v>#DIV/0!</v>
      </c>
      <c r="FD21" s="32" t="e">
        <f t="shared" si="49"/>
        <v>#DIV/0!</v>
      </c>
      <c r="FE21" s="54" t="e">
        <f>FC20*(1-②条件設定!$H25)</f>
        <v>#DIV/0!</v>
      </c>
      <c r="FF21" s="98" t="e">
        <f>FE21+②条件設定!BS26</f>
        <v>#DIV/0!</v>
      </c>
      <c r="FG21" s="32" t="e">
        <f t="shared" si="50"/>
        <v>#DIV/0!</v>
      </c>
      <c r="FH21" s="54" t="e">
        <f>FF20*(1-②条件設定!$H25)</f>
        <v>#DIV/0!</v>
      </c>
      <c r="FI21" s="98" t="e">
        <f>FH21+②条件設定!BT26</f>
        <v>#DIV/0!</v>
      </c>
      <c r="FJ21" s="32" t="e">
        <f t="shared" si="51"/>
        <v>#DIV/0!</v>
      </c>
      <c r="FK21" s="54" t="e">
        <f>FI20*(1-②条件設定!$H25)</f>
        <v>#DIV/0!</v>
      </c>
      <c r="FL21" s="98" t="e">
        <f>FK21+②条件設定!BU26</f>
        <v>#DIV/0!</v>
      </c>
      <c r="FM21" s="32" t="e">
        <f t="shared" si="52"/>
        <v>#DIV/0!</v>
      </c>
      <c r="FN21" s="54" t="e">
        <f>FL20*(1-②条件設定!$H25)</f>
        <v>#DIV/0!</v>
      </c>
      <c r="FO21" s="98" t="e">
        <f>FN21+②条件設定!BV26</f>
        <v>#DIV/0!</v>
      </c>
      <c r="FP21" s="32" t="e">
        <f t="shared" si="53"/>
        <v>#DIV/0!</v>
      </c>
      <c r="FQ21" s="54" t="e">
        <f>FO20*(1-②条件設定!$H25)</f>
        <v>#DIV/0!</v>
      </c>
      <c r="FR21" s="98" t="e">
        <f>FQ21+②条件設定!BW26</f>
        <v>#DIV/0!</v>
      </c>
      <c r="FS21" s="32" t="e">
        <f t="shared" si="54"/>
        <v>#DIV/0!</v>
      </c>
      <c r="FT21" s="54" t="e">
        <f>FR20*(1-②条件設定!$H25)</f>
        <v>#DIV/0!</v>
      </c>
      <c r="FU21" s="98" t="e">
        <f>FT21+②条件設定!BX26</f>
        <v>#DIV/0!</v>
      </c>
      <c r="FV21" s="32" t="e">
        <f t="shared" si="55"/>
        <v>#DIV/0!</v>
      </c>
      <c r="FW21" s="54" t="e">
        <f>FU20*(1-②条件設定!$H25)</f>
        <v>#DIV/0!</v>
      </c>
      <c r="FX21" s="98" t="e">
        <f>FW21+②条件設定!BY26</f>
        <v>#DIV/0!</v>
      </c>
      <c r="FY21" s="32" t="e">
        <f t="shared" si="56"/>
        <v>#DIV/0!</v>
      </c>
      <c r="FZ21" s="54" t="e">
        <f>FX20*(1-②条件設定!$H25)</f>
        <v>#DIV/0!</v>
      </c>
      <c r="GA21" s="98" t="e">
        <f>FZ21+②条件設定!BZ26</f>
        <v>#DIV/0!</v>
      </c>
      <c r="GB21" s="32" t="e">
        <f t="shared" si="57"/>
        <v>#DIV/0!</v>
      </c>
      <c r="GC21" s="54" t="e">
        <f>GA20*(1-②条件設定!$H25)</f>
        <v>#DIV/0!</v>
      </c>
      <c r="GD21" s="98" t="e">
        <f>GC21+②条件設定!CA26</f>
        <v>#DIV/0!</v>
      </c>
      <c r="GE21" s="32" t="e">
        <f t="shared" si="58"/>
        <v>#DIV/0!</v>
      </c>
      <c r="GF21" s="54" t="e">
        <f>GD20*(1-②条件設定!$H25)</f>
        <v>#DIV/0!</v>
      </c>
      <c r="GG21" s="98" t="e">
        <f>GF21+②条件設定!CB26</f>
        <v>#DIV/0!</v>
      </c>
      <c r="GH21" s="32" t="e">
        <f t="shared" si="59"/>
        <v>#DIV/0!</v>
      </c>
      <c r="GI21" s="54" t="e">
        <f>GG20*(1-②条件設定!$H25)</f>
        <v>#DIV/0!</v>
      </c>
      <c r="GJ21" s="98" t="e">
        <f>GI21+②条件設定!CC26</f>
        <v>#DIV/0!</v>
      </c>
      <c r="GK21" s="32" t="e">
        <f t="shared" si="60"/>
        <v>#DIV/0!</v>
      </c>
      <c r="GL21" s="54" t="e">
        <f>GJ20*(1-②条件設定!$H25)</f>
        <v>#DIV/0!</v>
      </c>
      <c r="GM21" s="98" t="e">
        <f>GL21+②条件設定!CD26</f>
        <v>#DIV/0!</v>
      </c>
      <c r="GN21" s="32" t="e">
        <f t="shared" si="61"/>
        <v>#DIV/0!</v>
      </c>
      <c r="GO21" s="54" t="e">
        <f>GM20*(1-②条件設定!$H25)</f>
        <v>#DIV/0!</v>
      </c>
      <c r="GP21" s="98" t="e">
        <f>GO21+②条件設定!CE26</f>
        <v>#DIV/0!</v>
      </c>
      <c r="GQ21" s="32" t="e">
        <f t="shared" si="62"/>
        <v>#DIV/0!</v>
      </c>
      <c r="GR21" s="54" t="e">
        <f>GP20*(1-②条件設定!$H25)</f>
        <v>#DIV/0!</v>
      </c>
      <c r="GS21" s="98" t="e">
        <f>GR21+②条件設定!CF26</f>
        <v>#DIV/0!</v>
      </c>
      <c r="GT21" s="32" t="e">
        <f t="shared" si="63"/>
        <v>#DIV/0!</v>
      </c>
      <c r="GU21" s="54" t="e">
        <f>GS20*(1-②条件設定!$H25)</f>
        <v>#DIV/0!</v>
      </c>
      <c r="GV21" s="98" t="e">
        <f>GU21+②条件設定!CG26</f>
        <v>#DIV/0!</v>
      </c>
      <c r="GW21" s="32" t="e">
        <f t="shared" si="64"/>
        <v>#DIV/0!</v>
      </c>
      <c r="GX21" s="54" t="e">
        <f>GV20*(1-②条件設定!$H25)</f>
        <v>#DIV/0!</v>
      </c>
      <c r="GY21" s="98" t="e">
        <f>GX21+②条件設定!CH26</f>
        <v>#DIV/0!</v>
      </c>
      <c r="GZ21" s="32" t="e">
        <f t="shared" si="65"/>
        <v>#DIV/0!</v>
      </c>
      <c r="HA21" s="54" t="e">
        <f>GY20*(1-②条件設定!$H25)</f>
        <v>#DIV/0!</v>
      </c>
      <c r="HB21" s="98" t="e">
        <f>HA21+②条件設定!CI26</f>
        <v>#DIV/0!</v>
      </c>
      <c r="HC21" s="32" t="e">
        <f t="shared" si="66"/>
        <v>#DIV/0!</v>
      </c>
      <c r="HD21" s="54" t="e">
        <f>HB20*(1-②条件設定!$H25)</f>
        <v>#DIV/0!</v>
      </c>
      <c r="HE21" s="98" t="e">
        <f>HD21+②条件設定!CJ26</f>
        <v>#DIV/0!</v>
      </c>
      <c r="HF21" s="32" t="e">
        <f t="shared" si="67"/>
        <v>#DIV/0!</v>
      </c>
      <c r="HG21" s="54" t="e">
        <f>HE20*(1-②条件設定!$H25)</f>
        <v>#DIV/0!</v>
      </c>
      <c r="HH21" s="98" t="e">
        <f>HG21+②条件設定!CK26</f>
        <v>#DIV/0!</v>
      </c>
      <c r="HI21" s="32" t="e">
        <f t="shared" si="68"/>
        <v>#DIV/0!</v>
      </c>
      <c r="HJ21" s="54" t="e">
        <f>HH20*(1-②条件設定!$H25)</f>
        <v>#DIV/0!</v>
      </c>
      <c r="HK21" s="98" t="e">
        <f>HJ21+②条件設定!CL26</f>
        <v>#DIV/0!</v>
      </c>
      <c r="HL21" s="32" t="e">
        <f t="shared" si="69"/>
        <v>#DIV/0!</v>
      </c>
      <c r="HM21" s="54" t="e">
        <f>HK20*(1-②条件設定!$H25)</f>
        <v>#DIV/0!</v>
      </c>
      <c r="HN21" s="98" t="e">
        <f>HM21+②条件設定!CM26</f>
        <v>#DIV/0!</v>
      </c>
      <c r="HO21" s="32" t="e">
        <f t="shared" si="70"/>
        <v>#DIV/0!</v>
      </c>
      <c r="HP21" s="54" t="e">
        <f>HN20*(1-②条件設定!$H25)</f>
        <v>#DIV/0!</v>
      </c>
      <c r="HQ21" s="98" t="e">
        <f>HP21+②条件設定!CN26</f>
        <v>#DIV/0!</v>
      </c>
      <c r="HR21" s="32" t="e">
        <f t="shared" si="71"/>
        <v>#DIV/0!</v>
      </c>
      <c r="HS21" s="54" t="e">
        <f>HQ20*(1-②条件設定!$H25)</f>
        <v>#DIV/0!</v>
      </c>
      <c r="HT21" s="98" t="e">
        <f>HS21+②条件設定!CO26</f>
        <v>#DIV/0!</v>
      </c>
      <c r="HU21" s="32" t="e">
        <f t="shared" si="72"/>
        <v>#DIV/0!</v>
      </c>
      <c r="HV21" s="54" t="e">
        <f>HT20*(1-②条件設定!$H25)</f>
        <v>#DIV/0!</v>
      </c>
      <c r="HW21" s="98" t="e">
        <f>HV21+②条件設定!CP26</f>
        <v>#DIV/0!</v>
      </c>
      <c r="HX21" s="32" t="e">
        <f t="shared" si="73"/>
        <v>#DIV/0!</v>
      </c>
      <c r="HY21" s="54" t="e">
        <f>HW20*(1-②条件設定!$H25)</f>
        <v>#DIV/0!</v>
      </c>
      <c r="HZ21" s="98" t="e">
        <f>HY21+②条件設定!CQ26</f>
        <v>#DIV/0!</v>
      </c>
      <c r="IA21" s="32" t="e">
        <f t="shared" si="74"/>
        <v>#DIV/0!</v>
      </c>
      <c r="IB21" s="54" t="e">
        <f>HZ20*(1-②条件設定!$H25)</f>
        <v>#DIV/0!</v>
      </c>
      <c r="IC21" s="98" t="e">
        <f>IB21+②条件設定!CR26</f>
        <v>#DIV/0!</v>
      </c>
      <c r="ID21" s="32" t="e">
        <f t="shared" si="75"/>
        <v>#DIV/0!</v>
      </c>
      <c r="IE21" s="54" t="e">
        <f>IC20*(1-②条件設定!$H25)</f>
        <v>#DIV/0!</v>
      </c>
      <c r="IF21" s="98" t="e">
        <f>IE21+②条件設定!CS26</f>
        <v>#DIV/0!</v>
      </c>
      <c r="IG21" s="32" t="e">
        <f t="shared" si="76"/>
        <v>#DIV/0!</v>
      </c>
    </row>
    <row r="22" spans="1:241" x14ac:dyDescent="0.4">
      <c r="A22" s="22">
        <v>36</v>
      </c>
      <c r="B22" s="33">
        <f>①実績入力!B23</f>
        <v>0</v>
      </c>
      <c r="C22" s="6">
        <f>①実績入力!E23</f>
        <v>0</v>
      </c>
      <c r="D22" s="34">
        <f>①実績入力!F23</f>
        <v>0</v>
      </c>
      <c r="E22" s="55" t="e">
        <f>B21*(1-②条件設定!$H26)</f>
        <v>#DIV/0!</v>
      </c>
      <c r="F22" s="99" t="e">
        <f>E22+②条件設定!S27</f>
        <v>#DIV/0!</v>
      </c>
      <c r="G22" s="34" t="e">
        <f t="shared" si="77"/>
        <v>#DIV/0!</v>
      </c>
      <c r="H22" s="55" t="e">
        <f>F21*(1-②条件設定!$H26)</f>
        <v>#DIV/0!</v>
      </c>
      <c r="I22" s="99" t="e">
        <f>H22+②条件設定!T27</f>
        <v>#DIV/0!</v>
      </c>
      <c r="J22" s="34" t="e">
        <f t="shared" si="78"/>
        <v>#DIV/0!</v>
      </c>
      <c r="K22" s="55" t="e">
        <f>I21*(1-②条件設定!$H26)</f>
        <v>#DIV/0!</v>
      </c>
      <c r="L22" s="99" t="e">
        <f>K22+②条件設定!U27</f>
        <v>#DIV/0!</v>
      </c>
      <c r="M22" s="34" t="e">
        <f t="shared" si="0"/>
        <v>#DIV/0!</v>
      </c>
      <c r="N22" s="55" t="e">
        <f>L21*(1-②条件設定!$H26)</f>
        <v>#DIV/0!</v>
      </c>
      <c r="O22" s="99" t="e">
        <f>N22+②条件設定!V27</f>
        <v>#DIV/0!</v>
      </c>
      <c r="P22" s="34" t="e">
        <f t="shared" si="1"/>
        <v>#DIV/0!</v>
      </c>
      <c r="Q22" s="55" t="e">
        <f>O21*(1-②条件設定!$H26)</f>
        <v>#DIV/0!</v>
      </c>
      <c r="R22" s="99" t="e">
        <f>Q22+②条件設定!W27</f>
        <v>#DIV/0!</v>
      </c>
      <c r="S22" s="34" t="e">
        <f t="shared" si="2"/>
        <v>#DIV/0!</v>
      </c>
      <c r="T22" s="55" t="e">
        <f>R21*(1-②条件設定!$H26)</f>
        <v>#DIV/0!</v>
      </c>
      <c r="U22" s="99" t="e">
        <f>T22+②条件設定!X27</f>
        <v>#DIV/0!</v>
      </c>
      <c r="V22" s="34" t="e">
        <f t="shared" si="3"/>
        <v>#DIV/0!</v>
      </c>
      <c r="W22" s="55" t="e">
        <f>U21*(1-②条件設定!$H26)</f>
        <v>#DIV/0!</v>
      </c>
      <c r="X22" s="99" t="e">
        <f>W22+②条件設定!Y27</f>
        <v>#DIV/0!</v>
      </c>
      <c r="Y22" s="34" t="e">
        <f t="shared" si="4"/>
        <v>#DIV/0!</v>
      </c>
      <c r="Z22" s="55" t="e">
        <f>X21*(1-②条件設定!$H26)</f>
        <v>#DIV/0!</v>
      </c>
      <c r="AA22" s="99" t="e">
        <f>Z22+②条件設定!Z27</f>
        <v>#DIV/0!</v>
      </c>
      <c r="AB22" s="34" t="e">
        <f t="shared" si="5"/>
        <v>#DIV/0!</v>
      </c>
      <c r="AC22" s="55" t="e">
        <f>AA21*(1-②条件設定!$H26)</f>
        <v>#DIV/0!</v>
      </c>
      <c r="AD22" s="99" t="e">
        <f>AC22+②条件設定!AA27</f>
        <v>#DIV/0!</v>
      </c>
      <c r="AE22" s="34" t="e">
        <f t="shared" si="6"/>
        <v>#DIV/0!</v>
      </c>
      <c r="AF22" s="55" t="e">
        <f>AD21*(1-②条件設定!$H26)</f>
        <v>#DIV/0!</v>
      </c>
      <c r="AG22" s="99" t="e">
        <f>AF22+②条件設定!AB27</f>
        <v>#DIV/0!</v>
      </c>
      <c r="AH22" s="34" t="e">
        <f t="shared" si="7"/>
        <v>#DIV/0!</v>
      </c>
      <c r="AI22" s="55" t="e">
        <f>AG21*(1-②条件設定!$H26)</f>
        <v>#DIV/0!</v>
      </c>
      <c r="AJ22" s="99" t="e">
        <f>AI22+②条件設定!AC27</f>
        <v>#DIV/0!</v>
      </c>
      <c r="AK22" s="34" t="e">
        <f t="shared" si="8"/>
        <v>#DIV/0!</v>
      </c>
      <c r="AL22" s="55" t="e">
        <f>AJ21*(1-②条件設定!$H26)</f>
        <v>#DIV/0!</v>
      </c>
      <c r="AM22" s="99" t="e">
        <f>AL22+②条件設定!AD27</f>
        <v>#DIV/0!</v>
      </c>
      <c r="AN22" s="34" t="e">
        <f t="shared" si="9"/>
        <v>#DIV/0!</v>
      </c>
      <c r="AO22" s="55" t="e">
        <f>AM21*(1-②条件設定!$H26)</f>
        <v>#DIV/0!</v>
      </c>
      <c r="AP22" s="99" t="e">
        <f>AO22+②条件設定!AE27</f>
        <v>#DIV/0!</v>
      </c>
      <c r="AQ22" s="34" t="e">
        <f t="shared" si="10"/>
        <v>#DIV/0!</v>
      </c>
      <c r="AR22" s="55" t="e">
        <f>AP21*(1-②条件設定!$H26)</f>
        <v>#DIV/0!</v>
      </c>
      <c r="AS22" s="99" t="e">
        <f>AR22+②条件設定!AF27</f>
        <v>#DIV/0!</v>
      </c>
      <c r="AT22" s="34" t="e">
        <f t="shared" si="11"/>
        <v>#DIV/0!</v>
      </c>
      <c r="AU22" s="55" t="e">
        <f>AS21*(1-②条件設定!$H26)</f>
        <v>#DIV/0!</v>
      </c>
      <c r="AV22" s="99" t="e">
        <f>AU22+②条件設定!AG27</f>
        <v>#DIV/0!</v>
      </c>
      <c r="AW22" s="34" t="e">
        <f t="shared" si="12"/>
        <v>#DIV/0!</v>
      </c>
      <c r="AX22" s="55" t="e">
        <f>AV21*(1-②条件設定!$H26)</f>
        <v>#DIV/0!</v>
      </c>
      <c r="AY22" s="99" t="e">
        <f>AX22+②条件設定!AH27</f>
        <v>#DIV/0!</v>
      </c>
      <c r="AZ22" s="34" t="e">
        <f t="shared" si="13"/>
        <v>#DIV/0!</v>
      </c>
      <c r="BA22" s="55" t="e">
        <f>AY21*(1-②条件設定!$H26)</f>
        <v>#DIV/0!</v>
      </c>
      <c r="BB22" s="99" t="e">
        <f>BA22+②条件設定!AI27</f>
        <v>#DIV/0!</v>
      </c>
      <c r="BC22" s="34" t="e">
        <f t="shared" si="14"/>
        <v>#DIV/0!</v>
      </c>
      <c r="BD22" s="55" t="e">
        <f>BB21*(1-②条件設定!$H26)</f>
        <v>#DIV/0!</v>
      </c>
      <c r="BE22" s="99" t="e">
        <f>BD22+②条件設定!AJ27</f>
        <v>#DIV/0!</v>
      </c>
      <c r="BF22" s="34" t="e">
        <f t="shared" si="15"/>
        <v>#DIV/0!</v>
      </c>
      <c r="BG22" s="55" t="e">
        <f>BE21*(1-②条件設定!$H26)</f>
        <v>#DIV/0!</v>
      </c>
      <c r="BH22" s="99" t="e">
        <f>BG22+②条件設定!AK27</f>
        <v>#DIV/0!</v>
      </c>
      <c r="BI22" s="34" t="e">
        <f t="shared" si="16"/>
        <v>#DIV/0!</v>
      </c>
      <c r="BJ22" s="55" t="e">
        <f>BH21*(1-②条件設定!$H26)</f>
        <v>#DIV/0!</v>
      </c>
      <c r="BK22" s="99" t="e">
        <f>BJ22+②条件設定!AL27</f>
        <v>#DIV/0!</v>
      </c>
      <c r="BL22" s="34" t="e">
        <f t="shared" si="17"/>
        <v>#DIV/0!</v>
      </c>
      <c r="BM22" s="55" t="e">
        <f>BK21*(1-②条件設定!$H26)</f>
        <v>#DIV/0!</v>
      </c>
      <c r="BN22" s="99" t="e">
        <f>BM22+②条件設定!AM27</f>
        <v>#DIV/0!</v>
      </c>
      <c r="BO22" s="34" t="e">
        <f t="shared" si="18"/>
        <v>#DIV/0!</v>
      </c>
      <c r="BP22" s="55" t="e">
        <f>BN21*(1-②条件設定!$H26)</f>
        <v>#DIV/0!</v>
      </c>
      <c r="BQ22" s="99" t="e">
        <f>BP22+②条件設定!AN27</f>
        <v>#DIV/0!</v>
      </c>
      <c r="BR22" s="34" t="e">
        <f t="shared" si="19"/>
        <v>#DIV/0!</v>
      </c>
      <c r="BS22" s="55" t="e">
        <f>BQ21*(1-②条件設定!$H26)</f>
        <v>#DIV/0!</v>
      </c>
      <c r="BT22" s="99" t="e">
        <f>BS22+②条件設定!AO27</f>
        <v>#DIV/0!</v>
      </c>
      <c r="BU22" s="34" t="e">
        <f t="shared" si="20"/>
        <v>#DIV/0!</v>
      </c>
      <c r="BV22" s="55" t="e">
        <f>BT21*(1-②条件設定!$H26)</f>
        <v>#DIV/0!</v>
      </c>
      <c r="BW22" s="99" t="e">
        <f>BV22+②条件設定!AP27</f>
        <v>#DIV/0!</v>
      </c>
      <c r="BX22" s="34" t="e">
        <f t="shared" si="21"/>
        <v>#DIV/0!</v>
      </c>
      <c r="BY22" s="55" t="e">
        <f>BW21*(1-②条件設定!$H26)</f>
        <v>#DIV/0!</v>
      </c>
      <c r="BZ22" s="99" t="e">
        <f>BY22+②条件設定!AQ27</f>
        <v>#DIV/0!</v>
      </c>
      <c r="CA22" s="34" t="e">
        <f t="shared" si="22"/>
        <v>#DIV/0!</v>
      </c>
      <c r="CB22" s="55" t="e">
        <f>BZ21*(1-②条件設定!$H26)</f>
        <v>#DIV/0!</v>
      </c>
      <c r="CC22" s="99" t="e">
        <f>CB22+②条件設定!AR27</f>
        <v>#DIV/0!</v>
      </c>
      <c r="CD22" s="34" t="e">
        <f t="shared" si="23"/>
        <v>#DIV/0!</v>
      </c>
      <c r="CE22" s="55" t="e">
        <f>CC21*(1-②条件設定!$H26)</f>
        <v>#DIV/0!</v>
      </c>
      <c r="CF22" s="99" t="e">
        <f>CE22+②条件設定!AS27</f>
        <v>#DIV/0!</v>
      </c>
      <c r="CG22" s="34" t="e">
        <f t="shared" si="24"/>
        <v>#DIV/0!</v>
      </c>
      <c r="CH22" s="55" t="e">
        <f>CF21*(1-②条件設定!$H26)</f>
        <v>#DIV/0!</v>
      </c>
      <c r="CI22" s="99" t="e">
        <f>CH22+②条件設定!AT27</f>
        <v>#DIV/0!</v>
      </c>
      <c r="CJ22" s="34" t="e">
        <f t="shared" si="25"/>
        <v>#DIV/0!</v>
      </c>
      <c r="CK22" s="55" t="e">
        <f>CI21*(1-②条件設定!$H26)</f>
        <v>#DIV/0!</v>
      </c>
      <c r="CL22" s="99" t="e">
        <f>CK22+②条件設定!AU27</f>
        <v>#DIV/0!</v>
      </c>
      <c r="CM22" s="34" t="e">
        <f t="shared" si="26"/>
        <v>#DIV/0!</v>
      </c>
      <c r="CN22" s="55" t="e">
        <f>CL21*(1-②条件設定!$H26)</f>
        <v>#DIV/0!</v>
      </c>
      <c r="CO22" s="99" t="e">
        <f>CN22+②条件設定!AV27</f>
        <v>#DIV/0!</v>
      </c>
      <c r="CP22" s="34" t="e">
        <f t="shared" si="27"/>
        <v>#DIV/0!</v>
      </c>
      <c r="CQ22" s="55" t="e">
        <f>CO21*(1-②条件設定!$H26)</f>
        <v>#DIV/0!</v>
      </c>
      <c r="CR22" s="99" t="e">
        <f>CQ22+②条件設定!AW27</f>
        <v>#DIV/0!</v>
      </c>
      <c r="CS22" s="34" t="e">
        <f t="shared" si="28"/>
        <v>#DIV/0!</v>
      </c>
      <c r="CT22" s="55" t="e">
        <f>CR21*(1-②条件設定!$H26)</f>
        <v>#DIV/0!</v>
      </c>
      <c r="CU22" s="99" t="e">
        <f>CT22+②条件設定!AX27</f>
        <v>#DIV/0!</v>
      </c>
      <c r="CV22" s="34" t="e">
        <f t="shared" si="29"/>
        <v>#DIV/0!</v>
      </c>
      <c r="CW22" s="55" t="e">
        <f>CU21*(1-②条件設定!$H26)</f>
        <v>#DIV/0!</v>
      </c>
      <c r="CX22" s="99" t="e">
        <f>CW22+②条件設定!AY27</f>
        <v>#DIV/0!</v>
      </c>
      <c r="CY22" s="34" t="e">
        <f t="shared" si="30"/>
        <v>#DIV/0!</v>
      </c>
      <c r="CZ22" s="55" t="e">
        <f>CX21*(1-②条件設定!$H26)</f>
        <v>#DIV/0!</v>
      </c>
      <c r="DA22" s="99" t="e">
        <f>CZ22+②条件設定!AZ27</f>
        <v>#DIV/0!</v>
      </c>
      <c r="DB22" s="34" t="e">
        <f t="shared" si="31"/>
        <v>#DIV/0!</v>
      </c>
      <c r="DC22" s="55" t="e">
        <f>DA21*(1-②条件設定!$H26)</f>
        <v>#DIV/0!</v>
      </c>
      <c r="DD22" s="99" t="e">
        <f>DC22+②条件設定!BA27</f>
        <v>#DIV/0!</v>
      </c>
      <c r="DE22" s="34" t="e">
        <f t="shared" si="32"/>
        <v>#DIV/0!</v>
      </c>
      <c r="DF22" s="55" t="e">
        <f>DD21*(1-②条件設定!$H26)</f>
        <v>#DIV/0!</v>
      </c>
      <c r="DG22" s="99" t="e">
        <f>DF22+②条件設定!BB27</f>
        <v>#DIV/0!</v>
      </c>
      <c r="DH22" s="34" t="e">
        <f t="shared" si="33"/>
        <v>#DIV/0!</v>
      </c>
      <c r="DI22" s="55" t="e">
        <f>DG21*(1-②条件設定!$H26)</f>
        <v>#DIV/0!</v>
      </c>
      <c r="DJ22" s="99" t="e">
        <f>DI22+②条件設定!BC27</f>
        <v>#DIV/0!</v>
      </c>
      <c r="DK22" s="34" t="e">
        <f t="shared" si="34"/>
        <v>#DIV/0!</v>
      </c>
      <c r="DL22" s="55" t="e">
        <f>DJ21*(1-②条件設定!$H26)</f>
        <v>#DIV/0!</v>
      </c>
      <c r="DM22" s="99" t="e">
        <f>DL22+②条件設定!BD27</f>
        <v>#DIV/0!</v>
      </c>
      <c r="DN22" s="34" t="e">
        <f t="shared" si="35"/>
        <v>#DIV/0!</v>
      </c>
      <c r="DO22" s="55" t="e">
        <f>DM21*(1-②条件設定!$H26)</f>
        <v>#DIV/0!</v>
      </c>
      <c r="DP22" s="99" t="e">
        <f>DO22+②条件設定!BE27</f>
        <v>#DIV/0!</v>
      </c>
      <c r="DQ22" s="34" t="e">
        <f t="shared" si="36"/>
        <v>#DIV/0!</v>
      </c>
      <c r="DR22" s="55" t="e">
        <f>DP21*(1-②条件設定!$H26)</f>
        <v>#DIV/0!</v>
      </c>
      <c r="DS22" s="99" t="e">
        <f>DR22+②条件設定!BF27</f>
        <v>#DIV/0!</v>
      </c>
      <c r="DT22" s="34" t="e">
        <f t="shared" si="37"/>
        <v>#DIV/0!</v>
      </c>
      <c r="DU22" s="55" t="e">
        <f>DS21*(1-②条件設定!$H26)</f>
        <v>#DIV/0!</v>
      </c>
      <c r="DV22" s="99" t="e">
        <f>DU22+②条件設定!BG27</f>
        <v>#DIV/0!</v>
      </c>
      <c r="DW22" s="34" t="e">
        <f t="shared" si="38"/>
        <v>#DIV/0!</v>
      </c>
      <c r="DX22" s="55" t="e">
        <f>DV21*(1-②条件設定!$H26)</f>
        <v>#DIV/0!</v>
      </c>
      <c r="DY22" s="99" t="e">
        <f>DX22+②条件設定!BH27</f>
        <v>#DIV/0!</v>
      </c>
      <c r="DZ22" s="34" t="e">
        <f t="shared" si="39"/>
        <v>#DIV/0!</v>
      </c>
      <c r="EA22" s="55" t="e">
        <f>DY21*(1-②条件設定!$H26)</f>
        <v>#DIV/0!</v>
      </c>
      <c r="EB22" s="99" t="e">
        <f>EA22+②条件設定!BI27</f>
        <v>#DIV/0!</v>
      </c>
      <c r="EC22" s="34" t="e">
        <f t="shared" si="40"/>
        <v>#DIV/0!</v>
      </c>
      <c r="ED22" s="55" t="e">
        <f>EB21*(1-②条件設定!$H26)</f>
        <v>#DIV/0!</v>
      </c>
      <c r="EE22" s="99" t="e">
        <f>ED22+②条件設定!BJ27</f>
        <v>#DIV/0!</v>
      </c>
      <c r="EF22" s="34" t="e">
        <f t="shared" si="41"/>
        <v>#DIV/0!</v>
      </c>
      <c r="EG22" s="55" t="e">
        <f>EE21*(1-②条件設定!$H26)</f>
        <v>#DIV/0!</v>
      </c>
      <c r="EH22" s="99" t="e">
        <f>EG22+②条件設定!BK27</f>
        <v>#DIV/0!</v>
      </c>
      <c r="EI22" s="34" t="e">
        <f t="shared" si="42"/>
        <v>#DIV/0!</v>
      </c>
      <c r="EJ22" s="55" t="e">
        <f>EH21*(1-②条件設定!$H26)</f>
        <v>#DIV/0!</v>
      </c>
      <c r="EK22" s="99" t="e">
        <f>EJ22+②条件設定!BL27</f>
        <v>#DIV/0!</v>
      </c>
      <c r="EL22" s="34" t="e">
        <f t="shared" si="43"/>
        <v>#DIV/0!</v>
      </c>
      <c r="EM22" s="55" t="e">
        <f>EK21*(1-②条件設定!$H26)</f>
        <v>#DIV/0!</v>
      </c>
      <c r="EN22" s="99" t="e">
        <f>EM22+②条件設定!BM27</f>
        <v>#DIV/0!</v>
      </c>
      <c r="EO22" s="34" t="e">
        <f t="shared" si="44"/>
        <v>#DIV/0!</v>
      </c>
      <c r="EP22" s="55" t="e">
        <f>EN21*(1-②条件設定!$H26)</f>
        <v>#DIV/0!</v>
      </c>
      <c r="EQ22" s="99" t="e">
        <f>EP22+②条件設定!BN27</f>
        <v>#DIV/0!</v>
      </c>
      <c r="ER22" s="34" t="e">
        <f t="shared" si="45"/>
        <v>#DIV/0!</v>
      </c>
      <c r="ES22" s="55" t="e">
        <f>EQ21*(1-②条件設定!$H26)</f>
        <v>#DIV/0!</v>
      </c>
      <c r="ET22" s="99" t="e">
        <f>ES22+②条件設定!BO27</f>
        <v>#DIV/0!</v>
      </c>
      <c r="EU22" s="34" t="e">
        <f t="shared" si="46"/>
        <v>#DIV/0!</v>
      </c>
      <c r="EV22" s="55" t="e">
        <f>ET21*(1-②条件設定!$H26)</f>
        <v>#DIV/0!</v>
      </c>
      <c r="EW22" s="99" t="e">
        <f>EV22+②条件設定!BP27</f>
        <v>#DIV/0!</v>
      </c>
      <c r="EX22" s="34" t="e">
        <f t="shared" si="47"/>
        <v>#DIV/0!</v>
      </c>
      <c r="EY22" s="55" t="e">
        <f>EW21*(1-②条件設定!$H26)</f>
        <v>#DIV/0!</v>
      </c>
      <c r="EZ22" s="99" t="e">
        <f>EY22+②条件設定!BQ27</f>
        <v>#DIV/0!</v>
      </c>
      <c r="FA22" s="34" t="e">
        <f t="shared" si="48"/>
        <v>#DIV/0!</v>
      </c>
      <c r="FB22" s="55" t="e">
        <f>EZ21*(1-②条件設定!$H26)</f>
        <v>#DIV/0!</v>
      </c>
      <c r="FC22" s="99" t="e">
        <f>FB22+②条件設定!BR27</f>
        <v>#DIV/0!</v>
      </c>
      <c r="FD22" s="34" t="e">
        <f t="shared" si="49"/>
        <v>#DIV/0!</v>
      </c>
      <c r="FE22" s="55" t="e">
        <f>FC21*(1-②条件設定!$H26)</f>
        <v>#DIV/0!</v>
      </c>
      <c r="FF22" s="99" t="e">
        <f>FE22+②条件設定!BS27</f>
        <v>#DIV/0!</v>
      </c>
      <c r="FG22" s="34" t="e">
        <f t="shared" si="50"/>
        <v>#DIV/0!</v>
      </c>
      <c r="FH22" s="55" t="e">
        <f>FF21*(1-②条件設定!$H26)</f>
        <v>#DIV/0!</v>
      </c>
      <c r="FI22" s="99" t="e">
        <f>FH22+②条件設定!BT27</f>
        <v>#DIV/0!</v>
      </c>
      <c r="FJ22" s="34" t="e">
        <f t="shared" si="51"/>
        <v>#DIV/0!</v>
      </c>
      <c r="FK22" s="55" t="e">
        <f>FI21*(1-②条件設定!$H26)</f>
        <v>#DIV/0!</v>
      </c>
      <c r="FL22" s="99" t="e">
        <f>FK22+②条件設定!BU27</f>
        <v>#DIV/0!</v>
      </c>
      <c r="FM22" s="34" t="e">
        <f t="shared" si="52"/>
        <v>#DIV/0!</v>
      </c>
      <c r="FN22" s="55" t="e">
        <f>FL21*(1-②条件設定!$H26)</f>
        <v>#DIV/0!</v>
      </c>
      <c r="FO22" s="99" t="e">
        <f>FN22+②条件設定!BV27</f>
        <v>#DIV/0!</v>
      </c>
      <c r="FP22" s="34" t="e">
        <f t="shared" si="53"/>
        <v>#DIV/0!</v>
      </c>
      <c r="FQ22" s="55" t="e">
        <f>FO21*(1-②条件設定!$H26)</f>
        <v>#DIV/0!</v>
      </c>
      <c r="FR22" s="99" t="e">
        <f>FQ22+②条件設定!BW27</f>
        <v>#DIV/0!</v>
      </c>
      <c r="FS22" s="34" t="e">
        <f t="shared" si="54"/>
        <v>#DIV/0!</v>
      </c>
      <c r="FT22" s="55" t="e">
        <f>FR21*(1-②条件設定!$H26)</f>
        <v>#DIV/0!</v>
      </c>
      <c r="FU22" s="99" t="e">
        <f>FT22+②条件設定!BX27</f>
        <v>#DIV/0!</v>
      </c>
      <c r="FV22" s="34" t="e">
        <f t="shared" si="55"/>
        <v>#DIV/0!</v>
      </c>
      <c r="FW22" s="55" t="e">
        <f>FU21*(1-②条件設定!$H26)</f>
        <v>#DIV/0!</v>
      </c>
      <c r="FX22" s="99" t="e">
        <f>FW22+②条件設定!BY27</f>
        <v>#DIV/0!</v>
      </c>
      <c r="FY22" s="34" t="e">
        <f t="shared" si="56"/>
        <v>#DIV/0!</v>
      </c>
      <c r="FZ22" s="55" t="e">
        <f>FX21*(1-②条件設定!$H26)</f>
        <v>#DIV/0!</v>
      </c>
      <c r="GA22" s="99" t="e">
        <f>FZ22+②条件設定!BZ27</f>
        <v>#DIV/0!</v>
      </c>
      <c r="GB22" s="34" t="e">
        <f t="shared" si="57"/>
        <v>#DIV/0!</v>
      </c>
      <c r="GC22" s="55" t="e">
        <f>GA21*(1-②条件設定!$H26)</f>
        <v>#DIV/0!</v>
      </c>
      <c r="GD22" s="99" t="e">
        <f>GC22+②条件設定!CA27</f>
        <v>#DIV/0!</v>
      </c>
      <c r="GE22" s="34" t="e">
        <f t="shared" si="58"/>
        <v>#DIV/0!</v>
      </c>
      <c r="GF22" s="55" t="e">
        <f>GD21*(1-②条件設定!$H26)</f>
        <v>#DIV/0!</v>
      </c>
      <c r="GG22" s="99" t="e">
        <f>GF22+②条件設定!CB27</f>
        <v>#DIV/0!</v>
      </c>
      <c r="GH22" s="34" t="e">
        <f t="shared" si="59"/>
        <v>#DIV/0!</v>
      </c>
      <c r="GI22" s="55" t="e">
        <f>GG21*(1-②条件設定!$H26)</f>
        <v>#DIV/0!</v>
      </c>
      <c r="GJ22" s="99" t="e">
        <f>GI22+②条件設定!CC27</f>
        <v>#DIV/0!</v>
      </c>
      <c r="GK22" s="34" t="e">
        <f t="shared" si="60"/>
        <v>#DIV/0!</v>
      </c>
      <c r="GL22" s="55" t="e">
        <f>GJ21*(1-②条件設定!$H26)</f>
        <v>#DIV/0!</v>
      </c>
      <c r="GM22" s="99" t="e">
        <f>GL22+②条件設定!CD27</f>
        <v>#DIV/0!</v>
      </c>
      <c r="GN22" s="34" t="e">
        <f t="shared" si="61"/>
        <v>#DIV/0!</v>
      </c>
      <c r="GO22" s="55" t="e">
        <f>GM21*(1-②条件設定!$H26)</f>
        <v>#DIV/0!</v>
      </c>
      <c r="GP22" s="99" t="e">
        <f>GO22+②条件設定!CE27</f>
        <v>#DIV/0!</v>
      </c>
      <c r="GQ22" s="34" t="e">
        <f t="shared" si="62"/>
        <v>#DIV/0!</v>
      </c>
      <c r="GR22" s="55" t="e">
        <f>GP21*(1-②条件設定!$H26)</f>
        <v>#DIV/0!</v>
      </c>
      <c r="GS22" s="99" t="e">
        <f>GR22+②条件設定!CF27</f>
        <v>#DIV/0!</v>
      </c>
      <c r="GT22" s="34" t="e">
        <f t="shared" si="63"/>
        <v>#DIV/0!</v>
      </c>
      <c r="GU22" s="55" t="e">
        <f>GS21*(1-②条件設定!$H26)</f>
        <v>#DIV/0!</v>
      </c>
      <c r="GV22" s="99" t="e">
        <f>GU22+②条件設定!CG27</f>
        <v>#DIV/0!</v>
      </c>
      <c r="GW22" s="34" t="e">
        <f t="shared" si="64"/>
        <v>#DIV/0!</v>
      </c>
      <c r="GX22" s="55" t="e">
        <f>GV21*(1-②条件設定!$H26)</f>
        <v>#DIV/0!</v>
      </c>
      <c r="GY22" s="99" t="e">
        <f>GX22+②条件設定!CH27</f>
        <v>#DIV/0!</v>
      </c>
      <c r="GZ22" s="34" t="e">
        <f t="shared" si="65"/>
        <v>#DIV/0!</v>
      </c>
      <c r="HA22" s="55" t="e">
        <f>GY21*(1-②条件設定!$H26)</f>
        <v>#DIV/0!</v>
      </c>
      <c r="HB22" s="99" t="e">
        <f>HA22+②条件設定!CI27</f>
        <v>#DIV/0!</v>
      </c>
      <c r="HC22" s="34" t="e">
        <f t="shared" si="66"/>
        <v>#DIV/0!</v>
      </c>
      <c r="HD22" s="55" t="e">
        <f>HB21*(1-②条件設定!$H26)</f>
        <v>#DIV/0!</v>
      </c>
      <c r="HE22" s="99" t="e">
        <f>HD22+②条件設定!CJ27</f>
        <v>#DIV/0!</v>
      </c>
      <c r="HF22" s="34" t="e">
        <f t="shared" si="67"/>
        <v>#DIV/0!</v>
      </c>
      <c r="HG22" s="55" t="e">
        <f>HE21*(1-②条件設定!$H26)</f>
        <v>#DIV/0!</v>
      </c>
      <c r="HH22" s="99" t="e">
        <f>HG22+②条件設定!CK27</f>
        <v>#DIV/0!</v>
      </c>
      <c r="HI22" s="34" t="e">
        <f t="shared" si="68"/>
        <v>#DIV/0!</v>
      </c>
      <c r="HJ22" s="55" t="e">
        <f>HH21*(1-②条件設定!$H26)</f>
        <v>#DIV/0!</v>
      </c>
      <c r="HK22" s="99" t="e">
        <f>HJ22+②条件設定!CL27</f>
        <v>#DIV/0!</v>
      </c>
      <c r="HL22" s="34" t="e">
        <f t="shared" si="69"/>
        <v>#DIV/0!</v>
      </c>
      <c r="HM22" s="55" t="e">
        <f>HK21*(1-②条件設定!$H26)</f>
        <v>#DIV/0!</v>
      </c>
      <c r="HN22" s="99" t="e">
        <f>HM22+②条件設定!CM27</f>
        <v>#DIV/0!</v>
      </c>
      <c r="HO22" s="34" t="e">
        <f t="shared" si="70"/>
        <v>#DIV/0!</v>
      </c>
      <c r="HP22" s="55" t="e">
        <f>HN21*(1-②条件設定!$H26)</f>
        <v>#DIV/0!</v>
      </c>
      <c r="HQ22" s="99" t="e">
        <f>HP22+②条件設定!CN27</f>
        <v>#DIV/0!</v>
      </c>
      <c r="HR22" s="34" t="e">
        <f t="shared" si="71"/>
        <v>#DIV/0!</v>
      </c>
      <c r="HS22" s="55" t="e">
        <f>HQ21*(1-②条件設定!$H26)</f>
        <v>#DIV/0!</v>
      </c>
      <c r="HT22" s="99" t="e">
        <f>HS22+②条件設定!CO27</f>
        <v>#DIV/0!</v>
      </c>
      <c r="HU22" s="34" t="e">
        <f t="shared" si="72"/>
        <v>#DIV/0!</v>
      </c>
      <c r="HV22" s="55" t="e">
        <f>HT21*(1-②条件設定!$H26)</f>
        <v>#DIV/0!</v>
      </c>
      <c r="HW22" s="99" t="e">
        <f>HV22+②条件設定!CP27</f>
        <v>#DIV/0!</v>
      </c>
      <c r="HX22" s="34" t="e">
        <f t="shared" si="73"/>
        <v>#DIV/0!</v>
      </c>
      <c r="HY22" s="55" t="e">
        <f>HW21*(1-②条件設定!$H26)</f>
        <v>#DIV/0!</v>
      </c>
      <c r="HZ22" s="99" t="e">
        <f>HY22+②条件設定!CQ27</f>
        <v>#DIV/0!</v>
      </c>
      <c r="IA22" s="34" t="e">
        <f t="shared" si="74"/>
        <v>#DIV/0!</v>
      </c>
      <c r="IB22" s="55" t="e">
        <f>HZ21*(1-②条件設定!$H26)</f>
        <v>#DIV/0!</v>
      </c>
      <c r="IC22" s="99" t="e">
        <f>IB22+②条件設定!CR27</f>
        <v>#DIV/0!</v>
      </c>
      <c r="ID22" s="34" t="e">
        <f t="shared" si="75"/>
        <v>#DIV/0!</v>
      </c>
      <c r="IE22" s="55" t="e">
        <f>IC21*(1-②条件設定!$H26)</f>
        <v>#DIV/0!</v>
      </c>
      <c r="IF22" s="99" t="e">
        <f>IE22+②条件設定!CS27</f>
        <v>#DIV/0!</v>
      </c>
      <c r="IG22" s="34" t="e">
        <f t="shared" si="76"/>
        <v>#DIV/0!</v>
      </c>
    </row>
    <row r="23" spans="1:241" x14ac:dyDescent="0.4">
      <c r="A23" s="21">
        <v>37</v>
      </c>
      <c r="B23" s="31">
        <f>①実績入力!B24</f>
        <v>0</v>
      </c>
      <c r="C23" s="10">
        <f>①実績入力!E24</f>
        <v>0</v>
      </c>
      <c r="D23" s="32">
        <f>①実績入力!F24</f>
        <v>0</v>
      </c>
      <c r="E23" s="54" t="e">
        <f>B22*(1-②条件設定!$H27)</f>
        <v>#DIV/0!</v>
      </c>
      <c r="F23" s="98" t="e">
        <f>E23+②条件設定!S28</f>
        <v>#DIV/0!</v>
      </c>
      <c r="G23" s="32" t="e">
        <f t="shared" si="77"/>
        <v>#DIV/0!</v>
      </c>
      <c r="H23" s="54" t="e">
        <f>F22*(1-②条件設定!$H27)</f>
        <v>#DIV/0!</v>
      </c>
      <c r="I23" s="98" t="e">
        <f>H23+②条件設定!T28</f>
        <v>#DIV/0!</v>
      </c>
      <c r="J23" s="32" t="e">
        <f t="shared" si="78"/>
        <v>#DIV/0!</v>
      </c>
      <c r="K23" s="54" t="e">
        <f>I22*(1-②条件設定!$H27)</f>
        <v>#DIV/0!</v>
      </c>
      <c r="L23" s="98" t="e">
        <f>K23+②条件設定!U28</f>
        <v>#DIV/0!</v>
      </c>
      <c r="M23" s="32" t="e">
        <f t="shared" si="0"/>
        <v>#DIV/0!</v>
      </c>
      <c r="N23" s="54" t="e">
        <f>L22*(1-②条件設定!$H27)</f>
        <v>#DIV/0!</v>
      </c>
      <c r="O23" s="98" t="e">
        <f>N23+②条件設定!V28</f>
        <v>#DIV/0!</v>
      </c>
      <c r="P23" s="32" t="e">
        <f t="shared" si="1"/>
        <v>#DIV/0!</v>
      </c>
      <c r="Q23" s="54" t="e">
        <f>O22*(1-②条件設定!$H27)</f>
        <v>#DIV/0!</v>
      </c>
      <c r="R23" s="98" t="e">
        <f>Q23+②条件設定!W28</f>
        <v>#DIV/0!</v>
      </c>
      <c r="S23" s="32" t="e">
        <f t="shared" si="2"/>
        <v>#DIV/0!</v>
      </c>
      <c r="T23" s="54" t="e">
        <f>R22*(1-②条件設定!$H27)</f>
        <v>#DIV/0!</v>
      </c>
      <c r="U23" s="98" t="e">
        <f>T23+②条件設定!X28</f>
        <v>#DIV/0!</v>
      </c>
      <c r="V23" s="32" t="e">
        <f t="shared" si="3"/>
        <v>#DIV/0!</v>
      </c>
      <c r="W23" s="54" t="e">
        <f>U22*(1-②条件設定!$H27)</f>
        <v>#DIV/0!</v>
      </c>
      <c r="X23" s="98" t="e">
        <f>W23+②条件設定!Y28</f>
        <v>#DIV/0!</v>
      </c>
      <c r="Y23" s="32" t="e">
        <f t="shared" si="4"/>
        <v>#DIV/0!</v>
      </c>
      <c r="Z23" s="54" t="e">
        <f>X22*(1-②条件設定!$H27)</f>
        <v>#DIV/0!</v>
      </c>
      <c r="AA23" s="98" t="e">
        <f>Z23+②条件設定!Z28</f>
        <v>#DIV/0!</v>
      </c>
      <c r="AB23" s="32" t="e">
        <f t="shared" si="5"/>
        <v>#DIV/0!</v>
      </c>
      <c r="AC23" s="54" t="e">
        <f>AA22*(1-②条件設定!$H27)</f>
        <v>#DIV/0!</v>
      </c>
      <c r="AD23" s="98" t="e">
        <f>AC23+②条件設定!AA28</f>
        <v>#DIV/0!</v>
      </c>
      <c r="AE23" s="32" t="e">
        <f t="shared" si="6"/>
        <v>#DIV/0!</v>
      </c>
      <c r="AF23" s="54" t="e">
        <f>AD22*(1-②条件設定!$H27)</f>
        <v>#DIV/0!</v>
      </c>
      <c r="AG23" s="98" t="e">
        <f>AF23+②条件設定!AB28</f>
        <v>#DIV/0!</v>
      </c>
      <c r="AH23" s="32" t="e">
        <f t="shared" si="7"/>
        <v>#DIV/0!</v>
      </c>
      <c r="AI23" s="54" t="e">
        <f>AG22*(1-②条件設定!$H27)</f>
        <v>#DIV/0!</v>
      </c>
      <c r="AJ23" s="98" t="e">
        <f>AI23+②条件設定!AC28</f>
        <v>#DIV/0!</v>
      </c>
      <c r="AK23" s="32" t="e">
        <f t="shared" si="8"/>
        <v>#DIV/0!</v>
      </c>
      <c r="AL23" s="54" t="e">
        <f>AJ22*(1-②条件設定!$H27)</f>
        <v>#DIV/0!</v>
      </c>
      <c r="AM23" s="98" t="e">
        <f>AL23+②条件設定!AD28</f>
        <v>#DIV/0!</v>
      </c>
      <c r="AN23" s="32" t="e">
        <f t="shared" si="9"/>
        <v>#DIV/0!</v>
      </c>
      <c r="AO23" s="54" t="e">
        <f>AM22*(1-②条件設定!$H27)</f>
        <v>#DIV/0!</v>
      </c>
      <c r="AP23" s="98" t="e">
        <f>AO23+②条件設定!AE28</f>
        <v>#DIV/0!</v>
      </c>
      <c r="AQ23" s="32" t="e">
        <f t="shared" si="10"/>
        <v>#DIV/0!</v>
      </c>
      <c r="AR23" s="54" t="e">
        <f>AP22*(1-②条件設定!$H27)</f>
        <v>#DIV/0!</v>
      </c>
      <c r="AS23" s="98" t="e">
        <f>AR23+②条件設定!AF28</f>
        <v>#DIV/0!</v>
      </c>
      <c r="AT23" s="32" t="e">
        <f t="shared" si="11"/>
        <v>#DIV/0!</v>
      </c>
      <c r="AU23" s="54" t="e">
        <f>AS22*(1-②条件設定!$H27)</f>
        <v>#DIV/0!</v>
      </c>
      <c r="AV23" s="98" t="e">
        <f>AU23+②条件設定!AG28</f>
        <v>#DIV/0!</v>
      </c>
      <c r="AW23" s="32" t="e">
        <f t="shared" si="12"/>
        <v>#DIV/0!</v>
      </c>
      <c r="AX23" s="54" t="e">
        <f>AV22*(1-②条件設定!$H27)</f>
        <v>#DIV/0!</v>
      </c>
      <c r="AY23" s="98" t="e">
        <f>AX23+②条件設定!AH28</f>
        <v>#DIV/0!</v>
      </c>
      <c r="AZ23" s="32" t="e">
        <f t="shared" si="13"/>
        <v>#DIV/0!</v>
      </c>
      <c r="BA23" s="54" t="e">
        <f>AY22*(1-②条件設定!$H27)</f>
        <v>#DIV/0!</v>
      </c>
      <c r="BB23" s="98" t="e">
        <f>BA23+②条件設定!AI28</f>
        <v>#DIV/0!</v>
      </c>
      <c r="BC23" s="32" t="e">
        <f t="shared" si="14"/>
        <v>#DIV/0!</v>
      </c>
      <c r="BD23" s="54" t="e">
        <f>BB22*(1-②条件設定!$H27)</f>
        <v>#DIV/0!</v>
      </c>
      <c r="BE23" s="98" t="e">
        <f>BD23+②条件設定!AJ28</f>
        <v>#DIV/0!</v>
      </c>
      <c r="BF23" s="32" t="e">
        <f t="shared" si="15"/>
        <v>#DIV/0!</v>
      </c>
      <c r="BG23" s="54" t="e">
        <f>BE22*(1-②条件設定!$H27)</f>
        <v>#DIV/0!</v>
      </c>
      <c r="BH23" s="98" t="e">
        <f>BG23+②条件設定!AK28</f>
        <v>#DIV/0!</v>
      </c>
      <c r="BI23" s="32" t="e">
        <f t="shared" si="16"/>
        <v>#DIV/0!</v>
      </c>
      <c r="BJ23" s="54" t="e">
        <f>BH22*(1-②条件設定!$H27)</f>
        <v>#DIV/0!</v>
      </c>
      <c r="BK23" s="98" t="e">
        <f>BJ23+②条件設定!AL28</f>
        <v>#DIV/0!</v>
      </c>
      <c r="BL23" s="32" t="e">
        <f t="shared" si="17"/>
        <v>#DIV/0!</v>
      </c>
      <c r="BM23" s="54" t="e">
        <f>BK22*(1-②条件設定!$H27)</f>
        <v>#DIV/0!</v>
      </c>
      <c r="BN23" s="98" t="e">
        <f>BM23+②条件設定!AM28</f>
        <v>#DIV/0!</v>
      </c>
      <c r="BO23" s="32" t="e">
        <f t="shared" si="18"/>
        <v>#DIV/0!</v>
      </c>
      <c r="BP23" s="54" t="e">
        <f>BN22*(1-②条件設定!$H27)</f>
        <v>#DIV/0!</v>
      </c>
      <c r="BQ23" s="98" t="e">
        <f>BP23+②条件設定!AN28</f>
        <v>#DIV/0!</v>
      </c>
      <c r="BR23" s="32" t="e">
        <f t="shared" si="19"/>
        <v>#DIV/0!</v>
      </c>
      <c r="BS23" s="54" t="e">
        <f>BQ22*(1-②条件設定!$H27)</f>
        <v>#DIV/0!</v>
      </c>
      <c r="BT23" s="98" t="e">
        <f>BS23+②条件設定!AO28</f>
        <v>#DIV/0!</v>
      </c>
      <c r="BU23" s="32" t="e">
        <f t="shared" si="20"/>
        <v>#DIV/0!</v>
      </c>
      <c r="BV23" s="54" t="e">
        <f>BT22*(1-②条件設定!$H27)</f>
        <v>#DIV/0!</v>
      </c>
      <c r="BW23" s="98" t="e">
        <f>BV23+②条件設定!AP28</f>
        <v>#DIV/0!</v>
      </c>
      <c r="BX23" s="32" t="e">
        <f t="shared" si="21"/>
        <v>#DIV/0!</v>
      </c>
      <c r="BY23" s="54" t="e">
        <f>BW22*(1-②条件設定!$H27)</f>
        <v>#DIV/0!</v>
      </c>
      <c r="BZ23" s="98" t="e">
        <f>BY23+②条件設定!AQ28</f>
        <v>#DIV/0!</v>
      </c>
      <c r="CA23" s="32" t="e">
        <f t="shared" si="22"/>
        <v>#DIV/0!</v>
      </c>
      <c r="CB23" s="54" t="e">
        <f>BZ22*(1-②条件設定!$H27)</f>
        <v>#DIV/0!</v>
      </c>
      <c r="CC23" s="98" t="e">
        <f>CB23+②条件設定!AR28</f>
        <v>#DIV/0!</v>
      </c>
      <c r="CD23" s="32" t="e">
        <f t="shared" si="23"/>
        <v>#DIV/0!</v>
      </c>
      <c r="CE23" s="54" t="e">
        <f>CC22*(1-②条件設定!$H27)</f>
        <v>#DIV/0!</v>
      </c>
      <c r="CF23" s="98" t="e">
        <f>CE23+②条件設定!AS28</f>
        <v>#DIV/0!</v>
      </c>
      <c r="CG23" s="32" t="e">
        <f t="shared" si="24"/>
        <v>#DIV/0!</v>
      </c>
      <c r="CH23" s="54" t="e">
        <f>CF22*(1-②条件設定!$H27)</f>
        <v>#DIV/0!</v>
      </c>
      <c r="CI23" s="98" t="e">
        <f>CH23+②条件設定!AT28</f>
        <v>#DIV/0!</v>
      </c>
      <c r="CJ23" s="32" t="e">
        <f t="shared" si="25"/>
        <v>#DIV/0!</v>
      </c>
      <c r="CK23" s="54" t="e">
        <f>CI22*(1-②条件設定!$H27)</f>
        <v>#DIV/0!</v>
      </c>
      <c r="CL23" s="98" t="e">
        <f>CK23+②条件設定!AU28</f>
        <v>#DIV/0!</v>
      </c>
      <c r="CM23" s="32" t="e">
        <f t="shared" si="26"/>
        <v>#DIV/0!</v>
      </c>
      <c r="CN23" s="54" t="e">
        <f>CL22*(1-②条件設定!$H27)</f>
        <v>#DIV/0!</v>
      </c>
      <c r="CO23" s="98" t="e">
        <f>CN23+②条件設定!AV28</f>
        <v>#DIV/0!</v>
      </c>
      <c r="CP23" s="32" t="e">
        <f t="shared" si="27"/>
        <v>#DIV/0!</v>
      </c>
      <c r="CQ23" s="54" t="e">
        <f>CO22*(1-②条件設定!$H27)</f>
        <v>#DIV/0!</v>
      </c>
      <c r="CR23" s="98" t="e">
        <f>CQ23+②条件設定!AW28</f>
        <v>#DIV/0!</v>
      </c>
      <c r="CS23" s="32" t="e">
        <f t="shared" si="28"/>
        <v>#DIV/0!</v>
      </c>
      <c r="CT23" s="54" t="e">
        <f>CR22*(1-②条件設定!$H27)</f>
        <v>#DIV/0!</v>
      </c>
      <c r="CU23" s="98" t="e">
        <f>CT23+②条件設定!AX28</f>
        <v>#DIV/0!</v>
      </c>
      <c r="CV23" s="32" t="e">
        <f t="shared" si="29"/>
        <v>#DIV/0!</v>
      </c>
      <c r="CW23" s="54" t="e">
        <f>CU22*(1-②条件設定!$H27)</f>
        <v>#DIV/0!</v>
      </c>
      <c r="CX23" s="98" t="e">
        <f>CW23+②条件設定!AY28</f>
        <v>#DIV/0!</v>
      </c>
      <c r="CY23" s="32" t="e">
        <f t="shared" si="30"/>
        <v>#DIV/0!</v>
      </c>
      <c r="CZ23" s="54" t="e">
        <f>CX22*(1-②条件設定!$H27)</f>
        <v>#DIV/0!</v>
      </c>
      <c r="DA23" s="98" t="e">
        <f>CZ23+②条件設定!AZ28</f>
        <v>#DIV/0!</v>
      </c>
      <c r="DB23" s="32" t="e">
        <f t="shared" si="31"/>
        <v>#DIV/0!</v>
      </c>
      <c r="DC23" s="54" t="e">
        <f>DA22*(1-②条件設定!$H27)</f>
        <v>#DIV/0!</v>
      </c>
      <c r="DD23" s="98" t="e">
        <f>DC23+②条件設定!BA28</f>
        <v>#DIV/0!</v>
      </c>
      <c r="DE23" s="32" t="e">
        <f t="shared" si="32"/>
        <v>#DIV/0!</v>
      </c>
      <c r="DF23" s="54" t="e">
        <f>DD22*(1-②条件設定!$H27)</f>
        <v>#DIV/0!</v>
      </c>
      <c r="DG23" s="98" t="e">
        <f>DF23+②条件設定!BB28</f>
        <v>#DIV/0!</v>
      </c>
      <c r="DH23" s="32" t="e">
        <f t="shared" si="33"/>
        <v>#DIV/0!</v>
      </c>
      <c r="DI23" s="54" t="e">
        <f>DG22*(1-②条件設定!$H27)</f>
        <v>#DIV/0!</v>
      </c>
      <c r="DJ23" s="98" t="e">
        <f>DI23+②条件設定!BC28</f>
        <v>#DIV/0!</v>
      </c>
      <c r="DK23" s="32" t="e">
        <f t="shared" si="34"/>
        <v>#DIV/0!</v>
      </c>
      <c r="DL23" s="54" t="e">
        <f>DJ22*(1-②条件設定!$H27)</f>
        <v>#DIV/0!</v>
      </c>
      <c r="DM23" s="98" t="e">
        <f>DL23+②条件設定!BD28</f>
        <v>#DIV/0!</v>
      </c>
      <c r="DN23" s="32" t="e">
        <f t="shared" si="35"/>
        <v>#DIV/0!</v>
      </c>
      <c r="DO23" s="54" t="e">
        <f>DM22*(1-②条件設定!$H27)</f>
        <v>#DIV/0!</v>
      </c>
      <c r="DP23" s="98" t="e">
        <f>DO23+②条件設定!BE28</f>
        <v>#DIV/0!</v>
      </c>
      <c r="DQ23" s="32" t="e">
        <f t="shared" si="36"/>
        <v>#DIV/0!</v>
      </c>
      <c r="DR23" s="54" t="e">
        <f>DP22*(1-②条件設定!$H27)</f>
        <v>#DIV/0!</v>
      </c>
      <c r="DS23" s="98" t="e">
        <f>DR23+②条件設定!BF28</f>
        <v>#DIV/0!</v>
      </c>
      <c r="DT23" s="32" t="e">
        <f t="shared" si="37"/>
        <v>#DIV/0!</v>
      </c>
      <c r="DU23" s="54" t="e">
        <f>DS22*(1-②条件設定!$H27)</f>
        <v>#DIV/0!</v>
      </c>
      <c r="DV23" s="98" t="e">
        <f>DU23+②条件設定!BG28</f>
        <v>#DIV/0!</v>
      </c>
      <c r="DW23" s="32" t="e">
        <f t="shared" si="38"/>
        <v>#DIV/0!</v>
      </c>
      <c r="DX23" s="54" t="e">
        <f>DV22*(1-②条件設定!$H27)</f>
        <v>#DIV/0!</v>
      </c>
      <c r="DY23" s="98" t="e">
        <f>DX23+②条件設定!BH28</f>
        <v>#DIV/0!</v>
      </c>
      <c r="DZ23" s="32" t="e">
        <f t="shared" si="39"/>
        <v>#DIV/0!</v>
      </c>
      <c r="EA23" s="54" t="e">
        <f>DY22*(1-②条件設定!$H27)</f>
        <v>#DIV/0!</v>
      </c>
      <c r="EB23" s="98" t="e">
        <f>EA23+②条件設定!BI28</f>
        <v>#DIV/0!</v>
      </c>
      <c r="EC23" s="32" t="e">
        <f t="shared" si="40"/>
        <v>#DIV/0!</v>
      </c>
      <c r="ED23" s="54" t="e">
        <f>EB22*(1-②条件設定!$H27)</f>
        <v>#DIV/0!</v>
      </c>
      <c r="EE23" s="98" t="e">
        <f>ED23+②条件設定!BJ28</f>
        <v>#DIV/0!</v>
      </c>
      <c r="EF23" s="32" t="e">
        <f t="shared" si="41"/>
        <v>#DIV/0!</v>
      </c>
      <c r="EG23" s="54" t="e">
        <f>EE22*(1-②条件設定!$H27)</f>
        <v>#DIV/0!</v>
      </c>
      <c r="EH23" s="98" t="e">
        <f>EG23+②条件設定!BK28</f>
        <v>#DIV/0!</v>
      </c>
      <c r="EI23" s="32" t="e">
        <f t="shared" si="42"/>
        <v>#DIV/0!</v>
      </c>
      <c r="EJ23" s="54" t="e">
        <f>EH22*(1-②条件設定!$H27)</f>
        <v>#DIV/0!</v>
      </c>
      <c r="EK23" s="98" t="e">
        <f>EJ23+②条件設定!BL28</f>
        <v>#DIV/0!</v>
      </c>
      <c r="EL23" s="32" t="e">
        <f t="shared" si="43"/>
        <v>#DIV/0!</v>
      </c>
      <c r="EM23" s="54" t="e">
        <f>EK22*(1-②条件設定!$H27)</f>
        <v>#DIV/0!</v>
      </c>
      <c r="EN23" s="98" t="e">
        <f>EM23+②条件設定!BM28</f>
        <v>#DIV/0!</v>
      </c>
      <c r="EO23" s="32" t="e">
        <f t="shared" si="44"/>
        <v>#DIV/0!</v>
      </c>
      <c r="EP23" s="54" t="e">
        <f>EN22*(1-②条件設定!$H27)</f>
        <v>#DIV/0!</v>
      </c>
      <c r="EQ23" s="98" t="e">
        <f>EP23+②条件設定!BN28</f>
        <v>#DIV/0!</v>
      </c>
      <c r="ER23" s="32" t="e">
        <f t="shared" si="45"/>
        <v>#DIV/0!</v>
      </c>
      <c r="ES23" s="54" t="e">
        <f>EQ22*(1-②条件設定!$H27)</f>
        <v>#DIV/0!</v>
      </c>
      <c r="ET23" s="98" t="e">
        <f>ES23+②条件設定!BO28</f>
        <v>#DIV/0!</v>
      </c>
      <c r="EU23" s="32" t="e">
        <f t="shared" si="46"/>
        <v>#DIV/0!</v>
      </c>
      <c r="EV23" s="54" t="e">
        <f>ET22*(1-②条件設定!$H27)</f>
        <v>#DIV/0!</v>
      </c>
      <c r="EW23" s="98" t="e">
        <f>EV23+②条件設定!BP28</f>
        <v>#DIV/0!</v>
      </c>
      <c r="EX23" s="32" t="e">
        <f t="shared" si="47"/>
        <v>#DIV/0!</v>
      </c>
      <c r="EY23" s="54" t="e">
        <f>EW22*(1-②条件設定!$H27)</f>
        <v>#DIV/0!</v>
      </c>
      <c r="EZ23" s="98" t="e">
        <f>EY23+②条件設定!BQ28</f>
        <v>#DIV/0!</v>
      </c>
      <c r="FA23" s="32" t="e">
        <f t="shared" si="48"/>
        <v>#DIV/0!</v>
      </c>
      <c r="FB23" s="54" t="e">
        <f>EZ22*(1-②条件設定!$H27)</f>
        <v>#DIV/0!</v>
      </c>
      <c r="FC23" s="98" t="e">
        <f>FB23+②条件設定!BR28</f>
        <v>#DIV/0!</v>
      </c>
      <c r="FD23" s="32" t="e">
        <f t="shared" si="49"/>
        <v>#DIV/0!</v>
      </c>
      <c r="FE23" s="54" t="e">
        <f>FC22*(1-②条件設定!$H27)</f>
        <v>#DIV/0!</v>
      </c>
      <c r="FF23" s="98" t="e">
        <f>FE23+②条件設定!BS28</f>
        <v>#DIV/0!</v>
      </c>
      <c r="FG23" s="32" t="e">
        <f t="shared" si="50"/>
        <v>#DIV/0!</v>
      </c>
      <c r="FH23" s="54" t="e">
        <f>FF22*(1-②条件設定!$H27)</f>
        <v>#DIV/0!</v>
      </c>
      <c r="FI23" s="98" t="e">
        <f>FH23+②条件設定!BT28</f>
        <v>#DIV/0!</v>
      </c>
      <c r="FJ23" s="32" t="e">
        <f t="shared" si="51"/>
        <v>#DIV/0!</v>
      </c>
      <c r="FK23" s="54" t="e">
        <f>FI22*(1-②条件設定!$H27)</f>
        <v>#DIV/0!</v>
      </c>
      <c r="FL23" s="98" t="e">
        <f>FK23+②条件設定!BU28</f>
        <v>#DIV/0!</v>
      </c>
      <c r="FM23" s="32" t="e">
        <f t="shared" si="52"/>
        <v>#DIV/0!</v>
      </c>
      <c r="FN23" s="54" t="e">
        <f>FL22*(1-②条件設定!$H27)</f>
        <v>#DIV/0!</v>
      </c>
      <c r="FO23" s="98" t="e">
        <f>FN23+②条件設定!BV28</f>
        <v>#DIV/0!</v>
      </c>
      <c r="FP23" s="32" t="e">
        <f t="shared" si="53"/>
        <v>#DIV/0!</v>
      </c>
      <c r="FQ23" s="54" t="e">
        <f>FO22*(1-②条件設定!$H27)</f>
        <v>#DIV/0!</v>
      </c>
      <c r="FR23" s="98" t="e">
        <f>FQ23+②条件設定!BW28</f>
        <v>#DIV/0!</v>
      </c>
      <c r="FS23" s="32" t="e">
        <f t="shared" si="54"/>
        <v>#DIV/0!</v>
      </c>
      <c r="FT23" s="54" t="e">
        <f>FR22*(1-②条件設定!$H27)</f>
        <v>#DIV/0!</v>
      </c>
      <c r="FU23" s="98" t="e">
        <f>FT23+②条件設定!BX28</f>
        <v>#DIV/0!</v>
      </c>
      <c r="FV23" s="32" t="e">
        <f t="shared" si="55"/>
        <v>#DIV/0!</v>
      </c>
      <c r="FW23" s="54" t="e">
        <f>FU22*(1-②条件設定!$H27)</f>
        <v>#DIV/0!</v>
      </c>
      <c r="FX23" s="98" t="e">
        <f>FW23+②条件設定!BY28</f>
        <v>#DIV/0!</v>
      </c>
      <c r="FY23" s="32" t="e">
        <f t="shared" si="56"/>
        <v>#DIV/0!</v>
      </c>
      <c r="FZ23" s="54" t="e">
        <f>FX22*(1-②条件設定!$H27)</f>
        <v>#DIV/0!</v>
      </c>
      <c r="GA23" s="98" t="e">
        <f>FZ23+②条件設定!BZ28</f>
        <v>#DIV/0!</v>
      </c>
      <c r="GB23" s="32" t="e">
        <f t="shared" si="57"/>
        <v>#DIV/0!</v>
      </c>
      <c r="GC23" s="54" t="e">
        <f>GA22*(1-②条件設定!$H27)</f>
        <v>#DIV/0!</v>
      </c>
      <c r="GD23" s="98" t="e">
        <f>GC23+②条件設定!CA28</f>
        <v>#DIV/0!</v>
      </c>
      <c r="GE23" s="32" t="e">
        <f t="shared" si="58"/>
        <v>#DIV/0!</v>
      </c>
      <c r="GF23" s="54" t="e">
        <f>GD22*(1-②条件設定!$H27)</f>
        <v>#DIV/0!</v>
      </c>
      <c r="GG23" s="98" t="e">
        <f>GF23+②条件設定!CB28</f>
        <v>#DIV/0!</v>
      </c>
      <c r="GH23" s="32" t="e">
        <f t="shared" si="59"/>
        <v>#DIV/0!</v>
      </c>
      <c r="GI23" s="54" t="e">
        <f>GG22*(1-②条件設定!$H27)</f>
        <v>#DIV/0!</v>
      </c>
      <c r="GJ23" s="98" t="e">
        <f>GI23+②条件設定!CC28</f>
        <v>#DIV/0!</v>
      </c>
      <c r="GK23" s="32" t="e">
        <f t="shared" si="60"/>
        <v>#DIV/0!</v>
      </c>
      <c r="GL23" s="54" t="e">
        <f>GJ22*(1-②条件設定!$H27)</f>
        <v>#DIV/0!</v>
      </c>
      <c r="GM23" s="98" t="e">
        <f>GL23+②条件設定!CD28</f>
        <v>#DIV/0!</v>
      </c>
      <c r="GN23" s="32" t="e">
        <f t="shared" si="61"/>
        <v>#DIV/0!</v>
      </c>
      <c r="GO23" s="54" t="e">
        <f>GM22*(1-②条件設定!$H27)</f>
        <v>#DIV/0!</v>
      </c>
      <c r="GP23" s="98" t="e">
        <f>GO23+②条件設定!CE28</f>
        <v>#DIV/0!</v>
      </c>
      <c r="GQ23" s="32" t="e">
        <f t="shared" si="62"/>
        <v>#DIV/0!</v>
      </c>
      <c r="GR23" s="54" t="e">
        <f>GP22*(1-②条件設定!$H27)</f>
        <v>#DIV/0!</v>
      </c>
      <c r="GS23" s="98" t="e">
        <f>GR23+②条件設定!CF28</f>
        <v>#DIV/0!</v>
      </c>
      <c r="GT23" s="32" t="e">
        <f t="shared" si="63"/>
        <v>#DIV/0!</v>
      </c>
      <c r="GU23" s="54" t="e">
        <f>GS22*(1-②条件設定!$H27)</f>
        <v>#DIV/0!</v>
      </c>
      <c r="GV23" s="98" t="e">
        <f>GU23+②条件設定!CG28</f>
        <v>#DIV/0!</v>
      </c>
      <c r="GW23" s="32" t="e">
        <f t="shared" si="64"/>
        <v>#DIV/0!</v>
      </c>
      <c r="GX23" s="54" t="e">
        <f>GV22*(1-②条件設定!$H27)</f>
        <v>#DIV/0!</v>
      </c>
      <c r="GY23" s="98" t="e">
        <f>GX23+②条件設定!CH28</f>
        <v>#DIV/0!</v>
      </c>
      <c r="GZ23" s="32" t="e">
        <f t="shared" si="65"/>
        <v>#DIV/0!</v>
      </c>
      <c r="HA23" s="54" t="e">
        <f>GY22*(1-②条件設定!$H27)</f>
        <v>#DIV/0!</v>
      </c>
      <c r="HB23" s="98" t="e">
        <f>HA23+②条件設定!CI28</f>
        <v>#DIV/0!</v>
      </c>
      <c r="HC23" s="32" t="e">
        <f t="shared" si="66"/>
        <v>#DIV/0!</v>
      </c>
      <c r="HD23" s="54" t="e">
        <f>HB22*(1-②条件設定!$H27)</f>
        <v>#DIV/0!</v>
      </c>
      <c r="HE23" s="98" t="e">
        <f>HD23+②条件設定!CJ28</f>
        <v>#DIV/0!</v>
      </c>
      <c r="HF23" s="32" t="e">
        <f t="shared" si="67"/>
        <v>#DIV/0!</v>
      </c>
      <c r="HG23" s="54" t="e">
        <f>HE22*(1-②条件設定!$H27)</f>
        <v>#DIV/0!</v>
      </c>
      <c r="HH23" s="98" t="e">
        <f>HG23+②条件設定!CK28</f>
        <v>#DIV/0!</v>
      </c>
      <c r="HI23" s="32" t="e">
        <f t="shared" si="68"/>
        <v>#DIV/0!</v>
      </c>
      <c r="HJ23" s="54" t="e">
        <f>HH22*(1-②条件設定!$H27)</f>
        <v>#DIV/0!</v>
      </c>
      <c r="HK23" s="98" t="e">
        <f>HJ23+②条件設定!CL28</f>
        <v>#DIV/0!</v>
      </c>
      <c r="HL23" s="32" t="e">
        <f t="shared" si="69"/>
        <v>#DIV/0!</v>
      </c>
      <c r="HM23" s="54" t="e">
        <f>HK22*(1-②条件設定!$H27)</f>
        <v>#DIV/0!</v>
      </c>
      <c r="HN23" s="98" t="e">
        <f>HM23+②条件設定!CM28</f>
        <v>#DIV/0!</v>
      </c>
      <c r="HO23" s="32" t="e">
        <f t="shared" si="70"/>
        <v>#DIV/0!</v>
      </c>
      <c r="HP23" s="54" t="e">
        <f>HN22*(1-②条件設定!$H27)</f>
        <v>#DIV/0!</v>
      </c>
      <c r="HQ23" s="98" t="e">
        <f>HP23+②条件設定!CN28</f>
        <v>#DIV/0!</v>
      </c>
      <c r="HR23" s="32" t="e">
        <f t="shared" si="71"/>
        <v>#DIV/0!</v>
      </c>
      <c r="HS23" s="54" t="e">
        <f>HQ22*(1-②条件設定!$H27)</f>
        <v>#DIV/0!</v>
      </c>
      <c r="HT23" s="98" t="e">
        <f>HS23+②条件設定!CO28</f>
        <v>#DIV/0!</v>
      </c>
      <c r="HU23" s="32" t="e">
        <f t="shared" si="72"/>
        <v>#DIV/0!</v>
      </c>
      <c r="HV23" s="54" t="e">
        <f>HT22*(1-②条件設定!$H27)</f>
        <v>#DIV/0!</v>
      </c>
      <c r="HW23" s="98" t="e">
        <f>HV23+②条件設定!CP28</f>
        <v>#DIV/0!</v>
      </c>
      <c r="HX23" s="32" t="e">
        <f t="shared" si="73"/>
        <v>#DIV/0!</v>
      </c>
      <c r="HY23" s="54" t="e">
        <f>HW22*(1-②条件設定!$H27)</f>
        <v>#DIV/0!</v>
      </c>
      <c r="HZ23" s="98" t="e">
        <f>HY23+②条件設定!CQ28</f>
        <v>#DIV/0!</v>
      </c>
      <c r="IA23" s="32" t="e">
        <f t="shared" si="74"/>
        <v>#DIV/0!</v>
      </c>
      <c r="IB23" s="54" t="e">
        <f>HZ22*(1-②条件設定!$H27)</f>
        <v>#DIV/0!</v>
      </c>
      <c r="IC23" s="98" t="e">
        <f>IB23+②条件設定!CR28</f>
        <v>#DIV/0!</v>
      </c>
      <c r="ID23" s="32" t="e">
        <f t="shared" si="75"/>
        <v>#DIV/0!</v>
      </c>
      <c r="IE23" s="54" t="e">
        <f>IC22*(1-②条件設定!$H27)</f>
        <v>#DIV/0!</v>
      </c>
      <c r="IF23" s="98" t="e">
        <f>IE23+②条件設定!CS28</f>
        <v>#DIV/0!</v>
      </c>
      <c r="IG23" s="32" t="e">
        <f t="shared" si="76"/>
        <v>#DIV/0!</v>
      </c>
    </row>
    <row r="24" spans="1:241" x14ac:dyDescent="0.4">
      <c r="A24" s="22">
        <v>38</v>
      </c>
      <c r="B24" s="33">
        <f>①実績入力!B25</f>
        <v>0</v>
      </c>
      <c r="C24" s="6">
        <f>①実績入力!E25</f>
        <v>0</v>
      </c>
      <c r="D24" s="34">
        <f>①実績入力!F25</f>
        <v>0</v>
      </c>
      <c r="E24" s="55" t="e">
        <f>B23*(1-②条件設定!$H28)</f>
        <v>#DIV/0!</v>
      </c>
      <c r="F24" s="99" t="e">
        <f>E24+②条件設定!S29</f>
        <v>#DIV/0!</v>
      </c>
      <c r="G24" s="34" t="e">
        <f t="shared" si="77"/>
        <v>#DIV/0!</v>
      </c>
      <c r="H24" s="55" t="e">
        <f>F23*(1-②条件設定!$H28)</f>
        <v>#DIV/0!</v>
      </c>
      <c r="I24" s="99" t="e">
        <f>H24+②条件設定!T29</f>
        <v>#DIV/0!</v>
      </c>
      <c r="J24" s="34" t="e">
        <f t="shared" si="78"/>
        <v>#DIV/0!</v>
      </c>
      <c r="K24" s="55" t="e">
        <f>I23*(1-②条件設定!$H28)</f>
        <v>#DIV/0!</v>
      </c>
      <c r="L24" s="99" t="e">
        <f>K24+②条件設定!U29</f>
        <v>#DIV/0!</v>
      </c>
      <c r="M24" s="34" t="e">
        <f t="shared" si="0"/>
        <v>#DIV/0!</v>
      </c>
      <c r="N24" s="55" t="e">
        <f>L23*(1-②条件設定!$H28)</f>
        <v>#DIV/0!</v>
      </c>
      <c r="O24" s="99" t="e">
        <f>N24+②条件設定!V29</f>
        <v>#DIV/0!</v>
      </c>
      <c r="P24" s="34" t="e">
        <f t="shared" si="1"/>
        <v>#DIV/0!</v>
      </c>
      <c r="Q24" s="55" t="e">
        <f>O23*(1-②条件設定!$H28)</f>
        <v>#DIV/0!</v>
      </c>
      <c r="R24" s="99" t="e">
        <f>Q24+②条件設定!W29</f>
        <v>#DIV/0!</v>
      </c>
      <c r="S24" s="34" t="e">
        <f t="shared" si="2"/>
        <v>#DIV/0!</v>
      </c>
      <c r="T24" s="55" t="e">
        <f>R23*(1-②条件設定!$H28)</f>
        <v>#DIV/0!</v>
      </c>
      <c r="U24" s="99" t="e">
        <f>T24+②条件設定!X29</f>
        <v>#DIV/0!</v>
      </c>
      <c r="V24" s="34" t="e">
        <f t="shared" si="3"/>
        <v>#DIV/0!</v>
      </c>
      <c r="W24" s="55" t="e">
        <f>U23*(1-②条件設定!$H28)</f>
        <v>#DIV/0!</v>
      </c>
      <c r="X24" s="99" t="e">
        <f>W24+②条件設定!Y29</f>
        <v>#DIV/0!</v>
      </c>
      <c r="Y24" s="34" t="e">
        <f t="shared" si="4"/>
        <v>#DIV/0!</v>
      </c>
      <c r="Z24" s="55" t="e">
        <f>X23*(1-②条件設定!$H28)</f>
        <v>#DIV/0!</v>
      </c>
      <c r="AA24" s="99" t="e">
        <f>Z24+②条件設定!Z29</f>
        <v>#DIV/0!</v>
      </c>
      <c r="AB24" s="34" t="e">
        <f t="shared" si="5"/>
        <v>#DIV/0!</v>
      </c>
      <c r="AC24" s="55" t="e">
        <f>AA23*(1-②条件設定!$H28)</f>
        <v>#DIV/0!</v>
      </c>
      <c r="AD24" s="99" t="e">
        <f>AC24+②条件設定!AA29</f>
        <v>#DIV/0!</v>
      </c>
      <c r="AE24" s="34" t="e">
        <f t="shared" si="6"/>
        <v>#DIV/0!</v>
      </c>
      <c r="AF24" s="55" t="e">
        <f>AD23*(1-②条件設定!$H28)</f>
        <v>#DIV/0!</v>
      </c>
      <c r="AG24" s="99" t="e">
        <f>AF24+②条件設定!AB29</f>
        <v>#DIV/0!</v>
      </c>
      <c r="AH24" s="34" t="e">
        <f t="shared" si="7"/>
        <v>#DIV/0!</v>
      </c>
      <c r="AI24" s="55" t="e">
        <f>AG23*(1-②条件設定!$H28)</f>
        <v>#DIV/0!</v>
      </c>
      <c r="AJ24" s="99" t="e">
        <f>AI24+②条件設定!AC29</f>
        <v>#DIV/0!</v>
      </c>
      <c r="AK24" s="34" t="e">
        <f t="shared" si="8"/>
        <v>#DIV/0!</v>
      </c>
      <c r="AL24" s="55" t="e">
        <f>AJ23*(1-②条件設定!$H28)</f>
        <v>#DIV/0!</v>
      </c>
      <c r="AM24" s="99" t="e">
        <f>AL24+②条件設定!AD29</f>
        <v>#DIV/0!</v>
      </c>
      <c r="AN24" s="34" t="e">
        <f t="shared" si="9"/>
        <v>#DIV/0!</v>
      </c>
      <c r="AO24" s="55" t="e">
        <f>AM23*(1-②条件設定!$H28)</f>
        <v>#DIV/0!</v>
      </c>
      <c r="AP24" s="99" t="e">
        <f>AO24+②条件設定!AE29</f>
        <v>#DIV/0!</v>
      </c>
      <c r="AQ24" s="34" t="e">
        <f t="shared" si="10"/>
        <v>#DIV/0!</v>
      </c>
      <c r="AR24" s="55" t="e">
        <f>AP23*(1-②条件設定!$H28)</f>
        <v>#DIV/0!</v>
      </c>
      <c r="AS24" s="99" t="e">
        <f>AR24+②条件設定!AF29</f>
        <v>#DIV/0!</v>
      </c>
      <c r="AT24" s="34" t="e">
        <f t="shared" si="11"/>
        <v>#DIV/0!</v>
      </c>
      <c r="AU24" s="55" t="e">
        <f>AS23*(1-②条件設定!$H28)</f>
        <v>#DIV/0!</v>
      </c>
      <c r="AV24" s="99" t="e">
        <f>AU24+②条件設定!AG29</f>
        <v>#DIV/0!</v>
      </c>
      <c r="AW24" s="34" t="e">
        <f t="shared" si="12"/>
        <v>#DIV/0!</v>
      </c>
      <c r="AX24" s="55" t="e">
        <f>AV23*(1-②条件設定!$H28)</f>
        <v>#DIV/0!</v>
      </c>
      <c r="AY24" s="99" t="e">
        <f>AX24+②条件設定!AH29</f>
        <v>#DIV/0!</v>
      </c>
      <c r="AZ24" s="34" t="e">
        <f t="shared" si="13"/>
        <v>#DIV/0!</v>
      </c>
      <c r="BA24" s="55" t="e">
        <f>AY23*(1-②条件設定!$H28)</f>
        <v>#DIV/0!</v>
      </c>
      <c r="BB24" s="99" t="e">
        <f>BA24+②条件設定!AI29</f>
        <v>#DIV/0!</v>
      </c>
      <c r="BC24" s="34" t="e">
        <f t="shared" si="14"/>
        <v>#DIV/0!</v>
      </c>
      <c r="BD24" s="55" t="e">
        <f>BB23*(1-②条件設定!$H28)</f>
        <v>#DIV/0!</v>
      </c>
      <c r="BE24" s="99" t="e">
        <f>BD24+②条件設定!AJ29</f>
        <v>#DIV/0!</v>
      </c>
      <c r="BF24" s="34" t="e">
        <f t="shared" si="15"/>
        <v>#DIV/0!</v>
      </c>
      <c r="BG24" s="55" t="e">
        <f>BE23*(1-②条件設定!$H28)</f>
        <v>#DIV/0!</v>
      </c>
      <c r="BH24" s="99" t="e">
        <f>BG24+②条件設定!AK29</f>
        <v>#DIV/0!</v>
      </c>
      <c r="BI24" s="34" t="e">
        <f t="shared" si="16"/>
        <v>#DIV/0!</v>
      </c>
      <c r="BJ24" s="55" t="e">
        <f>BH23*(1-②条件設定!$H28)</f>
        <v>#DIV/0!</v>
      </c>
      <c r="BK24" s="99" t="e">
        <f>BJ24+②条件設定!AL29</f>
        <v>#DIV/0!</v>
      </c>
      <c r="BL24" s="34" t="e">
        <f t="shared" si="17"/>
        <v>#DIV/0!</v>
      </c>
      <c r="BM24" s="55" t="e">
        <f>BK23*(1-②条件設定!$H28)</f>
        <v>#DIV/0!</v>
      </c>
      <c r="BN24" s="99" t="e">
        <f>BM24+②条件設定!AM29</f>
        <v>#DIV/0!</v>
      </c>
      <c r="BO24" s="34" t="e">
        <f t="shared" si="18"/>
        <v>#DIV/0!</v>
      </c>
      <c r="BP24" s="55" t="e">
        <f>BN23*(1-②条件設定!$H28)</f>
        <v>#DIV/0!</v>
      </c>
      <c r="BQ24" s="99" t="e">
        <f>BP24+②条件設定!AN29</f>
        <v>#DIV/0!</v>
      </c>
      <c r="BR24" s="34" t="e">
        <f t="shared" si="19"/>
        <v>#DIV/0!</v>
      </c>
      <c r="BS24" s="55" t="e">
        <f>BQ23*(1-②条件設定!$H28)</f>
        <v>#DIV/0!</v>
      </c>
      <c r="BT24" s="99" t="e">
        <f>BS24+②条件設定!AO29</f>
        <v>#DIV/0!</v>
      </c>
      <c r="BU24" s="34" t="e">
        <f t="shared" si="20"/>
        <v>#DIV/0!</v>
      </c>
      <c r="BV24" s="55" t="e">
        <f>BT23*(1-②条件設定!$H28)</f>
        <v>#DIV/0!</v>
      </c>
      <c r="BW24" s="99" t="e">
        <f>BV24+②条件設定!AP29</f>
        <v>#DIV/0!</v>
      </c>
      <c r="BX24" s="34" t="e">
        <f t="shared" si="21"/>
        <v>#DIV/0!</v>
      </c>
      <c r="BY24" s="55" t="e">
        <f>BW23*(1-②条件設定!$H28)</f>
        <v>#DIV/0!</v>
      </c>
      <c r="BZ24" s="99" t="e">
        <f>BY24+②条件設定!AQ29</f>
        <v>#DIV/0!</v>
      </c>
      <c r="CA24" s="34" t="e">
        <f t="shared" si="22"/>
        <v>#DIV/0!</v>
      </c>
      <c r="CB24" s="55" t="e">
        <f>BZ23*(1-②条件設定!$H28)</f>
        <v>#DIV/0!</v>
      </c>
      <c r="CC24" s="99" t="e">
        <f>CB24+②条件設定!AR29</f>
        <v>#DIV/0!</v>
      </c>
      <c r="CD24" s="34" t="e">
        <f t="shared" si="23"/>
        <v>#DIV/0!</v>
      </c>
      <c r="CE24" s="55" t="e">
        <f>CC23*(1-②条件設定!$H28)</f>
        <v>#DIV/0!</v>
      </c>
      <c r="CF24" s="99" t="e">
        <f>CE24+②条件設定!AS29</f>
        <v>#DIV/0!</v>
      </c>
      <c r="CG24" s="34" t="e">
        <f t="shared" si="24"/>
        <v>#DIV/0!</v>
      </c>
      <c r="CH24" s="55" t="e">
        <f>CF23*(1-②条件設定!$H28)</f>
        <v>#DIV/0!</v>
      </c>
      <c r="CI24" s="99" t="e">
        <f>CH24+②条件設定!AT29</f>
        <v>#DIV/0!</v>
      </c>
      <c r="CJ24" s="34" t="e">
        <f t="shared" si="25"/>
        <v>#DIV/0!</v>
      </c>
      <c r="CK24" s="55" t="e">
        <f>CI23*(1-②条件設定!$H28)</f>
        <v>#DIV/0!</v>
      </c>
      <c r="CL24" s="99" t="e">
        <f>CK24+②条件設定!AU29</f>
        <v>#DIV/0!</v>
      </c>
      <c r="CM24" s="34" t="e">
        <f t="shared" si="26"/>
        <v>#DIV/0!</v>
      </c>
      <c r="CN24" s="55" t="e">
        <f>CL23*(1-②条件設定!$H28)</f>
        <v>#DIV/0!</v>
      </c>
      <c r="CO24" s="99" t="e">
        <f>CN24+②条件設定!AV29</f>
        <v>#DIV/0!</v>
      </c>
      <c r="CP24" s="34" t="e">
        <f t="shared" si="27"/>
        <v>#DIV/0!</v>
      </c>
      <c r="CQ24" s="55" t="e">
        <f>CO23*(1-②条件設定!$H28)</f>
        <v>#DIV/0!</v>
      </c>
      <c r="CR24" s="99" t="e">
        <f>CQ24+②条件設定!AW29</f>
        <v>#DIV/0!</v>
      </c>
      <c r="CS24" s="34" t="e">
        <f t="shared" si="28"/>
        <v>#DIV/0!</v>
      </c>
      <c r="CT24" s="55" t="e">
        <f>CR23*(1-②条件設定!$H28)</f>
        <v>#DIV/0!</v>
      </c>
      <c r="CU24" s="99" t="e">
        <f>CT24+②条件設定!AX29</f>
        <v>#DIV/0!</v>
      </c>
      <c r="CV24" s="34" t="e">
        <f t="shared" si="29"/>
        <v>#DIV/0!</v>
      </c>
      <c r="CW24" s="55" t="e">
        <f>CU23*(1-②条件設定!$H28)</f>
        <v>#DIV/0!</v>
      </c>
      <c r="CX24" s="99" t="e">
        <f>CW24+②条件設定!AY29</f>
        <v>#DIV/0!</v>
      </c>
      <c r="CY24" s="34" t="e">
        <f t="shared" si="30"/>
        <v>#DIV/0!</v>
      </c>
      <c r="CZ24" s="55" t="e">
        <f>CX23*(1-②条件設定!$H28)</f>
        <v>#DIV/0!</v>
      </c>
      <c r="DA24" s="99" t="e">
        <f>CZ24+②条件設定!AZ29</f>
        <v>#DIV/0!</v>
      </c>
      <c r="DB24" s="34" t="e">
        <f t="shared" si="31"/>
        <v>#DIV/0!</v>
      </c>
      <c r="DC24" s="55" t="e">
        <f>DA23*(1-②条件設定!$H28)</f>
        <v>#DIV/0!</v>
      </c>
      <c r="DD24" s="99" t="e">
        <f>DC24+②条件設定!BA29</f>
        <v>#DIV/0!</v>
      </c>
      <c r="DE24" s="34" t="e">
        <f t="shared" si="32"/>
        <v>#DIV/0!</v>
      </c>
      <c r="DF24" s="55" t="e">
        <f>DD23*(1-②条件設定!$H28)</f>
        <v>#DIV/0!</v>
      </c>
      <c r="DG24" s="99" t="e">
        <f>DF24+②条件設定!BB29</f>
        <v>#DIV/0!</v>
      </c>
      <c r="DH24" s="34" t="e">
        <f t="shared" si="33"/>
        <v>#DIV/0!</v>
      </c>
      <c r="DI24" s="55" t="e">
        <f>DG23*(1-②条件設定!$H28)</f>
        <v>#DIV/0!</v>
      </c>
      <c r="DJ24" s="99" t="e">
        <f>DI24+②条件設定!BC29</f>
        <v>#DIV/0!</v>
      </c>
      <c r="DK24" s="34" t="e">
        <f t="shared" si="34"/>
        <v>#DIV/0!</v>
      </c>
      <c r="DL24" s="55" t="e">
        <f>DJ23*(1-②条件設定!$H28)</f>
        <v>#DIV/0!</v>
      </c>
      <c r="DM24" s="99" t="e">
        <f>DL24+②条件設定!BD29</f>
        <v>#DIV/0!</v>
      </c>
      <c r="DN24" s="34" t="e">
        <f t="shared" si="35"/>
        <v>#DIV/0!</v>
      </c>
      <c r="DO24" s="55" t="e">
        <f>DM23*(1-②条件設定!$H28)</f>
        <v>#DIV/0!</v>
      </c>
      <c r="DP24" s="99" t="e">
        <f>DO24+②条件設定!BE29</f>
        <v>#DIV/0!</v>
      </c>
      <c r="DQ24" s="34" t="e">
        <f t="shared" si="36"/>
        <v>#DIV/0!</v>
      </c>
      <c r="DR24" s="55" t="e">
        <f>DP23*(1-②条件設定!$H28)</f>
        <v>#DIV/0!</v>
      </c>
      <c r="DS24" s="99" t="e">
        <f>DR24+②条件設定!BF29</f>
        <v>#DIV/0!</v>
      </c>
      <c r="DT24" s="34" t="e">
        <f t="shared" si="37"/>
        <v>#DIV/0!</v>
      </c>
      <c r="DU24" s="55" t="e">
        <f>DS23*(1-②条件設定!$H28)</f>
        <v>#DIV/0!</v>
      </c>
      <c r="DV24" s="99" t="e">
        <f>DU24+②条件設定!BG29</f>
        <v>#DIV/0!</v>
      </c>
      <c r="DW24" s="34" t="e">
        <f t="shared" si="38"/>
        <v>#DIV/0!</v>
      </c>
      <c r="DX24" s="55" t="e">
        <f>DV23*(1-②条件設定!$H28)</f>
        <v>#DIV/0!</v>
      </c>
      <c r="DY24" s="99" t="e">
        <f>DX24+②条件設定!BH29</f>
        <v>#DIV/0!</v>
      </c>
      <c r="DZ24" s="34" t="e">
        <f t="shared" si="39"/>
        <v>#DIV/0!</v>
      </c>
      <c r="EA24" s="55" t="e">
        <f>DY23*(1-②条件設定!$H28)</f>
        <v>#DIV/0!</v>
      </c>
      <c r="EB24" s="99" t="e">
        <f>EA24+②条件設定!BI29</f>
        <v>#DIV/0!</v>
      </c>
      <c r="EC24" s="34" t="e">
        <f t="shared" si="40"/>
        <v>#DIV/0!</v>
      </c>
      <c r="ED24" s="55" t="e">
        <f>EB23*(1-②条件設定!$H28)</f>
        <v>#DIV/0!</v>
      </c>
      <c r="EE24" s="99" t="e">
        <f>ED24+②条件設定!BJ29</f>
        <v>#DIV/0!</v>
      </c>
      <c r="EF24" s="34" t="e">
        <f t="shared" si="41"/>
        <v>#DIV/0!</v>
      </c>
      <c r="EG24" s="55" t="e">
        <f>EE23*(1-②条件設定!$H28)</f>
        <v>#DIV/0!</v>
      </c>
      <c r="EH24" s="99" t="e">
        <f>EG24+②条件設定!BK29</f>
        <v>#DIV/0!</v>
      </c>
      <c r="EI24" s="34" t="e">
        <f t="shared" si="42"/>
        <v>#DIV/0!</v>
      </c>
      <c r="EJ24" s="55" t="e">
        <f>EH23*(1-②条件設定!$H28)</f>
        <v>#DIV/0!</v>
      </c>
      <c r="EK24" s="99" t="e">
        <f>EJ24+②条件設定!BL29</f>
        <v>#DIV/0!</v>
      </c>
      <c r="EL24" s="34" t="e">
        <f t="shared" si="43"/>
        <v>#DIV/0!</v>
      </c>
      <c r="EM24" s="55" t="e">
        <f>EK23*(1-②条件設定!$H28)</f>
        <v>#DIV/0!</v>
      </c>
      <c r="EN24" s="99" t="e">
        <f>EM24+②条件設定!BM29</f>
        <v>#DIV/0!</v>
      </c>
      <c r="EO24" s="34" t="e">
        <f t="shared" si="44"/>
        <v>#DIV/0!</v>
      </c>
      <c r="EP24" s="55" t="e">
        <f>EN23*(1-②条件設定!$H28)</f>
        <v>#DIV/0!</v>
      </c>
      <c r="EQ24" s="99" t="e">
        <f>EP24+②条件設定!BN29</f>
        <v>#DIV/0!</v>
      </c>
      <c r="ER24" s="34" t="e">
        <f t="shared" si="45"/>
        <v>#DIV/0!</v>
      </c>
      <c r="ES24" s="55" t="e">
        <f>EQ23*(1-②条件設定!$H28)</f>
        <v>#DIV/0!</v>
      </c>
      <c r="ET24" s="99" t="e">
        <f>ES24+②条件設定!BO29</f>
        <v>#DIV/0!</v>
      </c>
      <c r="EU24" s="34" t="e">
        <f t="shared" si="46"/>
        <v>#DIV/0!</v>
      </c>
      <c r="EV24" s="55" t="e">
        <f>ET23*(1-②条件設定!$H28)</f>
        <v>#DIV/0!</v>
      </c>
      <c r="EW24" s="99" t="e">
        <f>EV24+②条件設定!BP29</f>
        <v>#DIV/0!</v>
      </c>
      <c r="EX24" s="34" t="e">
        <f t="shared" si="47"/>
        <v>#DIV/0!</v>
      </c>
      <c r="EY24" s="55" t="e">
        <f>EW23*(1-②条件設定!$H28)</f>
        <v>#DIV/0!</v>
      </c>
      <c r="EZ24" s="99" t="e">
        <f>EY24+②条件設定!BQ29</f>
        <v>#DIV/0!</v>
      </c>
      <c r="FA24" s="34" t="e">
        <f t="shared" si="48"/>
        <v>#DIV/0!</v>
      </c>
      <c r="FB24" s="55" t="e">
        <f>EZ23*(1-②条件設定!$H28)</f>
        <v>#DIV/0!</v>
      </c>
      <c r="FC24" s="99" t="e">
        <f>FB24+②条件設定!BR29</f>
        <v>#DIV/0!</v>
      </c>
      <c r="FD24" s="34" t="e">
        <f t="shared" si="49"/>
        <v>#DIV/0!</v>
      </c>
      <c r="FE24" s="55" t="e">
        <f>FC23*(1-②条件設定!$H28)</f>
        <v>#DIV/0!</v>
      </c>
      <c r="FF24" s="99" t="e">
        <f>FE24+②条件設定!BS29</f>
        <v>#DIV/0!</v>
      </c>
      <c r="FG24" s="34" t="e">
        <f t="shared" si="50"/>
        <v>#DIV/0!</v>
      </c>
      <c r="FH24" s="55" t="e">
        <f>FF23*(1-②条件設定!$H28)</f>
        <v>#DIV/0!</v>
      </c>
      <c r="FI24" s="99" t="e">
        <f>FH24+②条件設定!BT29</f>
        <v>#DIV/0!</v>
      </c>
      <c r="FJ24" s="34" t="e">
        <f t="shared" si="51"/>
        <v>#DIV/0!</v>
      </c>
      <c r="FK24" s="55" t="e">
        <f>FI23*(1-②条件設定!$H28)</f>
        <v>#DIV/0!</v>
      </c>
      <c r="FL24" s="99" t="e">
        <f>FK24+②条件設定!BU29</f>
        <v>#DIV/0!</v>
      </c>
      <c r="FM24" s="34" t="e">
        <f t="shared" si="52"/>
        <v>#DIV/0!</v>
      </c>
      <c r="FN24" s="55" t="e">
        <f>FL23*(1-②条件設定!$H28)</f>
        <v>#DIV/0!</v>
      </c>
      <c r="FO24" s="99" t="e">
        <f>FN24+②条件設定!BV29</f>
        <v>#DIV/0!</v>
      </c>
      <c r="FP24" s="34" t="e">
        <f t="shared" si="53"/>
        <v>#DIV/0!</v>
      </c>
      <c r="FQ24" s="55" t="e">
        <f>FO23*(1-②条件設定!$H28)</f>
        <v>#DIV/0!</v>
      </c>
      <c r="FR24" s="99" t="e">
        <f>FQ24+②条件設定!BW29</f>
        <v>#DIV/0!</v>
      </c>
      <c r="FS24" s="34" t="e">
        <f t="shared" si="54"/>
        <v>#DIV/0!</v>
      </c>
      <c r="FT24" s="55" t="e">
        <f>FR23*(1-②条件設定!$H28)</f>
        <v>#DIV/0!</v>
      </c>
      <c r="FU24" s="99" t="e">
        <f>FT24+②条件設定!BX29</f>
        <v>#DIV/0!</v>
      </c>
      <c r="FV24" s="34" t="e">
        <f t="shared" si="55"/>
        <v>#DIV/0!</v>
      </c>
      <c r="FW24" s="55" t="e">
        <f>FU23*(1-②条件設定!$H28)</f>
        <v>#DIV/0!</v>
      </c>
      <c r="FX24" s="99" t="e">
        <f>FW24+②条件設定!BY29</f>
        <v>#DIV/0!</v>
      </c>
      <c r="FY24" s="34" t="e">
        <f t="shared" si="56"/>
        <v>#DIV/0!</v>
      </c>
      <c r="FZ24" s="55" t="e">
        <f>FX23*(1-②条件設定!$H28)</f>
        <v>#DIV/0!</v>
      </c>
      <c r="GA24" s="99" t="e">
        <f>FZ24+②条件設定!BZ29</f>
        <v>#DIV/0!</v>
      </c>
      <c r="GB24" s="34" t="e">
        <f t="shared" si="57"/>
        <v>#DIV/0!</v>
      </c>
      <c r="GC24" s="55" t="e">
        <f>GA23*(1-②条件設定!$H28)</f>
        <v>#DIV/0!</v>
      </c>
      <c r="GD24" s="99" t="e">
        <f>GC24+②条件設定!CA29</f>
        <v>#DIV/0!</v>
      </c>
      <c r="GE24" s="34" t="e">
        <f t="shared" si="58"/>
        <v>#DIV/0!</v>
      </c>
      <c r="GF24" s="55" t="e">
        <f>GD23*(1-②条件設定!$H28)</f>
        <v>#DIV/0!</v>
      </c>
      <c r="GG24" s="99" t="e">
        <f>GF24+②条件設定!CB29</f>
        <v>#DIV/0!</v>
      </c>
      <c r="GH24" s="34" t="e">
        <f t="shared" si="59"/>
        <v>#DIV/0!</v>
      </c>
      <c r="GI24" s="55" t="e">
        <f>GG23*(1-②条件設定!$H28)</f>
        <v>#DIV/0!</v>
      </c>
      <c r="GJ24" s="99" t="e">
        <f>GI24+②条件設定!CC29</f>
        <v>#DIV/0!</v>
      </c>
      <c r="GK24" s="34" t="e">
        <f t="shared" si="60"/>
        <v>#DIV/0!</v>
      </c>
      <c r="GL24" s="55" t="e">
        <f>GJ23*(1-②条件設定!$H28)</f>
        <v>#DIV/0!</v>
      </c>
      <c r="GM24" s="99" t="e">
        <f>GL24+②条件設定!CD29</f>
        <v>#DIV/0!</v>
      </c>
      <c r="GN24" s="34" t="e">
        <f t="shared" si="61"/>
        <v>#DIV/0!</v>
      </c>
      <c r="GO24" s="55" t="e">
        <f>GM23*(1-②条件設定!$H28)</f>
        <v>#DIV/0!</v>
      </c>
      <c r="GP24" s="99" t="e">
        <f>GO24+②条件設定!CE29</f>
        <v>#DIV/0!</v>
      </c>
      <c r="GQ24" s="34" t="e">
        <f t="shared" si="62"/>
        <v>#DIV/0!</v>
      </c>
      <c r="GR24" s="55" t="e">
        <f>GP23*(1-②条件設定!$H28)</f>
        <v>#DIV/0!</v>
      </c>
      <c r="GS24" s="99" t="e">
        <f>GR24+②条件設定!CF29</f>
        <v>#DIV/0!</v>
      </c>
      <c r="GT24" s="34" t="e">
        <f t="shared" si="63"/>
        <v>#DIV/0!</v>
      </c>
      <c r="GU24" s="55" t="e">
        <f>GS23*(1-②条件設定!$H28)</f>
        <v>#DIV/0!</v>
      </c>
      <c r="GV24" s="99" t="e">
        <f>GU24+②条件設定!CG29</f>
        <v>#DIV/0!</v>
      </c>
      <c r="GW24" s="34" t="e">
        <f t="shared" si="64"/>
        <v>#DIV/0!</v>
      </c>
      <c r="GX24" s="55" t="e">
        <f>GV23*(1-②条件設定!$H28)</f>
        <v>#DIV/0!</v>
      </c>
      <c r="GY24" s="99" t="e">
        <f>GX24+②条件設定!CH29</f>
        <v>#DIV/0!</v>
      </c>
      <c r="GZ24" s="34" t="e">
        <f t="shared" si="65"/>
        <v>#DIV/0!</v>
      </c>
      <c r="HA24" s="55" t="e">
        <f>GY23*(1-②条件設定!$H28)</f>
        <v>#DIV/0!</v>
      </c>
      <c r="HB24" s="99" t="e">
        <f>HA24+②条件設定!CI29</f>
        <v>#DIV/0!</v>
      </c>
      <c r="HC24" s="34" t="e">
        <f t="shared" si="66"/>
        <v>#DIV/0!</v>
      </c>
      <c r="HD24" s="55" t="e">
        <f>HB23*(1-②条件設定!$H28)</f>
        <v>#DIV/0!</v>
      </c>
      <c r="HE24" s="99" t="e">
        <f>HD24+②条件設定!CJ29</f>
        <v>#DIV/0!</v>
      </c>
      <c r="HF24" s="34" t="e">
        <f t="shared" si="67"/>
        <v>#DIV/0!</v>
      </c>
      <c r="HG24" s="55" t="e">
        <f>HE23*(1-②条件設定!$H28)</f>
        <v>#DIV/0!</v>
      </c>
      <c r="HH24" s="99" t="e">
        <f>HG24+②条件設定!CK29</f>
        <v>#DIV/0!</v>
      </c>
      <c r="HI24" s="34" t="e">
        <f t="shared" si="68"/>
        <v>#DIV/0!</v>
      </c>
      <c r="HJ24" s="55" t="e">
        <f>HH23*(1-②条件設定!$H28)</f>
        <v>#DIV/0!</v>
      </c>
      <c r="HK24" s="99" t="e">
        <f>HJ24+②条件設定!CL29</f>
        <v>#DIV/0!</v>
      </c>
      <c r="HL24" s="34" t="e">
        <f t="shared" si="69"/>
        <v>#DIV/0!</v>
      </c>
      <c r="HM24" s="55" t="e">
        <f>HK23*(1-②条件設定!$H28)</f>
        <v>#DIV/0!</v>
      </c>
      <c r="HN24" s="99" t="e">
        <f>HM24+②条件設定!CM29</f>
        <v>#DIV/0!</v>
      </c>
      <c r="HO24" s="34" t="e">
        <f t="shared" si="70"/>
        <v>#DIV/0!</v>
      </c>
      <c r="HP24" s="55" t="e">
        <f>HN23*(1-②条件設定!$H28)</f>
        <v>#DIV/0!</v>
      </c>
      <c r="HQ24" s="99" t="e">
        <f>HP24+②条件設定!CN29</f>
        <v>#DIV/0!</v>
      </c>
      <c r="HR24" s="34" t="e">
        <f t="shared" si="71"/>
        <v>#DIV/0!</v>
      </c>
      <c r="HS24" s="55" t="e">
        <f>HQ23*(1-②条件設定!$H28)</f>
        <v>#DIV/0!</v>
      </c>
      <c r="HT24" s="99" t="e">
        <f>HS24+②条件設定!CO29</f>
        <v>#DIV/0!</v>
      </c>
      <c r="HU24" s="34" t="e">
        <f t="shared" si="72"/>
        <v>#DIV/0!</v>
      </c>
      <c r="HV24" s="55" t="e">
        <f>HT23*(1-②条件設定!$H28)</f>
        <v>#DIV/0!</v>
      </c>
      <c r="HW24" s="99" t="e">
        <f>HV24+②条件設定!CP29</f>
        <v>#DIV/0!</v>
      </c>
      <c r="HX24" s="34" t="e">
        <f t="shared" si="73"/>
        <v>#DIV/0!</v>
      </c>
      <c r="HY24" s="55" t="e">
        <f>HW23*(1-②条件設定!$H28)</f>
        <v>#DIV/0!</v>
      </c>
      <c r="HZ24" s="99" t="e">
        <f>HY24+②条件設定!CQ29</f>
        <v>#DIV/0!</v>
      </c>
      <c r="IA24" s="34" t="e">
        <f t="shared" si="74"/>
        <v>#DIV/0!</v>
      </c>
      <c r="IB24" s="55" t="e">
        <f>HZ23*(1-②条件設定!$H28)</f>
        <v>#DIV/0!</v>
      </c>
      <c r="IC24" s="99" t="e">
        <f>IB24+②条件設定!CR29</f>
        <v>#DIV/0!</v>
      </c>
      <c r="ID24" s="34" t="e">
        <f t="shared" si="75"/>
        <v>#DIV/0!</v>
      </c>
      <c r="IE24" s="55" t="e">
        <f>IC23*(1-②条件設定!$H28)</f>
        <v>#DIV/0!</v>
      </c>
      <c r="IF24" s="99" t="e">
        <f>IE24+②条件設定!CS29</f>
        <v>#DIV/0!</v>
      </c>
      <c r="IG24" s="34" t="e">
        <f t="shared" si="76"/>
        <v>#DIV/0!</v>
      </c>
    </row>
    <row r="25" spans="1:241" x14ac:dyDescent="0.4">
      <c r="A25" s="21">
        <v>39</v>
      </c>
      <c r="B25" s="31">
        <f>①実績入力!B26</f>
        <v>0</v>
      </c>
      <c r="C25" s="10">
        <f>①実績入力!E26</f>
        <v>0</v>
      </c>
      <c r="D25" s="32">
        <f>①実績入力!F26</f>
        <v>0</v>
      </c>
      <c r="E25" s="54" t="e">
        <f>B24*(1-②条件設定!$H29)</f>
        <v>#DIV/0!</v>
      </c>
      <c r="F25" s="98" t="e">
        <f>E25+②条件設定!S30</f>
        <v>#DIV/0!</v>
      </c>
      <c r="G25" s="32" t="e">
        <f t="shared" si="77"/>
        <v>#DIV/0!</v>
      </c>
      <c r="H25" s="54" t="e">
        <f>F24*(1-②条件設定!$H29)</f>
        <v>#DIV/0!</v>
      </c>
      <c r="I25" s="98" t="e">
        <f>H25+②条件設定!T30</f>
        <v>#DIV/0!</v>
      </c>
      <c r="J25" s="32" t="e">
        <f t="shared" si="78"/>
        <v>#DIV/0!</v>
      </c>
      <c r="K25" s="54" t="e">
        <f>I24*(1-②条件設定!$H29)</f>
        <v>#DIV/0!</v>
      </c>
      <c r="L25" s="98" t="e">
        <f>K25+②条件設定!U30</f>
        <v>#DIV/0!</v>
      </c>
      <c r="M25" s="32" t="e">
        <f t="shared" si="0"/>
        <v>#DIV/0!</v>
      </c>
      <c r="N25" s="54" t="e">
        <f>L24*(1-②条件設定!$H29)</f>
        <v>#DIV/0!</v>
      </c>
      <c r="O25" s="98" t="e">
        <f>N25+②条件設定!V30</f>
        <v>#DIV/0!</v>
      </c>
      <c r="P25" s="32" t="e">
        <f t="shared" si="1"/>
        <v>#DIV/0!</v>
      </c>
      <c r="Q25" s="54" t="e">
        <f>O24*(1-②条件設定!$H29)</f>
        <v>#DIV/0!</v>
      </c>
      <c r="R25" s="98" t="e">
        <f>Q25+②条件設定!W30</f>
        <v>#DIV/0!</v>
      </c>
      <c r="S25" s="32" t="e">
        <f t="shared" si="2"/>
        <v>#DIV/0!</v>
      </c>
      <c r="T25" s="54" t="e">
        <f>R24*(1-②条件設定!$H29)</f>
        <v>#DIV/0!</v>
      </c>
      <c r="U25" s="98" t="e">
        <f>T25+②条件設定!X30</f>
        <v>#DIV/0!</v>
      </c>
      <c r="V25" s="32" t="e">
        <f t="shared" si="3"/>
        <v>#DIV/0!</v>
      </c>
      <c r="W25" s="54" t="e">
        <f>U24*(1-②条件設定!$H29)</f>
        <v>#DIV/0!</v>
      </c>
      <c r="X25" s="98" t="e">
        <f>W25+②条件設定!Y30</f>
        <v>#DIV/0!</v>
      </c>
      <c r="Y25" s="32" t="e">
        <f t="shared" si="4"/>
        <v>#DIV/0!</v>
      </c>
      <c r="Z25" s="54" t="e">
        <f>X24*(1-②条件設定!$H29)</f>
        <v>#DIV/0!</v>
      </c>
      <c r="AA25" s="98" t="e">
        <f>Z25+②条件設定!Z30</f>
        <v>#DIV/0!</v>
      </c>
      <c r="AB25" s="32" t="e">
        <f t="shared" si="5"/>
        <v>#DIV/0!</v>
      </c>
      <c r="AC25" s="54" t="e">
        <f>AA24*(1-②条件設定!$H29)</f>
        <v>#DIV/0!</v>
      </c>
      <c r="AD25" s="98" t="e">
        <f>AC25+②条件設定!AA30</f>
        <v>#DIV/0!</v>
      </c>
      <c r="AE25" s="32" t="e">
        <f t="shared" si="6"/>
        <v>#DIV/0!</v>
      </c>
      <c r="AF25" s="54" t="e">
        <f>AD24*(1-②条件設定!$H29)</f>
        <v>#DIV/0!</v>
      </c>
      <c r="AG25" s="98" t="e">
        <f>AF25+②条件設定!AB30</f>
        <v>#DIV/0!</v>
      </c>
      <c r="AH25" s="32" t="e">
        <f t="shared" si="7"/>
        <v>#DIV/0!</v>
      </c>
      <c r="AI25" s="54" t="e">
        <f>AG24*(1-②条件設定!$H29)</f>
        <v>#DIV/0!</v>
      </c>
      <c r="AJ25" s="98" t="e">
        <f>AI25+②条件設定!AC30</f>
        <v>#DIV/0!</v>
      </c>
      <c r="AK25" s="32" t="e">
        <f t="shared" si="8"/>
        <v>#DIV/0!</v>
      </c>
      <c r="AL25" s="54" t="e">
        <f>AJ24*(1-②条件設定!$H29)</f>
        <v>#DIV/0!</v>
      </c>
      <c r="AM25" s="98" t="e">
        <f>AL25+②条件設定!AD30</f>
        <v>#DIV/0!</v>
      </c>
      <c r="AN25" s="32" t="e">
        <f t="shared" si="9"/>
        <v>#DIV/0!</v>
      </c>
      <c r="AO25" s="54" t="e">
        <f>AM24*(1-②条件設定!$H29)</f>
        <v>#DIV/0!</v>
      </c>
      <c r="AP25" s="98" t="e">
        <f>AO25+②条件設定!AE30</f>
        <v>#DIV/0!</v>
      </c>
      <c r="AQ25" s="32" t="e">
        <f t="shared" si="10"/>
        <v>#DIV/0!</v>
      </c>
      <c r="AR25" s="54" t="e">
        <f>AP24*(1-②条件設定!$H29)</f>
        <v>#DIV/0!</v>
      </c>
      <c r="AS25" s="98" t="e">
        <f>AR25+②条件設定!AF30</f>
        <v>#DIV/0!</v>
      </c>
      <c r="AT25" s="32" t="e">
        <f t="shared" si="11"/>
        <v>#DIV/0!</v>
      </c>
      <c r="AU25" s="54" t="e">
        <f>AS24*(1-②条件設定!$H29)</f>
        <v>#DIV/0!</v>
      </c>
      <c r="AV25" s="98" t="e">
        <f>AU25+②条件設定!AG30</f>
        <v>#DIV/0!</v>
      </c>
      <c r="AW25" s="32" t="e">
        <f t="shared" si="12"/>
        <v>#DIV/0!</v>
      </c>
      <c r="AX25" s="54" t="e">
        <f>AV24*(1-②条件設定!$H29)</f>
        <v>#DIV/0!</v>
      </c>
      <c r="AY25" s="98" t="e">
        <f>AX25+②条件設定!AH30</f>
        <v>#DIV/0!</v>
      </c>
      <c r="AZ25" s="32" t="e">
        <f t="shared" si="13"/>
        <v>#DIV/0!</v>
      </c>
      <c r="BA25" s="54" t="e">
        <f>AY24*(1-②条件設定!$H29)</f>
        <v>#DIV/0!</v>
      </c>
      <c r="BB25" s="98" t="e">
        <f>BA25+②条件設定!AI30</f>
        <v>#DIV/0!</v>
      </c>
      <c r="BC25" s="32" t="e">
        <f t="shared" si="14"/>
        <v>#DIV/0!</v>
      </c>
      <c r="BD25" s="54" t="e">
        <f>BB24*(1-②条件設定!$H29)</f>
        <v>#DIV/0!</v>
      </c>
      <c r="BE25" s="98" t="e">
        <f>BD25+②条件設定!AJ30</f>
        <v>#DIV/0!</v>
      </c>
      <c r="BF25" s="32" t="e">
        <f t="shared" si="15"/>
        <v>#DIV/0!</v>
      </c>
      <c r="BG25" s="54" t="e">
        <f>BE24*(1-②条件設定!$H29)</f>
        <v>#DIV/0!</v>
      </c>
      <c r="BH25" s="98" t="e">
        <f>BG25+②条件設定!AK30</f>
        <v>#DIV/0!</v>
      </c>
      <c r="BI25" s="32" t="e">
        <f t="shared" si="16"/>
        <v>#DIV/0!</v>
      </c>
      <c r="BJ25" s="54" t="e">
        <f>BH24*(1-②条件設定!$H29)</f>
        <v>#DIV/0!</v>
      </c>
      <c r="BK25" s="98" t="e">
        <f>BJ25+②条件設定!AL30</f>
        <v>#DIV/0!</v>
      </c>
      <c r="BL25" s="32" t="e">
        <f t="shared" si="17"/>
        <v>#DIV/0!</v>
      </c>
      <c r="BM25" s="54" t="e">
        <f>BK24*(1-②条件設定!$H29)</f>
        <v>#DIV/0!</v>
      </c>
      <c r="BN25" s="98" t="e">
        <f>BM25+②条件設定!AM30</f>
        <v>#DIV/0!</v>
      </c>
      <c r="BO25" s="32" t="e">
        <f t="shared" si="18"/>
        <v>#DIV/0!</v>
      </c>
      <c r="BP25" s="54" t="e">
        <f>BN24*(1-②条件設定!$H29)</f>
        <v>#DIV/0!</v>
      </c>
      <c r="BQ25" s="98" t="e">
        <f>BP25+②条件設定!AN30</f>
        <v>#DIV/0!</v>
      </c>
      <c r="BR25" s="32" t="e">
        <f t="shared" si="19"/>
        <v>#DIV/0!</v>
      </c>
      <c r="BS25" s="54" t="e">
        <f>BQ24*(1-②条件設定!$H29)</f>
        <v>#DIV/0!</v>
      </c>
      <c r="BT25" s="98" t="e">
        <f>BS25+②条件設定!AO30</f>
        <v>#DIV/0!</v>
      </c>
      <c r="BU25" s="32" t="e">
        <f t="shared" si="20"/>
        <v>#DIV/0!</v>
      </c>
      <c r="BV25" s="54" t="e">
        <f>BT24*(1-②条件設定!$H29)</f>
        <v>#DIV/0!</v>
      </c>
      <c r="BW25" s="98" t="e">
        <f>BV25+②条件設定!AP30</f>
        <v>#DIV/0!</v>
      </c>
      <c r="BX25" s="32" t="e">
        <f t="shared" si="21"/>
        <v>#DIV/0!</v>
      </c>
      <c r="BY25" s="54" t="e">
        <f>BW24*(1-②条件設定!$H29)</f>
        <v>#DIV/0!</v>
      </c>
      <c r="BZ25" s="98" t="e">
        <f>BY25+②条件設定!AQ30</f>
        <v>#DIV/0!</v>
      </c>
      <c r="CA25" s="32" t="e">
        <f t="shared" si="22"/>
        <v>#DIV/0!</v>
      </c>
      <c r="CB25" s="54" t="e">
        <f>BZ24*(1-②条件設定!$H29)</f>
        <v>#DIV/0!</v>
      </c>
      <c r="CC25" s="98" t="e">
        <f>CB25+②条件設定!AR30</f>
        <v>#DIV/0!</v>
      </c>
      <c r="CD25" s="32" t="e">
        <f t="shared" si="23"/>
        <v>#DIV/0!</v>
      </c>
      <c r="CE25" s="54" t="e">
        <f>CC24*(1-②条件設定!$H29)</f>
        <v>#DIV/0!</v>
      </c>
      <c r="CF25" s="98" t="e">
        <f>CE25+②条件設定!AS30</f>
        <v>#DIV/0!</v>
      </c>
      <c r="CG25" s="32" t="e">
        <f t="shared" si="24"/>
        <v>#DIV/0!</v>
      </c>
      <c r="CH25" s="54" t="e">
        <f>CF24*(1-②条件設定!$H29)</f>
        <v>#DIV/0!</v>
      </c>
      <c r="CI25" s="98" t="e">
        <f>CH25+②条件設定!AT30</f>
        <v>#DIV/0!</v>
      </c>
      <c r="CJ25" s="32" t="e">
        <f t="shared" si="25"/>
        <v>#DIV/0!</v>
      </c>
      <c r="CK25" s="54" t="e">
        <f>CI24*(1-②条件設定!$H29)</f>
        <v>#DIV/0!</v>
      </c>
      <c r="CL25" s="98" t="e">
        <f>CK25+②条件設定!AU30</f>
        <v>#DIV/0!</v>
      </c>
      <c r="CM25" s="32" t="e">
        <f t="shared" si="26"/>
        <v>#DIV/0!</v>
      </c>
      <c r="CN25" s="54" t="e">
        <f>CL24*(1-②条件設定!$H29)</f>
        <v>#DIV/0!</v>
      </c>
      <c r="CO25" s="98" t="e">
        <f>CN25+②条件設定!AV30</f>
        <v>#DIV/0!</v>
      </c>
      <c r="CP25" s="32" t="e">
        <f t="shared" si="27"/>
        <v>#DIV/0!</v>
      </c>
      <c r="CQ25" s="54" t="e">
        <f>CO24*(1-②条件設定!$H29)</f>
        <v>#DIV/0!</v>
      </c>
      <c r="CR25" s="98" t="e">
        <f>CQ25+②条件設定!AW30</f>
        <v>#DIV/0!</v>
      </c>
      <c r="CS25" s="32" t="e">
        <f t="shared" si="28"/>
        <v>#DIV/0!</v>
      </c>
      <c r="CT25" s="54" t="e">
        <f>CR24*(1-②条件設定!$H29)</f>
        <v>#DIV/0!</v>
      </c>
      <c r="CU25" s="98" t="e">
        <f>CT25+②条件設定!AX30</f>
        <v>#DIV/0!</v>
      </c>
      <c r="CV25" s="32" t="e">
        <f t="shared" si="29"/>
        <v>#DIV/0!</v>
      </c>
      <c r="CW25" s="54" t="e">
        <f>CU24*(1-②条件設定!$H29)</f>
        <v>#DIV/0!</v>
      </c>
      <c r="CX25" s="98" t="e">
        <f>CW25+②条件設定!AY30</f>
        <v>#DIV/0!</v>
      </c>
      <c r="CY25" s="32" t="e">
        <f t="shared" si="30"/>
        <v>#DIV/0!</v>
      </c>
      <c r="CZ25" s="54" t="e">
        <f>CX24*(1-②条件設定!$H29)</f>
        <v>#DIV/0!</v>
      </c>
      <c r="DA25" s="98" t="e">
        <f>CZ25+②条件設定!AZ30</f>
        <v>#DIV/0!</v>
      </c>
      <c r="DB25" s="32" t="e">
        <f t="shared" si="31"/>
        <v>#DIV/0!</v>
      </c>
      <c r="DC25" s="54" t="e">
        <f>DA24*(1-②条件設定!$H29)</f>
        <v>#DIV/0!</v>
      </c>
      <c r="DD25" s="98" t="e">
        <f>DC25+②条件設定!BA30</f>
        <v>#DIV/0!</v>
      </c>
      <c r="DE25" s="32" t="e">
        <f t="shared" si="32"/>
        <v>#DIV/0!</v>
      </c>
      <c r="DF25" s="54" t="e">
        <f>DD24*(1-②条件設定!$H29)</f>
        <v>#DIV/0!</v>
      </c>
      <c r="DG25" s="98" t="e">
        <f>DF25+②条件設定!BB30</f>
        <v>#DIV/0!</v>
      </c>
      <c r="DH25" s="32" t="e">
        <f t="shared" si="33"/>
        <v>#DIV/0!</v>
      </c>
      <c r="DI25" s="54" t="e">
        <f>DG24*(1-②条件設定!$H29)</f>
        <v>#DIV/0!</v>
      </c>
      <c r="DJ25" s="98" t="e">
        <f>DI25+②条件設定!BC30</f>
        <v>#DIV/0!</v>
      </c>
      <c r="DK25" s="32" t="e">
        <f t="shared" si="34"/>
        <v>#DIV/0!</v>
      </c>
      <c r="DL25" s="54" t="e">
        <f>DJ24*(1-②条件設定!$H29)</f>
        <v>#DIV/0!</v>
      </c>
      <c r="DM25" s="98" t="e">
        <f>DL25+②条件設定!BD30</f>
        <v>#DIV/0!</v>
      </c>
      <c r="DN25" s="32" t="e">
        <f t="shared" si="35"/>
        <v>#DIV/0!</v>
      </c>
      <c r="DO25" s="54" t="e">
        <f>DM24*(1-②条件設定!$H29)</f>
        <v>#DIV/0!</v>
      </c>
      <c r="DP25" s="98" t="e">
        <f>DO25+②条件設定!BE30</f>
        <v>#DIV/0!</v>
      </c>
      <c r="DQ25" s="32" t="e">
        <f t="shared" si="36"/>
        <v>#DIV/0!</v>
      </c>
      <c r="DR25" s="54" t="e">
        <f>DP24*(1-②条件設定!$H29)</f>
        <v>#DIV/0!</v>
      </c>
      <c r="DS25" s="98" t="e">
        <f>DR25+②条件設定!BF30</f>
        <v>#DIV/0!</v>
      </c>
      <c r="DT25" s="32" t="e">
        <f t="shared" si="37"/>
        <v>#DIV/0!</v>
      </c>
      <c r="DU25" s="54" t="e">
        <f>DS24*(1-②条件設定!$H29)</f>
        <v>#DIV/0!</v>
      </c>
      <c r="DV25" s="98" t="e">
        <f>DU25+②条件設定!BG30</f>
        <v>#DIV/0!</v>
      </c>
      <c r="DW25" s="32" t="e">
        <f t="shared" si="38"/>
        <v>#DIV/0!</v>
      </c>
      <c r="DX25" s="54" t="e">
        <f>DV24*(1-②条件設定!$H29)</f>
        <v>#DIV/0!</v>
      </c>
      <c r="DY25" s="98" t="e">
        <f>DX25+②条件設定!BH30</f>
        <v>#DIV/0!</v>
      </c>
      <c r="DZ25" s="32" t="e">
        <f t="shared" si="39"/>
        <v>#DIV/0!</v>
      </c>
      <c r="EA25" s="54" t="e">
        <f>DY24*(1-②条件設定!$H29)</f>
        <v>#DIV/0!</v>
      </c>
      <c r="EB25" s="98" t="e">
        <f>EA25+②条件設定!BI30</f>
        <v>#DIV/0!</v>
      </c>
      <c r="EC25" s="32" t="e">
        <f t="shared" si="40"/>
        <v>#DIV/0!</v>
      </c>
      <c r="ED25" s="54" t="e">
        <f>EB24*(1-②条件設定!$H29)</f>
        <v>#DIV/0!</v>
      </c>
      <c r="EE25" s="98" t="e">
        <f>ED25+②条件設定!BJ30</f>
        <v>#DIV/0!</v>
      </c>
      <c r="EF25" s="32" t="e">
        <f t="shared" si="41"/>
        <v>#DIV/0!</v>
      </c>
      <c r="EG25" s="54" t="e">
        <f>EE24*(1-②条件設定!$H29)</f>
        <v>#DIV/0!</v>
      </c>
      <c r="EH25" s="98" t="e">
        <f>EG25+②条件設定!BK30</f>
        <v>#DIV/0!</v>
      </c>
      <c r="EI25" s="32" t="e">
        <f t="shared" si="42"/>
        <v>#DIV/0!</v>
      </c>
      <c r="EJ25" s="54" t="e">
        <f>EH24*(1-②条件設定!$H29)</f>
        <v>#DIV/0!</v>
      </c>
      <c r="EK25" s="98" t="e">
        <f>EJ25+②条件設定!BL30</f>
        <v>#DIV/0!</v>
      </c>
      <c r="EL25" s="32" t="e">
        <f t="shared" si="43"/>
        <v>#DIV/0!</v>
      </c>
      <c r="EM25" s="54" t="e">
        <f>EK24*(1-②条件設定!$H29)</f>
        <v>#DIV/0!</v>
      </c>
      <c r="EN25" s="98" t="e">
        <f>EM25+②条件設定!BM30</f>
        <v>#DIV/0!</v>
      </c>
      <c r="EO25" s="32" t="e">
        <f t="shared" si="44"/>
        <v>#DIV/0!</v>
      </c>
      <c r="EP25" s="54" t="e">
        <f>EN24*(1-②条件設定!$H29)</f>
        <v>#DIV/0!</v>
      </c>
      <c r="EQ25" s="98" t="e">
        <f>EP25+②条件設定!BN30</f>
        <v>#DIV/0!</v>
      </c>
      <c r="ER25" s="32" t="e">
        <f t="shared" si="45"/>
        <v>#DIV/0!</v>
      </c>
      <c r="ES25" s="54" t="e">
        <f>EQ24*(1-②条件設定!$H29)</f>
        <v>#DIV/0!</v>
      </c>
      <c r="ET25" s="98" t="e">
        <f>ES25+②条件設定!BO30</f>
        <v>#DIV/0!</v>
      </c>
      <c r="EU25" s="32" t="e">
        <f t="shared" si="46"/>
        <v>#DIV/0!</v>
      </c>
      <c r="EV25" s="54" t="e">
        <f>ET24*(1-②条件設定!$H29)</f>
        <v>#DIV/0!</v>
      </c>
      <c r="EW25" s="98" t="e">
        <f>EV25+②条件設定!BP30</f>
        <v>#DIV/0!</v>
      </c>
      <c r="EX25" s="32" t="e">
        <f t="shared" si="47"/>
        <v>#DIV/0!</v>
      </c>
      <c r="EY25" s="54" t="e">
        <f>EW24*(1-②条件設定!$H29)</f>
        <v>#DIV/0!</v>
      </c>
      <c r="EZ25" s="98" t="e">
        <f>EY25+②条件設定!BQ30</f>
        <v>#DIV/0!</v>
      </c>
      <c r="FA25" s="32" t="e">
        <f t="shared" si="48"/>
        <v>#DIV/0!</v>
      </c>
      <c r="FB25" s="54" t="e">
        <f>EZ24*(1-②条件設定!$H29)</f>
        <v>#DIV/0!</v>
      </c>
      <c r="FC25" s="98" t="e">
        <f>FB25+②条件設定!BR30</f>
        <v>#DIV/0!</v>
      </c>
      <c r="FD25" s="32" t="e">
        <f t="shared" si="49"/>
        <v>#DIV/0!</v>
      </c>
      <c r="FE25" s="54" t="e">
        <f>FC24*(1-②条件設定!$H29)</f>
        <v>#DIV/0!</v>
      </c>
      <c r="FF25" s="98" t="e">
        <f>FE25+②条件設定!BS30</f>
        <v>#DIV/0!</v>
      </c>
      <c r="FG25" s="32" t="e">
        <f t="shared" si="50"/>
        <v>#DIV/0!</v>
      </c>
      <c r="FH25" s="54" t="e">
        <f>FF24*(1-②条件設定!$H29)</f>
        <v>#DIV/0!</v>
      </c>
      <c r="FI25" s="98" t="e">
        <f>FH25+②条件設定!BT30</f>
        <v>#DIV/0!</v>
      </c>
      <c r="FJ25" s="32" t="e">
        <f t="shared" si="51"/>
        <v>#DIV/0!</v>
      </c>
      <c r="FK25" s="54" t="e">
        <f>FI24*(1-②条件設定!$H29)</f>
        <v>#DIV/0!</v>
      </c>
      <c r="FL25" s="98" t="e">
        <f>FK25+②条件設定!BU30</f>
        <v>#DIV/0!</v>
      </c>
      <c r="FM25" s="32" t="e">
        <f t="shared" si="52"/>
        <v>#DIV/0!</v>
      </c>
      <c r="FN25" s="54" t="e">
        <f>FL24*(1-②条件設定!$H29)</f>
        <v>#DIV/0!</v>
      </c>
      <c r="FO25" s="98" t="e">
        <f>FN25+②条件設定!BV30</f>
        <v>#DIV/0!</v>
      </c>
      <c r="FP25" s="32" t="e">
        <f t="shared" si="53"/>
        <v>#DIV/0!</v>
      </c>
      <c r="FQ25" s="54" t="e">
        <f>FO24*(1-②条件設定!$H29)</f>
        <v>#DIV/0!</v>
      </c>
      <c r="FR25" s="98" t="e">
        <f>FQ25+②条件設定!BW30</f>
        <v>#DIV/0!</v>
      </c>
      <c r="FS25" s="32" t="e">
        <f t="shared" si="54"/>
        <v>#DIV/0!</v>
      </c>
      <c r="FT25" s="54" t="e">
        <f>FR24*(1-②条件設定!$H29)</f>
        <v>#DIV/0!</v>
      </c>
      <c r="FU25" s="98" t="e">
        <f>FT25+②条件設定!BX30</f>
        <v>#DIV/0!</v>
      </c>
      <c r="FV25" s="32" t="e">
        <f t="shared" si="55"/>
        <v>#DIV/0!</v>
      </c>
      <c r="FW25" s="54" t="e">
        <f>FU24*(1-②条件設定!$H29)</f>
        <v>#DIV/0!</v>
      </c>
      <c r="FX25" s="98" t="e">
        <f>FW25+②条件設定!BY30</f>
        <v>#DIV/0!</v>
      </c>
      <c r="FY25" s="32" t="e">
        <f t="shared" si="56"/>
        <v>#DIV/0!</v>
      </c>
      <c r="FZ25" s="54" t="e">
        <f>FX24*(1-②条件設定!$H29)</f>
        <v>#DIV/0!</v>
      </c>
      <c r="GA25" s="98" t="e">
        <f>FZ25+②条件設定!BZ30</f>
        <v>#DIV/0!</v>
      </c>
      <c r="GB25" s="32" t="e">
        <f t="shared" si="57"/>
        <v>#DIV/0!</v>
      </c>
      <c r="GC25" s="54" t="e">
        <f>GA24*(1-②条件設定!$H29)</f>
        <v>#DIV/0!</v>
      </c>
      <c r="GD25" s="98" t="e">
        <f>GC25+②条件設定!CA30</f>
        <v>#DIV/0!</v>
      </c>
      <c r="GE25" s="32" t="e">
        <f t="shared" si="58"/>
        <v>#DIV/0!</v>
      </c>
      <c r="GF25" s="54" t="e">
        <f>GD24*(1-②条件設定!$H29)</f>
        <v>#DIV/0!</v>
      </c>
      <c r="GG25" s="98" t="e">
        <f>GF25+②条件設定!CB30</f>
        <v>#DIV/0!</v>
      </c>
      <c r="GH25" s="32" t="e">
        <f t="shared" si="59"/>
        <v>#DIV/0!</v>
      </c>
      <c r="GI25" s="54" t="e">
        <f>GG24*(1-②条件設定!$H29)</f>
        <v>#DIV/0!</v>
      </c>
      <c r="GJ25" s="98" t="e">
        <f>GI25+②条件設定!CC30</f>
        <v>#DIV/0!</v>
      </c>
      <c r="GK25" s="32" t="e">
        <f t="shared" si="60"/>
        <v>#DIV/0!</v>
      </c>
      <c r="GL25" s="54" t="e">
        <f>GJ24*(1-②条件設定!$H29)</f>
        <v>#DIV/0!</v>
      </c>
      <c r="GM25" s="98" t="e">
        <f>GL25+②条件設定!CD30</f>
        <v>#DIV/0!</v>
      </c>
      <c r="GN25" s="32" t="e">
        <f t="shared" si="61"/>
        <v>#DIV/0!</v>
      </c>
      <c r="GO25" s="54" t="e">
        <f>GM24*(1-②条件設定!$H29)</f>
        <v>#DIV/0!</v>
      </c>
      <c r="GP25" s="98" t="e">
        <f>GO25+②条件設定!CE30</f>
        <v>#DIV/0!</v>
      </c>
      <c r="GQ25" s="32" t="e">
        <f t="shared" si="62"/>
        <v>#DIV/0!</v>
      </c>
      <c r="GR25" s="54" t="e">
        <f>GP24*(1-②条件設定!$H29)</f>
        <v>#DIV/0!</v>
      </c>
      <c r="GS25" s="98" t="e">
        <f>GR25+②条件設定!CF30</f>
        <v>#DIV/0!</v>
      </c>
      <c r="GT25" s="32" t="e">
        <f t="shared" si="63"/>
        <v>#DIV/0!</v>
      </c>
      <c r="GU25" s="54" t="e">
        <f>GS24*(1-②条件設定!$H29)</f>
        <v>#DIV/0!</v>
      </c>
      <c r="GV25" s="98" t="e">
        <f>GU25+②条件設定!CG30</f>
        <v>#DIV/0!</v>
      </c>
      <c r="GW25" s="32" t="e">
        <f t="shared" si="64"/>
        <v>#DIV/0!</v>
      </c>
      <c r="GX25" s="54" t="e">
        <f>GV24*(1-②条件設定!$H29)</f>
        <v>#DIV/0!</v>
      </c>
      <c r="GY25" s="98" t="e">
        <f>GX25+②条件設定!CH30</f>
        <v>#DIV/0!</v>
      </c>
      <c r="GZ25" s="32" t="e">
        <f t="shared" si="65"/>
        <v>#DIV/0!</v>
      </c>
      <c r="HA25" s="54" t="e">
        <f>GY24*(1-②条件設定!$H29)</f>
        <v>#DIV/0!</v>
      </c>
      <c r="HB25" s="98" t="e">
        <f>HA25+②条件設定!CI30</f>
        <v>#DIV/0!</v>
      </c>
      <c r="HC25" s="32" t="e">
        <f t="shared" si="66"/>
        <v>#DIV/0!</v>
      </c>
      <c r="HD25" s="54" t="e">
        <f>HB24*(1-②条件設定!$H29)</f>
        <v>#DIV/0!</v>
      </c>
      <c r="HE25" s="98" t="e">
        <f>HD25+②条件設定!CJ30</f>
        <v>#DIV/0!</v>
      </c>
      <c r="HF25" s="32" t="e">
        <f t="shared" si="67"/>
        <v>#DIV/0!</v>
      </c>
      <c r="HG25" s="54" t="e">
        <f>HE24*(1-②条件設定!$H29)</f>
        <v>#DIV/0!</v>
      </c>
      <c r="HH25" s="98" t="e">
        <f>HG25+②条件設定!CK30</f>
        <v>#DIV/0!</v>
      </c>
      <c r="HI25" s="32" t="e">
        <f t="shared" si="68"/>
        <v>#DIV/0!</v>
      </c>
      <c r="HJ25" s="54" t="e">
        <f>HH24*(1-②条件設定!$H29)</f>
        <v>#DIV/0!</v>
      </c>
      <c r="HK25" s="98" t="e">
        <f>HJ25+②条件設定!CL30</f>
        <v>#DIV/0!</v>
      </c>
      <c r="HL25" s="32" t="e">
        <f t="shared" si="69"/>
        <v>#DIV/0!</v>
      </c>
      <c r="HM25" s="54" t="e">
        <f>HK24*(1-②条件設定!$H29)</f>
        <v>#DIV/0!</v>
      </c>
      <c r="HN25" s="98" t="e">
        <f>HM25+②条件設定!CM30</f>
        <v>#DIV/0!</v>
      </c>
      <c r="HO25" s="32" t="e">
        <f t="shared" si="70"/>
        <v>#DIV/0!</v>
      </c>
      <c r="HP25" s="54" t="e">
        <f>HN24*(1-②条件設定!$H29)</f>
        <v>#DIV/0!</v>
      </c>
      <c r="HQ25" s="98" t="e">
        <f>HP25+②条件設定!CN30</f>
        <v>#DIV/0!</v>
      </c>
      <c r="HR25" s="32" t="e">
        <f t="shared" si="71"/>
        <v>#DIV/0!</v>
      </c>
      <c r="HS25" s="54" t="e">
        <f>HQ24*(1-②条件設定!$H29)</f>
        <v>#DIV/0!</v>
      </c>
      <c r="HT25" s="98" t="e">
        <f>HS25+②条件設定!CO30</f>
        <v>#DIV/0!</v>
      </c>
      <c r="HU25" s="32" t="e">
        <f t="shared" si="72"/>
        <v>#DIV/0!</v>
      </c>
      <c r="HV25" s="54" t="e">
        <f>HT24*(1-②条件設定!$H29)</f>
        <v>#DIV/0!</v>
      </c>
      <c r="HW25" s="98" t="e">
        <f>HV25+②条件設定!CP30</f>
        <v>#DIV/0!</v>
      </c>
      <c r="HX25" s="32" t="e">
        <f t="shared" si="73"/>
        <v>#DIV/0!</v>
      </c>
      <c r="HY25" s="54" t="e">
        <f>HW24*(1-②条件設定!$H29)</f>
        <v>#DIV/0!</v>
      </c>
      <c r="HZ25" s="98" t="e">
        <f>HY25+②条件設定!CQ30</f>
        <v>#DIV/0!</v>
      </c>
      <c r="IA25" s="32" t="e">
        <f t="shared" si="74"/>
        <v>#DIV/0!</v>
      </c>
      <c r="IB25" s="54" t="e">
        <f>HZ24*(1-②条件設定!$H29)</f>
        <v>#DIV/0!</v>
      </c>
      <c r="IC25" s="98" t="e">
        <f>IB25+②条件設定!CR30</f>
        <v>#DIV/0!</v>
      </c>
      <c r="ID25" s="32" t="e">
        <f t="shared" si="75"/>
        <v>#DIV/0!</v>
      </c>
      <c r="IE25" s="54" t="e">
        <f>IC24*(1-②条件設定!$H29)</f>
        <v>#DIV/0!</v>
      </c>
      <c r="IF25" s="98" t="e">
        <f>IE25+②条件設定!CS30</f>
        <v>#DIV/0!</v>
      </c>
      <c r="IG25" s="32" t="e">
        <f t="shared" si="76"/>
        <v>#DIV/0!</v>
      </c>
    </row>
    <row r="26" spans="1:241" x14ac:dyDescent="0.4">
      <c r="A26" s="23">
        <v>40</v>
      </c>
      <c r="B26" s="35">
        <f>①実績入力!B27</f>
        <v>0</v>
      </c>
      <c r="C26" s="14">
        <f>①実績入力!E27</f>
        <v>0</v>
      </c>
      <c r="D26" s="36">
        <f>①実績入力!F27</f>
        <v>0</v>
      </c>
      <c r="E26" s="56" t="e">
        <f>B25*(1-②条件設定!$H30)</f>
        <v>#DIV/0!</v>
      </c>
      <c r="F26" s="100" t="e">
        <f>E26+②条件設定!S31</f>
        <v>#DIV/0!</v>
      </c>
      <c r="G26" s="36" t="e">
        <f t="shared" si="77"/>
        <v>#DIV/0!</v>
      </c>
      <c r="H26" s="56" t="e">
        <f>F25*(1-②条件設定!$H30)</f>
        <v>#DIV/0!</v>
      </c>
      <c r="I26" s="100" t="e">
        <f>H26+②条件設定!T31</f>
        <v>#DIV/0!</v>
      </c>
      <c r="J26" s="36" t="e">
        <f t="shared" si="78"/>
        <v>#DIV/0!</v>
      </c>
      <c r="K26" s="56" t="e">
        <f>I25*(1-②条件設定!$H30)</f>
        <v>#DIV/0!</v>
      </c>
      <c r="L26" s="100" t="e">
        <f>K26+②条件設定!U31</f>
        <v>#DIV/0!</v>
      </c>
      <c r="M26" s="36" t="e">
        <f t="shared" si="0"/>
        <v>#DIV/0!</v>
      </c>
      <c r="N26" s="56" t="e">
        <f>L25*(1-②条件設定!$H30)</f>
        <v>#DIV/0!</v>
      </c>
      <c r="O26" s="100" t="e">
        <f>N26+②条件設定!V31</f>
        <v>#DIV/0!</v>
      </c>
      <c r="P26" s="36" t="e">
        <f t="shared" si="1"/>
        <v>#DIV/0!</v>
      </c>
      <c r="Q26" s="56" t="e">
        <f>O25*(1-②条件設定!$H30)</f>
        <v>#DIV/0!</v>
      </c>
      <c r="R26" s="100" t="e">
        <f>Q26+②条件設定!W31</f>
        <v>#DIV/0!</v>
      </c>
      <c r="S26" s="36" t="e">
        <f t="shared" si="2"/>
        <v>#DIV/0!</v>
      </c>
      <c r="T26" s="56" t="e">
        <f>R25*(1-②条件設定!$H30)</f>
        <v>#DIV/0!</v>
      </c>
      <c r="U26" s="100" t="e">
        <f>T26+②条件設定!X31</f>
        <v>#DIV/0!</v>
      </c>
      <c r="V26" s="36" t="e">
        <f t="shared" si="3"/>
        <v>#DIV/0!</v>
      </c>
      <c r="W26" s="56" t="e">
        <f>U25*(1-②条件設定!$H30)</f>
        <v>#DIV/0!</v>
      </c>
      <c r="X26" s="100" t="e">
        <f>W26+②条件設定!Y31</f>
        <v>#DIV/0!</v>
      </c>
      <c r="Y26" s="36" t="e">
        <f t="shared" si="4"/>
        <v>#DIV/0!</v>
      </c>
      <c r="Z26" s="56" t="e">
        <f>X25*(1-②条件設定!$H30)</f>
        <v>#DIV/0!</v>
      </c>
      <c r="AA26" s="100" t="e">
        <f>Z26+②条件設定!Z31</f>
        <v>#DIV/0!</v>
      </c>
      <c r="AB26" s="36" t="e">
        <f t="shared" si="5"/>
        <v>#DIV/0!</v>
      </c>
      <c r="AC26" s="56" t="e">
        <f>AA25*(1-②条件設定!$H30)</f>
        <v>#DIV/0!</v>
      </c>
      <c r="AD26" s="100" t="e">
        <f>AC26+②条件設定!AA31</f>
        <v>#DIV/0!</v>
      </c>
      <c r="AE26" s="36" t="e">
        <f t="shared" si="6"/>
        <v>#DIV/0!</v>
      </c>
      <c r="AF26" s="56" t="e">
        <f>AD25*(1-②条件設定!$H30)</f>
        <v>#DIV/0!</v>
      </c>
      <c r="AG26" s="100" t="e">
        <f>AF26+②条件設定!AB31</f>
        <v>#DIV/0!</v>
      </c>
      <c r="AH26" s="36" t="e">
        <f t="shared" si="7"/>
        <v>#DIV/0!</v>
      </c>
      <c r="AI26" s="56" t="e">
        <f>AG25*(1-②条件設定!$H30)</f>
        <v>#DIV/0!</v>
      </c>
      <c r="AJ26" s="100" t="e">
        <f>AI26+②条件設定!AC31</f>
        <v>#DIV/0!</v>
      </c>
      <c r="AK26" s="36" t="e">
        <f t="shared" si="8"/>
        <v>#DIV/0!</v>
      </c>
      <c r="AL26" s="56" t="e">
        <f>AJ25*(1-②条件設定!$H30)</f>
        <v>#DIV/0!</v>
      </c>
      <c r="AM26" s="100" t="e">
        <f>AL26+②条件設定!AD31</f>
        <v>#DIV/0!</v>
      </c>
      <c r="AN26" s="36" t="e">
        <f t="shared" si="9"/>
        <v>#DIV/0!</v>
      </c>
      <c r="AO26" s="56" t="e">
        <f>AM25*(1-②条件設定!$H30)</f>
        <v>#DIV/0!</v>
      </c>
      <c r="AP26" s="100" t="e">
        <f>AO26+②条件設定!AE31</f>
        <v>#DIV/0!</v>
      </c>
      <c r="AQ26" s="36" t="e">
        <f t="shared" si="10"/>
        <v>#DIV/0!</v>
      </c>
      <c r="AR26" s="56" t="e">
        <f>AP25*(1-②条件設定!$H30)</f>
        <v>#DIV/0!</v>
      </c>
      <c r="AS26" s="100" t="e">
        <f>AR26+②条件設定!AF31</f>
        <v>#DIV/0!</v>
      </c>
      <c r="AT26" s="36" t="e">
        <f t="shared" si="11"/>
        <v>#DIV/0!</v>
      </c>
      <c r="AU26" s="56" t="e">
        <f>AS25*(1-②条件設定!$H30)</f>
        <v>#DIV/0!</v>
      </c>
      <c r="AV26" s="100" t="e">
        <f>AU26+②条件設定!AG31</f>
        <v>#DIV/0!</v>
      </c>
      <c r="AW26" s="36" t="e">
        <f t="shared" si="12"/>
        <v>#DIV/0!</v>
      </c>
      <c r="AX26" s="56" t="e">
        <f>AV25*(1-②条件設定!$H30)</f>
        <v>#DIV/0!</v>
      </c>
      <c r="AY26" s="100" t="e">
        <f>AX26+②条件設定!AH31</f>
        <v>#DIV/0!</v>
      </c>
      <c r="AZ26" s="36" t="e">
        <f t="shared" si="13"/>
        <v>#DIV/0!</v>
      </c>
      <c r="BA26" s="56" t="e">
        <f>AY25*(1-②条件設定!$H30)</f>
        <v>#DIV/0!</v>
      </c>
      <c r="BB26" s="100" t="e">
        <f>BA26+②条件設定!AI31</f>
        <v>#DIV/0!</v>
      </c>
      <c r="BC26" s="36" t="e">
        <f t="shared" si="14"/>
        <v>#DIV/0!</v>
      </c>
      <c r="BD26" s="56" t="e">
        <f>BB25*(1-②条件設定!$H30)</f>
        <v>#DIV/0!</v>
      </c>
      <c r="BE26" s="100" t="e">
        <f>BD26+②条件設定!AJ31</f>
        <v>#DIV/0!</v>
      </c>
      <c r="BF26" s="36" t="e">
        <f t="shared" si="15"/>
        <v>#DIV/0!</v>
      </c>
      <c r="BG26" s="56" t="e">
        <f>BE25*(1-②条件設定!$H30)</f>
        <v>#DIV/0!</v>
      </c>
      <c r="BH26" s="100" t="e">
        <f>BG26+②条件設定!AK31</f>
        <v>#DIV/0!</v>
      </c>
      <c r="BI26" s="36" t="e">
        <f t="shared" si="16"/>
        <v>#DIV/0!</v>
      </c>
      <c r="BJ26" s="56" t="e">
        <f>BH25*(1-②条件設定!$H30)</f>
        <v>#DIV/0!</v>
      </c>
      <c r="BK26" s="100" t="e">
        <f>BJ26+②条件設定!AL31</f>
        <v>#DIV/0!</v>
      </c>
      <c r="BL26" s="36" t="e">
        <f t="shared" si="17"/>
        <v>#DIV/0!</v>
      </c>
      <c r="BM26" s="56" t="e">
        <f>BK25*(1-②条件設定!$H30)</f>
        <v>#DIV/0!</v>
      </c>
      <c r="BN26" s="100" t="e">
        <f>BM26+②条件設定!AM31</f>
        <v>#DIV/0!</v>
      </c>
      <c r="BO26" s="36" t="e">
        <f t="shared" si="18"/>
        <v>#DIV/0!</v>
      </c>
      <c r="BP26" s="56" t="e">
        <f>BN25*(1-②条件設定!$H30)</f>
        <v>#DIV/0!</v>
      </c>
      <c r="BQ26" s="100" t="e">
        <f>BP26+②条件設定!AN31</f>
        <v>#DIV/0!</v>
      </c>
      <c r="BR26" s="36" t="e">
        <f t="shared" si="19"/>
        <v>#DIV/0!</v>
      </c>
      <c r="BS26" s="56" t="e">
        <f>BQ25*(1-②条件設定!$H30)</f>
        <v>#DIV/0!</v>
      </c>
      <c r="BT26" s="100" t="e">
        <f>BS26+②条件設定!AO31</f>
        <v>#DIV/0!</v>
      </c>
      <c r="BU26" s="36" t="e">
        <f t="shared" si="20"/>
        <v>#DIV/0!</v>
      </c>
      <c r="BV26" s="56" t="e">
        <f>BT25*(1-②条件設定!$H30)</f>
        <v>#DIV/0!</v>
      </c>
      <c r="BW26" s="100" t="e">
        <f>BV26+②条件設定!AP31</f>
        <v>#DIV/0!</v>
      </c>
      <c r="BX26" s="36" t="e">
        <f t="shared" si="21"/>
        <v>#DIV/0!</v>
      </c>
      <c r="BY26" s="56" t="e">
        <f>BW25*(1-②条件設定!$H30)</f>
        <v>#DIV/0!</v>
      </c>
      <c r="BZ26" s="100" t="e">
        <f>BY26+②条件設定!AQ31</f>
        <v>#DIV/0!</v>
      </c>
      <c r="CA26" s="36" t="e">
        <f t="shared" si="22"/>
        <v>#DIV/0!</v>
      </c>
      <c r="CB26" s="56" t="e">
        <f>BZ25*(1-②条件設定!$H30)</f>
        <v>#DIV/0!</v>
      </c>
      <c r="CC26" s="100" t="e">
        <f>CB26+②条件設定!AR31</f>
        <v>#DIV/0!</v>
      </c>
      <c r="CD26" s="36" t="e">
        <f t="shared" si="23"/>
        <v>#DIV/0!</v>
      </c>
      <c r="CE26" s="56" t="e">
        <f>CC25*(1-②条件設定!$H30)</f>
        <v>#DIV/0!</v>
      </c>
      <c r="CF26" s="100" t="e">
        <f>CE26+②条件設定!AS31</f>
        <v>#DIV/0!</v>
      </c>
      <c r="CG26" s="36" t="e">
        <f t="shared" si="24"/>
        <v>#DIV/0!</v>
      </c>
      <c r="CH26" s="56" t="e">
        <f>CF25*(1-②条件設定!$H30)</f>
        <v>#DIV/0!</v>
      </c>
      <c r="CI26" s="100" t="e">
        <f>CH26+②条件設定!AT31</f>
        <v>#DIV/0!</v>
      </c>
      <c r="CJ26" s="36" t="e">
        <f t="shared" si="25"/>
        <v>#DIV/0!</v>
      </c>
      <c r="CK26" s="56" t="e">
        <f>CI25*(1-②条件設定!$H30)</f>
        <v>#DIV/0!</v>
      </c>
      <c r="CL26" s="100" t="e">
        <f>CK26+②条件設定!AU31</f>
        <v>#DIV/0!</v>
      </c>
      <c r="CM26" s="36" t="e">
        <f t="shared" si="26"/>
        <v>#DIV/0!</v>
      </c>
      <c r="CN26" s="56" t="e">
        <f>CL25*(1-②条件設定!$H30)</f>
        <v>#DIV/0!</v>
      </c>
      <c r="CO26" s="100" t="e">
        <f>CN26+②条件設定!AV31</f>
        <v>#DIV/0!</v>
      </c>
      <c r="CP26" s="36" t="e">
        <f t="shared" si="27"/>
        <v>#DIV/0!</v>
      </c>
      <c r="CQ26" s="56" t="e">
        <f>CO25*(1-②条件設定!$H30)</f>
        <v>#DIV/0!</v>
      </c>
      <c r="CR26" s="100" t="e">
        <f>CQ26+②条件設定!AW31</f>
        <v>#DIV/0!</v>
      </c>
      <c r="CS26" s="36" t="e">
        <f t="shared" si="28"/>
        <v>#DIV/0!</v>
      </c>
      <c r="CT26" s="56" t="e">
        <f>CR25*(1-②条件設定!$H30)</f>
        <v>#DIV/0!</v>
      </c>
      <c r="CU26" s="100" t="e">
        <f>CT26+②条件設定!AX31</f>
        <v>#DIV/0!</v>
      </c>
      <c r="CV26" s="36" t="e">
        <f t="shared" si="29"/>
        <v>#DIV/0!</v>
      </c>
      <c r="CW26" s="56" t="e">
        <f>CU25*(1-②条件設定!$H30)</f>
        <v>#DIV/0!</v>
      </c>
      <c r="CX26" s="100" t="e">
        <f>CW26+②条件設定!AY31</f>
        <v>#DIV/0!</v>
      </c>
      <c r="CY26" s="36" t="e">
        <f t="shared" si="30"/>
        <v>#DIV/0!</v>
      </c>
      <c r="CZ26" s="56" t="e">
        <f>CX25*(1-②条件設定!$H30)</f>
        <v>#DIV/0!</v>
      </c>
      <c r="DA26" s="100" t="e">
        <f>CZ26+②条件設定!AZ31</f>
        <v>#DIV/0!</v>
      </c>
      <c r="DB26" s="36" t="e">
        <f t="shared" si="31"/>
        <v>#DIV/0!</v>
      </c>
      <c r="DC26" s="56" t="e">
        <f>DA25*(1-②条件設定!$H30)</f>
        <v>#DIV/0!</v>
      </c>
      <c r="DD26" s="100" t="e">
        <f>DC26+②条件設定!BA31</f>
        <v>#DIV/0!</v>
      </c>
      <c r="DE26" s="36" t="e">
        <f t="shared" si="32"/>
        <v>#DIV/0!</v>
      </c>
      <c r="DF26" s="56" t="e">
        <f>DD25*(1-②条件設定!$H30)</f>
        <v>#DIV/0!</v>
      </c>
      <c r="DG26" s="100" t="e">
        <f>DF26+②条件設定!BB31</f>
        <v>#DIV/0!</v>
      </c>
      <c r="DH26" s="36" t="e">
        <f t="shared" si="33"/>
        <v>#DIV/0!</v>
      </c>
      <c r="DI26" s="56" t="e">
        <f>DG25*(1-②条件設定!$H30)</f>
        <v>#DIV/0!</v>
      </c>
      <c r="DJ26" s="100" t="e">
        <f>DI26+②条件設定!BC31</f>
        <v>#DIV/0!</v>
      </c>
      <c r="DK26" s="36" t="e">
        <f t="shared" si="34"/>
        <v>#DIV/0!</v>
      </c>
      <c r="DL26" s="56" t="e">
        <f>DJ25*(1-②条件設定!$H30)</f>
        <v>#DIV/0!</v>
      </c>
      <c r="DM26" s="100" t="e">
        <f>DL26+②条件設定!BD31</f>
        <v>#DIV/0!</v>
      </c>
      <c r="DN26" s="36" t="e">
        <f t="shared" si="35"/>
        <v>#DIV/0!</v>
      </c>
      <c r="DO26" s="56" t="e">
        <f>DM25*(1-②条件設定!$H30)</f>
        <v>#DIV/0!</v>
      </c>
      <c r="DP26" s="100" t="e">
        <f>DO26+②条件設定!BE31</f>
        <v>#DIV/0!</v>
      </c>
      <c r="DQ26" s="36" t="e">
        <f t="shared" si="36"/>
        <v>#DIV/0!</v>
      </c>
      <c r="DR26" s="56" t="e">
        <f>DP25*(1-②条件設定!$H30)</f>
        <v>#DIV/0!</v>
      </c>
      <c r="DS26" s="100" t="e">
        <f>DR26+②条件設定!BF31</f>
        <v>#DIV/0!</v>
      </c>
      <c r="DT26" s="36" t="e">
        <f t="shared" si="37"/>
        <v>#DIV/0!</v>
      </c>
      <c r="DU26" s="56" t="e">
        <f>DS25*(1-②条件設定!$H30)</f>
        <v>#DIV/0!</v>
      </c>
      <c r="DV26" s="100" t="e">
        <f>DU26+②条件設定!BG31</f>
        <v>#DIV/0!</v>
      </c>
      <c r="DW26" s="36" t="e">
        <f t="shared" si="38"/>
        <v>#DIV/0!</v>
      </c>
      <c r="DX26" s="56" t="e">
        <f>DV25*(1-②条件設定!$H30)</f>
        <v>#DIV/0!</v>
      </c>
      <c r="DY26" s="100" t="e">
        <f>DX26+②条件設定!BH31</f>
        <v>#DIV/0!</v>
      </c>
      <c r="DZ26" s="36" t="e">
        <f t="shared" si="39"/>
        <v>#DIV/0!</v>
      </c>
      <c r="EA26" s="56" t="e">
        <f>DY25*(1-②条件設定!$H30)</f>
        <v>#DIV/0!</v>
      </c>
      <c r="EB26" s="100" t="e">
        <f>EA26+②条件設定!BI31</f>
        <v>#DIV/0!</v>
      </c>
      <c r="EC26" s="36" t="e">
        <f t="shared" si="40"/>
        <v>#DIV/0!</v>
      </c>
      <c r="ED26" s="56" t="e">
        <f>EB25*(1-②条件設定!$H30)</f>
        <v>#DIV/0!</v>
      </c>
      <c r="EE26" s="100" t="e">
        <f>ED26+②条件設定!BJ31</f>
        <v>#DIV/0!</v>
      </c>
      <c r="EF26" s="36" t="e">
        <f t="shared" si="41"/>
        <v>#DIV/0!</v>
      </c>
      <c r="EG26" s="56" t="e">
        <f>EE25*(1-②条件設定!$H30)</f>
        <v>#DIV/0!</v>
      </c>
      <c r="EH26" s="100" t="e">
        <f>EG26+②条件設定!BK31</f>
        <v>#DIV/0!</v>
      </c>
      <c r="EI26" s="36" t="e">
        <f t="shared" si="42"/>
        <v>#DIV/0!</v>
      </c>
      <c r="EJ26" s="56" t="e">
        <f>EH25*(1-②条件設定!$H30)</f>
        <v>#DIV/0!</v>
      </c>
      <c r="EK26" s="100" t="e">
        <f>EJ26+②条件設定!BL31</f>
        <v>#DIV/0!</v>
      </c>
      <c r="EL26" s="36" t="e">
        <f t="shared" si="43"/>
        <v>#DIV/0!</v>
      </c>
      <c r="EM26" s="56" t="e">
        <f>EK25*(1-②条件設定!$H30)</f>
        <v>#DIV/0!</v>
      </c>
      <c r="EN26" s="100" t="e">
        <f>EM26+②条件設定!BM31</f>
        <v>#DIV/0!</v>
      </c>
      <c r="EO26" s="36" t="e">
        <f t="shared" si="44"/>
        <v>#DIV/0!</v>
      </c>
      <c r="EP26" s="56" t="e">
        <f>EN25*(1-②条件設定!$H30)</f>
        <v>#DIV/0!</v>
      </c>
      <c r="EQ26" s="100" t="e">
        <f>EP26+②条件設定!BN31</f>
        <v>#DIV/0!</v>
      </c>
      <c r="ER26" s="36" t="e">
        <f t="shared" si="45"/>
        <v>#DIV/0!</v>
      </c>
      <c r="ES26" s="56" t="e">
        <f>EQ25*(1-②条件設定!$H30)</f>
        <v>#DIV/0!</v>
      </c>
      <c r="ET26" s="100" t="e">
        <f>ES26+②条件設定!BO31</f>
        <v>#DIV/0!</v>
      </c>
      <c r="EU26" s="36" t="e">
        <f t="shared" si="46"/>
        <v>#DIV/0!</v>
      </c>
      <c r="EV26" s="56" t="e">
        <f>ET25*(1-②条件設定!$H30)</f>
        <v>#DIV/0!</v>
      </c>
      <c r="EW26" s="100" t="e">
        <f>EV26+②条件設定!BP31</f>
        <v>#DIV/0!</v>
      </c>
      <c r="EX26" s="36" t="e">
        <f t="shared" si="47"/>
        <v>#DIV/0!</v>
      </c>
      <c r="EY26" s="56" t="e">
        <f>EW25*(1-②条件設定!$H30)</f>
        <v>#DIV/0!</v>
      </c>
      <c r="EZ26" s="100" t="e">
        <f>EY26+②条件設定!BQ31</f>
        <v>#DIV/0!</v>
      </c>
      <c r="FA26" s="36" t="e">
        <f t="shared" si="48"/>
        <v>#DIV/0!</v>
      </c>
      <c r="FB26" s="56" t="e">
        <f>EZ25*(1-②条件設定!$H30)</f>
        <v>#DIV/0!</v>
      </c>
      <c r="FC26" s="100" t="e">
        <f>FB26+②条件設定!BR31</f>
        <v>#DIV/0!</v>
      </c>
      <c r="FD26" s="36" t="e">
        <f t="shared" si="49"/>
        <v>#DIV/0!</v>
      </c>
      <c r="FE26" s="56" t="e">
        <f>FC25*(1-②条件設定!$H30)</f>
        <v>#DIV/0!</v>
      </c>
      <c r="FF26" s="100" t="e">
        <f>FE26+②条件設定!BS31</f>
        <v>#DIV/0!</v>
      </c>
      <c r="FG26" s="36" t="e">
        <f t="shared" si="50"/>
        <v>#DIV/0!</v>
      </c>
      <c r="FH26" s="56" t="e">
        <f>FF25*(1-②条件設定!$H30)</f>
        <v>#DIV/0!</v>
      </c>
      <c r="FI26" s="100" t="e">
        <f>FH26+②条件設定!BT31</f>
        <v>#DIV/0!</v>
      </c>
      <c r="FJ26" s="36" t="e">
        <f t="shared" si="51"/>
        <v>#DIV/0!</v>
      </c>
      <c r="FK26" s="56" t="e">
        <f>FI25*(1-②条件設定!$H30)</f>
        <v>#DIV/0!</v>
      </c>
      <c r="FL26" s="100" t="e">
        <f>FK26+②条件設定!BU31</f>
        <v>#DIV/0!</v>
      </c>
      <c r="FM26" s="36" t="e">
        <f t="shared" si="52"/>
        <v>#DIV/0!</v>
      </c>
      <c r="FN26" s="56" t="e">
        <f>FL25*(1-②条件設定!$H30)</f>
        <v>#DIV/0!</v>
      </c>
      <c r="FO26" s="100" t="e">
        <f>FN26+②条件設定!BV31</f>
        <v>#DIV/0!</v>
      </c>
      <c r="FP26" s="36" t="e">
        <f t="shared" si="53"/>
        <v>#DIV/0!</v>
      </c>
      <c r="FQ26" s="56" t="e">
        <f>FO25*(1-②条件設定!$H30)</f>
        <v>#DIV/0!</v>
      </c>
      <c r="FR26" s="100" t="e">
        <f>FQ26+②条件設定!BW31</f>
        <v>#DIV/0!</v>
      </c>
      <c r="FS26" s="36" t="e">
        <f t="shared" si="54"/>
        <v>#DIV/0!</v>
      </c>
      <c r="FT26" s="56" t="e">
        <f>FR25*(1-②条件設定!$H30)</f>
        <v>#DIV/0!</v>
      </c>
      <c r="FU26" s="100" t="e">
        <f>FT26+②条件設定!BX31</f>
        <v>#DIV/0!</v>
      </c>
      <c r="FV26" s="36" t="e">
        <f t="shared" si="55"/>
        <v>#DIV/0!</v>
      </c>
      <c r="FW26" s="56" t="e">
        <f>FU25*(1-②条件設定!$H30)</f>
        <v>#DIV/0!</v>
      </c>
      <c r="FX26" s="100" t="e">
        <f>FW26+②条件設定!BY31</f>
        <v>#DIV/0!</v>
      </c>
      <c r="FY26" s="36" t="e">
        <f t="shared" si="56"/>
        <v>#DIV/0!</v>
      </c>
      <c r="FZ26" s="56" t="e">
        <f>FX25*(1-②条件設定!$H30)</f>
        <v>#DIV/0!</v>
      </c>
      <c r="GA26" s="100" t="e">
        <f>FZ26+②条件設定!BZ31</f>
        <v>#DIV/0!</v>
      </c>
      <c r="GB26" s="36" t="e">
        <f t="shared" si="57"/>
        <v>#DIV/0!</v>
      </c>
      <c r="GC26" s="56" t="e">
        <f>GA25*(1-②条件設定!$H30)</f>
        <v>#DIV/0!</v>
      </c>
      <c r="GD26" s="100" t="e">
        <f>GC26+②条件設定!CA31</f>
        <v>#DIV/0!</v>
      </c>
      <c r="GE26" s="36" t="e">
        <f t="shared" si="58"/>
        <v>#DIV/0!</v>
      </c>
      <c r="GF26" s="56" t="e">
        <f>GD25*(1-②条件設定!$H30)</f>
        <v>#DIV/0!</v>
      </c>
      <c r="GG26" s="100" t="e">
        <f>GF26+②条件設定!CB31</f>
        <v>#DIV/0!</v>
      </c>
      <c r="GH26" s="36" t="e">
        <f t="shared" si="59"/>
        <v>#DIV/0!</v>
      </c>
      <c r="GI26" s="56" t="e">
        <f>GG25*(1-②条件設定!$H30)</f>
        <v>#DIV/0!</v>
      </c>
      <c r="GJ26" s="100" t="e">
        <f>GI26+②条件設定!CC31</f>
        <v>#DIV/0!</v>
      </c>
      <c r="GK26" s="36" t="e">
        <f t="shared" si="60"/>
        <v>#DIV/0!</v>
      </c>
      <c r="GL26" s="56" t="e">
        <f>GJ25*(1-②条件設定!$H30)</f>
        <v>#DIV/0!</v>
      </c>
      <c r="GM26" s="100" t="e">
        <f>GL26+②条件設定!CD31</f>
        <v>#DIV/0!</v>
      </c>
      <c r="GN26" s="36" t="e">
        <f t="shared" si="61"/>
        <v>#DIV/0!</v>
      </c>
      <c r="GO26" s="56" t="e">
        <f>GM25*(1-②条件設定!$H30)</f>
        <v>#DIV/0!</v>
      </c>
      <c r="GP26" s="100" t="e">
        <f>GO26+②条件設定!CE31</f>
        <v>#DIV/0!</v>
      </c>
      <c r="GQ26" s="36" t="e">
        <f t="shared" si="62"/>
        <v>#DIV/0!</v>
      </c>
      <c r="GR26" s="56" t="e">
        <f>GP25*(1-②条件設定!$H30)</f>
        <v>#DIV/0!</v>
      </c>
      <c r="GS26" s="100" t="e">
        <f>GR26+②条件設定!CF31</f>
        <v>#DIV/0!</v>
      </c>
      <c r="GT26" s="36" t="e">
        <f t="shared" si="63"/>
        <v>#DIV/0!</v>
      </c>
      <c r="GU26" s="56" t="e">
        <f>GS25*(1-②条件設定!$H30)</f>
        <v>#DIV/0!</v>
      </c>
      <c r="GV26" s="100" t="e">
        <f>GU26+②条件設定!CG31</f>
        <v>#DIV/0!</v>
      </c>
      <c r="GW26" s="36" t="e">
        <f t="shared" si="64"/>
        <v>#DIV/0!</v>
      </c>
      <c r="GX26" s="56" t="e">
        <f>GV25*(1-②条件設定!$H30)</f>
        <v>#DIV/0!</v>
      </c>
      <c r="GY26" s="100" t="e">
        <f>GX26+②条件設定!CH31</f>
        <v>#DIV/0!</v>
      </c>
      <c r="GZ26" s="36" t="e">
        <f t="shared" si="65"/>
        <v>#DIV/0!</v>
      </c>
      <c r="HA26" s="56" t="e">
        <f>GY25*(1-②条件設定!$H30)</f>
        <v>#DIV/0!</v>
      </c>
      <c r="HB26" s="100" t="e">
        <f>HA26+②条件設定!CI31</f>
        <v>#DIV/0!</v>
      </c>
      <c r="HC26" s="36" t="e">
        <f t="shared" si="66"/>
        <v>#DIV/0!</v>
      </c>
      <c r="HD26" s="56" t="e">
        <f>HB25*(1-②条件設定!$H30)</f>
        <v>#DIV/0!</v>
      </c>
      <c r="HE26" s="100" t="e">
        <f>HD26+②条件設定!CJ31</f>
        <v>#DIV/0!</v>
      </c>
      <c r="HF26" s="36" t="e">
        <f t="shared" si="67"/>
        <v>#DIV/0!</v>
      </c>
      <c r="HG26" s="56" t="e">
        <f>HE25*(1-②条件設定!$H30)</f>
        <v>#DIV/0!</v>
      </c>
      <c r="HH26" s="100" t="e">
        <f>HG26+②条件設定!CK31</f>
        <v>#DIV/0!</v>
      </c>
      <c r="HI26" s="36" t="e">
        <f t="shared" si="68"/>
        <v>#DIV/0!</v>
      </c>
      <c r="HJ26" s="56" t="e">
        <f>HH25*(1-②条件設定!$H30)</f>
        <v>#DIV/0!</v>
      </c>
      <c r="HK26" s="100" t="e">
        <f>HJ26+②条件設定!CL31</f>
        <v>#DIV/0!</v>
      </c>
      <c r="HL26" s="36" t="e">
        <f t="shared" si="69"/>
        <v>#DIV/0!</v>
      </c>
      <c r="HM26" s="56" t="e">
        <f>HK25*(1-②条件設定!$H30)</f>
        <v>#DIV/0!</v>
      </c>
      <c r="HN26" s="100" t="e">
        <f>HM26+②条件設定!CM31</f>
        <v>#DIV/0!</v>
      </c>
      <c r="HO26" s="36" t="e">
        <f t="shared" si="70"/>
        <v>#DIV/0!</v>
      </c>
      <c r="HP26" s="56" t="e">
        <f>HN25*(1-②条件設定!$H30)</f>
        <v>#DIV/0!</v>
      </c>
      <c r="HQ26" s="100" t="e">
        <f>HP26+②条件設定!CN31</f>
        <v>#DIV/0!</v>
      </c>
      <c r="HR26" s="36" t="e">
        <f t="shared" si="71"/>
        <v>#DIV/0!</v>
      </c>
      <c r="HS26" s="56" t="e">
        <f>HQ25*(1-②条件設定!$H30)</f>
        <v>#DIV/0!</v>
      </c>
      <c r="HT26" s="100" t="e">
        <f>HS26+②条件設定!CO31</f>
        <v>#DIV/0!</v>
      </c>
      <c r="HU26" s="36" t="e">
        <f t="shared" si="72"/>
        <v>#DIV/0!</v>
      </c>
      <c r="HV26" s="56" t="e">
        <f>HT25*(1-②条件設定!$H30)</f>
        <v>#DIV/0!</v>
      </c>
      <c r="HW26" s="100" t="e">
        <f>HV26+②条件設定!CP31</f>
        <v>#DIV/0!</v>
      </c>
      <c r="HX26" s="36" t="e">
        <f t="shared" si="73"/>
        <v>#DIV/0!</v>
      </c>
      <c r="HY26" s="56" t="e">
        <f>HW25*(1-②条件設定!$H30)</f>
        <v>#DIV/0!</v>
      </c>
      <c r="HZ26" s="100" t="e">
        <f>HY26+②条件設定!CQ31</f>
        <v>#DIV/0!</v>
      </c>
      <c r="IA26" s="36" t="e">
        <f t="shared" si="74"/>
        <v>#DIV/0!</v>
      </c>
      <c r="IB26" s="56" t="e">
        <f>HZ25*(1-②条件設定!$H30)</f>
        <v>#DIV/0!</v>
      </c>
      <c r="IC26" s="100" t="e">
        <f>IB26+②条件設定!CR31</f>
        <v>#DIV/0!</v>
      </c>
      <c r="ID26" s="36" t="e">
        <f t="shared" si="75"/>
        <v>#DIV/0!</v>
      </c>
      <c r="IE26" s="56" t="e">
        <f>IC25*(1-②条件設定!$H30)</f>
        <v>#DIV/0!</v>
      </c>
      <c r="IF26" s="100" t="e">
        <f>IE26+②条件設定!CS31</f>
        <v>#DIV/0!</v>
      </c>
      <c r="IG26" s="36" t="e">
        <f t="shared" si="76"/>
        <v>#DIV/0!</v>
      </c>
    </row>
    <row r="27" spans="1:241" x14ac:dyDescent="0.4">
      <c r="A27" s="21">
        <v>41</v>
      </c>
      <c r="B27" s="31">
        <f>①実績入力!B28</f>
        <v>0</v>
      </c>
      <c r="C27" s="10">
        <f>①実績入力!E28</f>
        <v>0</v>
      </c>
      <c r="D27" s="32">
        <f>①実績入力!F28</f>
        <v>0</v>
      </c>
      <c r="E27" s="54" t="e">
        <f>B26*(1-②条件設定!$H31)</f>
        <v>#DIV/0!</v>
      </c>
      <c r="F27" s="98" t="e">
        <f>E27+②条件設定!S32</f>
        <v>#DIV/0!</v>
      </c>
      <c r="G27" s="32" t="e">
        <f t="shared" si="77"/>
        <v>#DIV/0!</v>
      </c>
      <c r="H27" s="54" t="e">
        <f>F26*(1-②条件設定!$H31)</f>
        <v>#DIV/0!</v>
      </c>
      <c r="I27" s="98" t="e">
        <f>H27+②条件設定!T32</f>
        <v>#DIV/0!</v>
      </c>
      <c r="J27" s="32" t="e">
        <f t="shared" si="78"/>
        <v>#DIV/0!</v>
      </c>
      <c r="K27" s="54" t="e">
        <f>I26*(1-②条件設定!$H31)</f>
        <v>#DIV/0!</v>
      </c>
      <c r="L27" s="98" t="e">
        <f>K27+②条件設定!U32</f>
        <v>#DIV/0!</v>
      </c>
      <c r="M27" s="32" t="e">
        <f t="shared" si="0"/>
        <v>#DIV/0!</v>
      </c>
      <c r="N27" s="54" t="e">
        <f>L26*(1-②条件設定!$H31)</f>
        <v>#DIV/0!</v>
      </c>
      <c r="O27" s="98" t="e">
        <f>N27+②条件設定!V32</f>
        <v>#DIV/0!</v>
      </c>
      <c r="P27" s="32" t="e">
        <f t="shared" si="1"/>
        <v>#DIV/0!</v>
      </c>
      <c r="Q27" s="54" t="e">
        <f>O26*(1-②条件設定!$H31)</f>
        <v>#DIV/0!</v>
      </c>
      <c r="R27" s="98" t="e">
        <f>Q27+②条件設定!W32</f>
        <v>#DIV/0!</v>
      </c>
      <c r="S27" s="32" t="e">
        <f t="shared" si="2"/>
        <v>#DIV/0!</v>
      </c>
      <c r="T27" s="54" t="e">
        <f>R26*(1-②条件設定!$H31)</f>
        <v>#DIV/0!</v>
      </c>
      <c r="U27" s="98" t="e">
        <f>T27+②条件設定!X32</f>
        <v>#DIV/0!</v>
      </c>
      <c r="V27" s="32" t="e">
        <f t="shared" si="3"/>
        <v>#DIV/0!</v>
      </c>
      <c r="W27" s="54" t="e">
        <f>U26*(1-②条件設定!$H31)</f>
        <v>#DIV/0!</v>
      </c>
      <c r="X27" s="98" t="e">
        <f>W27+②条件設定!Y32</f>
        <v>#DIV/0!</v>
      </c>
      <c r="Y27" s="32" t="e">
        <f t="shared" si="4"/>
        <v>#DIV/0!</v>
      </c>
      <c r="Z27" s="54" t="e">
        <f>X26*(1-②条件設定!$H31)</f>
        <v>#DIV/0!</v>
      </c>
      <c r="AA27" s="98" t="e">
        <f>Z27+②条件設定!Z32</f>
        <v>#DIV/0!</v>
      </c>
      <c r="AB27" s="32" t="e">
        <f t="shared" si="5"/>
        <v>#DIV/0!</v>
      </c>
      <c r="AC27" s="54" t="e">
        <f>AA26*(1-②条件設定!$H31)</f>
        <v>#DIV/0!</v>
      </c>
      <c r="AD27" s="98" t="e">
        <f>AC27+②条件設定!AA32</f>
        <v>#DIV/0!</v>
      </c>
      <c r="AE27" s="32" t="e">
        <f t="shared" si="6"/>
        <v>#DIV/0!</v>
      </c>
      <c r="AF27" s="54" t="e">
        <f>AD26*(1-②条件設定!$H31)</f>
        <v>#DIV/0!</v>
      </c>
      <c r="AG27" s="98" t="e">
        <f>AF27+②条件設定!AB32</f>
        <v>#DIV/0!</v>
      </c>
      <c r="AH27" s="32" t="e">
        <f t="shared" si="7"/>
        <v>#DIV/0!</v>
      </c>
      <c r="AI27" s="54" t="e">
        <f>AG26*(1-②条件設定!$H31)</f>
        <v>#DIV/0!</v>
      </c>
      <c r="AJ27" s="98" t="e">
        <f>AI27+②条件設定!AC32</f>
        <v>#DIV/0!</v>
      </c>
      <c r="AK27" s="32" t="e">
        <f t="shared" si="8"/>
        <v>#DIV/0!</v>
      </c>
      <c r="AL27" s="54" t="e">
        <f>AJ26*(1-②条件設定!$H31)</f>
        <v>#DIV/0!</v>
      </c>
      <c r="AM27" s="98" t="e">
        <f>AL27+②条件設定!AD32</f>
        <v>#DIV/0!</v>
      </c>
      <c r="AN27" s="32" t="e">
        <f t="shared" si="9"/>
        <v>#DIV/0!</v>
      </c>
      <c r="AO27" s="54" t="e">
        <f>AM26*(1-②条件設定!$H31)</f>
        <v>#DIV/0!</v>
      </c>
      <c r="AP27" s="98" t="e">
        <f>AO27+②条件設定!AE32</f>
        <v>#DIV/0!</v>
      </c>
      <c r="AQ27" s="32" t="e">
        <f t="shared" si="10"/>
        <v>#DIV/0!</v>
      </c>
      <c r="AR27" s="54" t="e">
        <f>AP26*(1-②条件設定!$H31)</f>
        <v>#DIV/0!</v>
      </c>
      <c r="AS27" s="98" t="e">
        <f>AR27+②条件設定!AF32</f>
        <v>#DIV/0!</v>
      </c>
      <c r="AT27" s="32" t="e">
        <f t="shared" si="11"/>
        <v>#DIV/0!</v>
      </c>
      <c r="AU27" s="54" t="e">
        <f>AS26*(1-②条件設定!$H31)</f>
        <v>#DIV/0!</v>
      </c>
      <c r="AV27" s="98" t="e">
        <f>AU27+②条件設定!AG32</f>
        <v>#DIV/0!</v>
      </c>
      <c r="AW27" s="32" t="e">
        <f t="shared" si="12"/>
        <v>#DIV/0!</v>
      </c>
      <c r="AX27" s="54" t="e">
        <f>AV26*(1-②条件設定!$H31)</f>
        <v>#DIV/0!</v>
      </c>
      <c r="AY27" s="98" t="e">
        <f>AX27+②条件設定!AH32</f>
        <v>#DIV/0!</v>
      </c>
      <c r="AZ27" s="32" t="e">
        <f t="shared" si="13"/>
        <v>#DIV/0!</v>
      </c>
      <c r="BA27" s="54" t="e">
        <f>AY26*(1-②条件設定!$H31)</f>
        <v>#DIV/0!</v>
      </c>
      <c r="BB27" s="98" t="e">
        <f>BA27+②条件設定!AI32</f>
        <v>#DIV/0!</v>
      </c>
      <c r="BC27" s="32" t="e">
        <f t="shared" si="14"/>
        <v>#DIV/0!</v>
      </c>
      <c r="BD27" s="54" t="e">
        <f>BB26*(1-②条件設定!$H31)</f>
        <v>#DIV/0!</v>
      </c>
      <c r="BE27" s="98" t="e">
        <f>BD27+②条件設定!AJ32</f>
        <v>#DIV/0!</v>
      </c>
      <c r="BF27" s="32" t="e">
        <f t="shared" si="15"/>
        <v>#DIV/0!</v>
      </c>
      <c r="BG27" s="54" t="e">
        <f>BE26*(1-②条件設定!$H31)</f>
        <v>#DIV/0!</v>
      </c>
      <c r="BH27" s="98" t="e">
        <f>BG27+②条件設定!AK32</f>
        <v>#DIV/0!</v>
      </c>
      <c r="BI27" s="32" t="e">
        <f t="shared" si="16"/>
        <v>#DIV/0!</v>
      </c>
      <c r="BJ27" s="54" t="e">
        <f>BH26*(1-②条件設定!$H31)</f>
        <v>#DIV/0!</v>
      </c>
      <c r="BK27" s="98" t="e">
        <f>BJ27+②条件設定!AL32</f>
        <v>#DIV/0!</v>
      </c>
      <c r="BL27" s="32" t="e">
        <f t="shared" si="17"/>
        <v>#DIV/0!</v>
      </c>
      <c r="BM27" s="54" t="e">
        <f>BK26*(1-②条件設定!$H31)</f>
        <v>#DIV/0!</v>
      </c>
      <c r="BN27" s="98" t="e">
        <f>BM27+②条件設定!AM32</f>
        <v>#DIV/0!</v>
      </c>
      <c r="BO27" s="32" t="e">
        <f t="shared" si="18"/>
        <v>#DIV/0!</v>
      </c>
      <c r="BP27" s="54" t="e">
        <f>BN26*(1-②条件設定!$H31)</f>
        <v>#DIV/0!</v>
      </c>
      <c r="BQ27" s="98" t="e">
        <f>BP27+②条件設定!AN32</f>
        <v>#DIV/0!</v>
      </c>
      <c r="BR27" s="32" t="e">
        <f t="shared" si="19"/>
        <v>#DIV/0!</v>
      </c>
      <c r="BS27" s="54" t="e">
        <f>BQ26*(1-②条件設定!$H31)</f>
        <v>#DIV/0!</v>
      </c>
      <c r="BT27" s="98" t="e">
        <f>BS27+②条件設定!AO32</f>
        <v>#DIV/0!</v>
      </c>
      <c r="BU27" s="32" t="e">
        <f t="shared" si="20"/>
        <v>#DIV/0!</v>
      </c>
      <c r="BV27" s="54" t="e">
        <f>BT26*(1-②条件設定!$H31)</f>
        <v>#DIV/0!</v>
      </c>
      <c r="BW27" s="98" t="e">
        <f>BV27+②条件設定!AP32</f>
        <v>#DIV/0!</v>
      </c>
      <c r="BX27" s="32" t="e">
        <f t="shared" si="21"/>
        <v>#DIV/0!</v>
      </c>
      <c r="BY27" s="54" t="e">
        <f>BW26*(1-②条件設定!$H31)</f>
        <v>#DIV/0!</v>
      </c>
      <c r="BZ27" s="98" t="e">
        <f>BY27+②条件設定!AQ32</f>
        <v>#DIV/0!</v>
      </c>
      <c r="CA27" s="32" t="e">
        <f t="shared" si="22"/>
        <v>#DIV/0!</v>
      </c>
      <c r="CB27" s="54" t="e">
        <f>BZ26*(1-②条件設定!$H31)</f>
        <v>#DIV/0!</v>
      </c>
      <c r="CC27" s="98" t="e">
        <f>CB27+②条件設定!AR32</f>
        <v>#DIV/0!</v>
      </c>
      <c r="CD27" s="32" t="e">
        <f t="shared" si="23"/>
        <v>#DIV/0!</v>
      </c>
      <c r="CE27" s="54" t="e">
        <f>CC26*(1-②条件設定!$H31)</f>
        <v>#DIV/0!</v>
      </c>
      <c r="CF27" s="98" t="e">
        <f>CE27+②条件設定!AS32</f>
        <v>#DIV/0!</v>
      </c>
      <c r="CG27" s="32" t="e">
        <f t="shared" si="24"/>
        <v>#DIV/0!</v>
      </c>
      <c r="CH27" s="54" t="e">
        <f>CF26*(1-②条件設定!$H31)</f>
        <v>#DIV/0!</v>
      </c>
      <c r="CI27" s="98" t="e">
        <f>CH27+②条件設定!AT32</f>
        <v>#DIV/0!</v>
      </c>
      <c r="CJ27" s="32" t="e">
        <f t="shared" si="25"/>
        <v>#DIV/0!</v>
      </c>
      <c r="CK27" s="54" t="e">
        <f>CI26*(1-②条件設定!$H31)</f>
        <v>#DIV/0!</v>
      </c>
      <c r="CL27" s="98" t="e">
        <f>CK27+②条件設定!AU32</f>
        <v>#DIV/0!</v>
      </c>
      <c r="CM27" s="32" t="e">
        <f t="shared" si="26"/>
        <v>#DIV/0!</v>
      </c>
      <c r="CN27" s="54" t="e">
        <f>CL26*(1-②条件設定!$H31)</f>
        <v>#DIV/0!</v>
      </c>
      <c r="CO27" s="98" t="e">
        <f>CN27+②条件設定!AV32</f>
        <v>#DIV/0!</v>
      </c>
      <c r="CP27" s="32" t="e">
        <f t="shared" si="27"/>
        <v>#DIV/0!</v>
      </c>
      <c r="CQ27" s="54" t="e">
        <f>CO26*(1-②条件設定!$H31)</f>
        <v>#DIV/0!</v>
      </c>
      <c r="CR27" s="98" t="e">
        <f>CQ27+②条件設定!AW32</f>
        <v>#DIV/0!</v>
      </c>
      <c r="CS27" s="32" t="e">
        <f t="shared" si="28"/>
        <v>#DIV/0!</v>
      </c>
      <c r="CT27" s="54" t="e">
        <f>CR26*(1-②条件設定!$H31)</f>
        <v>#DIV/0!</v>
      </c>
      <c r="CU27" s="98" t="e">
        <f>CT27+②条件設定!AX32</f>
        <v>#DIV/0!</v>
      </c>
      <c r="CV27" s="32" t="e">
        <f t="shared" si="29"/>
        <v>#DIV/0!</v>
      </c>
      <c r="CW27" s="54" t="e">
        <f>CU26*(1-②条件設定!$H31)</f>
        <v>#DIV/0!</v>
      </c>
      <c r="CX27" s="98" t="e">
        <f>CW27+②条件設定!AY32</f>
        <v>#DIV/0!</v>
      </c>
      <c r="CY27" s="32" t="e">
        <f t="shared" si="30"/>
        <v>#DIV/0!</v>
      </c>
      <c r="CZ27" s="54" t="e">
        <f>CX26*(1-②条件設定!$H31)</f>
        <v>#DIV/0!</v>
      </c>
      <c r="DA27" s="98" t="e">
        <f>CZ27+②条件設定!AZ32</f>
        <v>#DIV/0!</v>
      </c>
      <c r="DB27" s="32" t="e">
        <f t="shared" si="31"/>
        <v>#DIV/0!</v>
      </c>
      <c r="DC27" s="54" t="e">
        <f>DA26*(1-②条件設定!$H31)</f>
        <v>#DIV/0!</v>
      </c>
      <c r="DD27" s="98" t="e">
        <f>DC27+②条件設定!BA32</f>
        <v>#DIV/0!</v>
      </c>
      <c r="DE27" s="32" t="e">
        <f t="shared" si="32"/>
        <v>#DIV/0!</v>
      </c>
      <c r="DF27" s="54" t="e">
        <f>DD26*(1-②条件設定!$H31)</f>
        <v>#DIV/0!</v>
      </c>
      <c r="DG27" s="98" t="e">
        <f>DF27+②条件設定!BB32</f>
        <v>#DIV/0!</v>
      </c>
      <c r="DH27" s="32" t="e">
        <f t="shared" si="33"/>
        <v>#DIV/0!</v>
      </c>
      <c r="DI27" s="54" t="e">
        <f>DG26*(1-②条件設定!$H31)</f>
        <v>#DIV/0!</v>
      </c>
      <c r="DJ27" s="98" t="e">
        <f>DI27+②条件設定!BC32</f>
        <v>#DIV/0!</v>
      </c>
      <c r="DK27" s="32" t="e">
        <f t="shared" si="34"/>
        <v>#DIV/0!</v>
      </c>
      <c r="DL27" s="54" t="e">
        <f>DJ26*(1-②条件設定!$H31)</f>
        <v>#DIV/0!</v>
      </c>
      <c r="DM27" s="98" t="e">
        <f>DL27+②条件設定!BD32</f>
        <v>#DIV/0!</v>
      </c>
      <c r="DN27" s="32" t="e">
        <f t="shared" si="35"/>
        <v>#DIV/0!</v>
      </c>
      <c r="DO27" s="54" t="e">
        <f>DM26*(1-②条件設定!$H31)</f>
        <v>#DIV/0!</v>
      </c>
      <c r="DP27" s="98" t="e">
        <f>DO27+②条件設定!BE32</f>
        <v>#DIV/0!</v>
      </c>
      <c r="DQ27" s="32" t="e">
        <f t="shared" si="36"/>
        <v>#DIV/0!</v>
      </c>
      <c r="DR27" s="54" t="e">
        <f>DP26*(1-②条件設定!$H31)</f>
        <v>#DIV/0!</v>
      </c>
      <c r="DS27" s="98" t="e">
        <f>DR27+②条件設定!BF32</f>
        <v>#DIV/0!</v>
      </c>
      <c r="DT27" s="32" t="e">
        <f t="shared" si="37"/>
        <v>#DIV/0!</v>
      </c>
      <c r="DU27" s="54" t="e">
        <f>DS26*(1-②条件設定!$H31)</f>
        <v>#DIV/0!</v>
      </c>
      <c r="DV27" s="98" t="e">
        <f>DU27+②条件設定!BG32</f>
        <v>#DIV/0!</v>
      </c>
      <c r="DW27" s="32" t="e">
        <f t="shared" si="38"/>
        <v>#DIV/0!</v>
      </c>
      <c r="DX27" s="54" t="e">
        <f>DV26*(1-②条件設定!$H31)</f>
        <v>#DIV/0!</v>
      </c>
      <c r="DY27" s="98" t="e">
        <f>DX27+②条件設定!BH32</f>
        <v>#DIV/0!</v>
      </c>
      <c r="DZ27" s="32" t="e">
        <f t="shared" si="39"/>
        <v>#DIV/0!</v>
      </c>
      <c r="EA27" s="54" t="e">
        <f>DY26*(1-②条件設定!$H31)</f>
        <v>#DIV/0!</v>
      </c>
      <c r="EB27" s="98" t="e">
        <f>EA27+②条件設定!BI32</f>
        <v>#DIV/0!</v>
      </c>
      <c r="EC27" s="32" t="e">
        <f t="shared" si="40"/>
        <v>#DIV/0!</v>
      </c>
      <c r="ED27" s="54" t="e">
        <f>EB26*(1-②条件設定!$H31)</f>
        <v>#DIV/0!</v>
      </c>
      <c r="EE27" s="98" t="e">
        <f>ED27+②条件設定!BJ32</f>
        <v>#DIV/0!</v>
      </c>
      <c r="EF27" s="32" t="e">
        <f t="shared" si="41"/>
        <v>#DIV/0!</v>
      </c>
      <c r="EG27" s="54" t="e">
        <f>EE26*(1-②条件設定!$H31)</f>
        <v>#DIV/0!</v>
      </c>
      <c r="EH27" s="98" t="e">
        <f>EG27+②条件設定!BK32</f>
        <v>#DIV/0!</v>
      </c>
      <c r="EI27" s="32" t="e">
        <f t="shared" si="42"/>
        <v>#DIV/0!</v>
      </c>
      <c r="EJ27" s="54" t="e">
        <f>EH26*(1-②条件設定!$H31)</f>
        <v>#DIV/0!</v>
      </c>
      <c r="EK27" s="98" t="e">
        <f>EJ27+②条件設定!BL32</f>
        <v>#DIV/0!</v>
      </c>
      <c r="EL27" s="32" t="e">
        <f t="shared" si="43"/>
        <v>#DIV/0!</v>
      </c>
      <c r="EM27" s="54" t="e">
        <f>EK26*(1-②条件設定!$H31)</f>
        <v>#DIV/0!</v>
      </c>
      <c r="EN27" s="98" t="e">
        <f>EM27+②条件設定!BM32</f>
        <v>#DIV/0!</v>
      </c>
      <c r="EO27" s="32" t="e">
        <f t="shared" si="44"/>
        <v>#DIV/0!</v>
      </c>
      <c r="EP27" s="54" t="e">
        <f>EN26*(1-②条件設定!$H31)</f>
        <v>#DIV/0!</v>
      </c>
      <c r="EQ27" s="98" t="e">
        <f>EP27+②条件設定!BN32</f>
        <v>#DIV/0!</v>
      </c>
      <c r="ER27" s="32" t="e">
        <f t="shared" si="45"/>
        <v>#DIV/0!</v>
      </c>
      <c r="ES27" s="54" t="e">
        <f>EQ26*(1-②条件設定!$H31)</f>
        <v>#DIV/0!</v>
      </c>
      <c r="ET27" s="98" t="e">
        <f>ES27+②条件設定!BO32</f>
        <v>#DIV/0!</v>
      </c>
      <c r="EU27" s="32" t="e">
        <f t="shared" si="46"/>
        <v>#DIV/0!</v>
      </c>
      <c r="EV27" s="54" t="e">
        <f>ET26*(1-②条件設定!$H31)</f>
        <v>#DIV/0!</v>
      </c>
      <c r="EW27" s="98" t="e">
        <f>EV27+②条件設定!BP32</f>
        <v>#DIV/0!</v>
      </c>
      <c r="EX27" s="32" t="e">
        <f t="shared" si="47"/>
        <v>#DIV/0!</v>
      </c>
      <c r="EY27" s="54" t="e">
        <f>EW26*(1-②条件設定!$H31)</f>
        <v>#DIV/0!</v>
      </c>
      <c r="EZ27" s="98" t="e">
        <f>EY27+②条件設定!BQ32</f>
        <v>#DIV/0!</v>
      </c>
      <c r="FA27" s="32" t="e">
        <f t="shared" si="48"/>
        <v>#DIV/0!</v>
      </c>
      <c r="FB27" s="54" t="e">
        <f>EZ26*(1-②条件設定!$H31)</f>
        <v>#DIV/0!</v>
      </c>
      <c r="FC27" s="98" t="e">
        <f>FB27+②条件設定!BR32</f>
        <v>#DIV/0!</v>
      </c>
      <c r="FD27" s="32" t="e">
        <f t="shared" si="49"/>
        <v>#DIV/0!</v>
      </c>
      <c r="FE27" s="54" t="e">
        <f>FC26*(1-②条件設定!$H31)</f>
        <v>#DIV/0!</v>
      </c>
      <c r="FF27" s="98" t="e">
        <f>FE27+②条件設定!BS32</f>
        <v>#DIV/0!</v>
      </c>
      <c r="FG27" s="32" t="e">
        <f t="shared" si="50"/>
        <v>#DIV/0!</v>
      </c>
      <c r="FH27" s="54" t="e">
        <f>FF26*(1-②条件設定!$H31)</f>
        <v>#DIV/0!</v>
      </c>
      <c r="FI27" s="98" t="e">
        <f>FH27+②条件設定!BT32</f>
        <v>#DIV/0!</v>
      </c>
      <c r="FJ27" s="32" t="e">
        <f t="shared" si="51"/>
        <v>#DIV/0!</v>
      </c>
      <c r="FK27" s="54" t="e">
        <f>FI26*(1-②条件設定!$H31)</f>
        <v>#DIV/0!</v>
      </c>
      <c r="FL27" s="98" t="e">
        <f>FK27+②条件設定!BU32</f>
        <v>#DIV/0!</v>
      </c>
      <c r="FM27" s="32" t="e">
        <f t="shared" si="52"/>
        <v>#DIV/0!</v>
      </c>
      <c r="FN27" s="54" t="e">
        <f>FL26*(1-②条件設定!$H31)</f>
        <v>#DIV/0!</v>
      </c>
      <c r="FO27" s="98" t="e">
        <f>FN27+②条件設定!BV32</f>
        <v>#DIV/0!</v>
      </c>
      <c r="FP27" s="32" t="e">
        <f t="shared" si="53"/>
        <v>#DIV/0!</v>
      </c>
      <c r="FQ27" s="54" t="e">
        <f>FO26*(1-②条件設定!$H31)</f>
        <v>#DIV/0!</v>
      </c>
      <c r="FR27" s="98" t="e">
        <f>FQ27+②条件設定!BW32</f>
        <v>#DIV/0!</v>
      </c>
      <c r="FS27" s="32" t="e">
        <f t="shared" si="54"/>
        <v>#DIV/0!</v>
      </c>
      <c r="FT27" s="54" t="e">
        <f>FR26*(1-②条件設定!$H31)</f>
        <v>#DIV/0!</v>
      </c>
      <c r="FU27" s="98" t="e">
        <f>FT27+②条件設定!BX32</f>
        <v>#DIV/0!</v>
      </c>
      <c r="FV27" s="32" t="e">
        <f t="shared" si="55"/>
        <v>#DIV/0!</v>
      </c>
      <c r="FW27" s="54" t="e">
        <f>FU26*(1-②条件設定!$H31)</f>
        <v>#DIV/0!</v>
      </c>
      <c r="FX27" s="98" t="e">
        <f>FW27+②条件設定!BY32</f>
        <v>#DIV/0!</v>
      </c>
      <c r="FY27" s="32" t="e">
        <f t="shared" si="56"/>
        <v>#DIV/0!</v>
      </c>
      <c r="FZ27" s="54" t="e">
        <f>FX26*(1-②条件設定!$H31)</f>
        <v>#DIV/0!</v>
      </c>
      <c r="GA27" s="98" t="e">
        <f>FZ27+②条件設定!BZ32</f>
        <v>#DIV/0!</v>
      </c>
      <c r="GB27" s="32" t="e">
        <f t="shared" si="57"/>
        <v>#DIV/0!</v>
      </c>
      <c r="GC27" s="54" t="e">
        <f>GA26*(1-②条件設定!$H31)</f>
        <v>#DIV/0!</v>
      </c>
      <c r="GD27" s="98" t="e">
        <f>GC27+②条件設定!CA32</f>
        <v>#DIV/0!</v>
      </c>
      <c r="GE27" s="32" t="e">
        <f t="shared" si="58"/>
        <v>#DIV/0!</v>
      </c>
      <c r="GF27" s="54" t="e">
        <f>GD26*(1-②条件設定!$H31)</f>
        <v>#DIV/0!</v>
      </c>
      <c r="GG27" s="98" t="e">
        <f>GF27+②条件設定!CB32</f>
        <v>#DIV/0!</v>
      </c>
      <c r="GH27" s="32" t="e">
        <f t="shared" si="59"/>
        <v>#DIV/0!</v>
      </c>
      <c r="GI27" s="54" t="e">
        <f>GG26*(1-②条件設定!$H31)</f>
        <v>#DIV/0!</v>
      </c>
      <c r="GJ27" s="98" t="e">
        <f>GI27+②条件設定!CC32</f>
        <v>#DIV/0!</v>
      </c>
      <c r="GK27" s="32" t="e">
        <f t="shared" si="60"/>
        <v>#DIV/0!</v>
      </c>
      <c r="GL27" s="54" t="e">
        <f>GJ26*(1-②条件設定!$H31)</f>
        <v>#DIV/0!</v>
      </c>
      <c r="GM27" s="98" t="e">
        <f>GL27+②条件設定!CD32</f>
        <v>#DIV/0!</v>
      </c>
      <c r="GN27" s="32" t="e">
        <f t="shared" si="61"/>
        <v>#DIV/0!</v>
      </c>
      <c r="GO27" s="54" t="e">
        <f>GM26*(1-②条件設定!$H31)</f>
        <v>#DIV/0!</v>
      </c>
      <c r="GP27" s="98" t="e">
        <f>GO27+②条件設定!CE32</f>
        <v>#DIV/0!</v>
      </c>
      <c r="GQ27" s="32" t="e">
        <f t="shared" si="62"/>
        <v>#DIV/0!</v>
      </c>
      <c r="GR27" s="54" t="e">
        <f>GP26*(1-②条件設定!$H31)</f>
        <v>#DIV/0!</v>
      </c>
      <c r="GS27" s="98" t="e">
        <f>GR27+②条件設定!CF32</f>
        <v>#DIV/0!</v>
      </c>
      <c r="GT27" s="32" t="e">
        <f t="shared" si="63"/>
        <v>#DIV/0!</v>
      </c>
      <c r="GU27" s="54" t="e">
        <f>GS26*(1-②条件設定!$H31)</f>
        <v>#DIV/0!</v>
      </c>
      <c r="GV27" s="98" t="e">
        <f>GU27+②条件設定!CG32</f>
        <v>#DIV/0!</v>
      </c>
      <c r="GW27" s="32" t="e">
        <f t="shared" si="64"/>
        <v>#DIV/0!</v>
      </c>
      <c r="GX27" s="54" t="e">
        <f>GV26*(1-②条件設定!$H31)</f>
        <v>#DIV/0!</v>
      </c>
      <c r="GY27" s="98" t="e">
        <f>GX27+②条件設定!CH32</f>
        <v>#DIV/0!</v>
      </c>
      <c r="GZ27" s="32" t="e">
        <f t="shared" si="65"/>
        <v>#DIV/0!</v>
      </c>
      <c r="HA27" s="54" t="e">
        <f>GY26*(1-②条件設定!$H31)</f>
        <v>#DIV/0!</v>
      </c>
      <c r="HB27" s="98" t="e">
        <f>HA27+②条件設定!CI32</f>
        <v>#DIV/0!</v>
      </c>
      <c r="HC27" s="32" t="e">
        <f t="shared" si="66"/>
        <v>#DIV/0!</v>
      </c>
      <c r="HD27" s="54" t="e">
        <f>HB26*(1-②条件設定!$H31)</f>
        <v>#DIV/0!</v>
      </c>
      <c r="HE27" s="98" t="e">
        <f>HD27+②条件設定!CJ32</f>
        <v>#DIV/0!</v>
      </c>
      <c r="HF27" s="32" t="e">
        <f t="shared" si="67"/>
        <v>#DIV/0!</v>
      </c>
      <c r="HG27" s="54" t="e">
        <f>HE26*(1-②条件設定!$H31)</f>
        <v>#DIV/0!</v>
      </c>
      <c r="HH27" s="98" t="e">
        <f>HG27+②条件設定!CK32</f>
        <v>#DIV/0!</v>
      </c>
      <c r="HI27" s="32" t="e">
        <f t="shared" si="68"/>
        <v>#DIV/0!</v>
      </c>
      <c r="HJ27" s="54" t="e">
        <f>HH26*(1-②条件設定!$H31)</f>
        <v>#DIV/0!</v>
      </c>
      <c r="HK27" s="98" t="e">
        <f>HJ27+②条件設定!CL32</f>
        <v>#DIV/0!</v>
      </c>
      <c r="HL27" s="32" t="e">
        <f t="shared" si="69"/>
        <v>#DIV/0!</v>
      </c>
      <c r="HM27" s="54" t="e">
        <f>HK26*(1-②条件設定!$H31)</f>
        <v>#DIV/0!</v>
      </c>
      <c r="HN27" s="98" t="e">
        <f>HM27+②条件設定!CM32</f>
        <v>#DIV/0!</v>
      </c>
      <c r="HO27" s="32" t="e">
        <f t="shared" si="70"/>
        <v>#DIV/0!</v>
      </c>
      <c r="HP27" s="54" t="e">
        <f>HN26*(1-②条件設定!$H31)</f>
        <v>#DIV/0!</v>
      </c>
      <c r="HQ27" s="98" t="e">
        <f>HP27+②条件設定!CN32</f>
        <v>#DIV/0!</v>
      </c>
      <c r="HR27" s="32" t="e">
        <f t="shared" si="71"/>
        <v>#DIV/0!</v>
      </c>
      <c r="HS27" s="54" t="e">
        <f>HQ26*(1-②条件設定!$H31)</f>
        <v>#DIV/0!</v>
      </c>
      <c r="HT27" s="98" t="e">
        <f>HS27+②条件設定!CO32</f>
        <v>#DIV/0!</v>
      </c>
      <c r="HU27" s="32" t="e">
        <f t="shared" si="72"/>
        <v>#DIV/0!</v>
      </c>
      <c r="HV27" s="54" t="e">
        <f>HT26*(1-②条件設定!$H31)</f>
        <v>#DIV/0!</v>
      </c>
      <c r="HW27" s="98" t="e">
        <f>HV27+②条件設定!CP32</f>
        <v>#DIV/0!</v>
      </c>
      <c r="HX27" s="32" t="e">
        <f t="shared" si="73"/>
        <v>#DIV/0!</v>
      </c>
      <c r="HY27" s="54" t="e">
        <f>HW26*(1-②条件設定!$H31)</f>
        <v>#DIV/0!</v>
      </c>
      <c r="HZ27" s="98" t="e">
        <f>HY27+②条件設定!CQ32</f>
        <v>#DIV/0!</v>
      </c>
      <c r="IA27" s="32" t="e">
        <f t="shared" si="74"/>
        <v>#DIV/0!</v>
      </c>
      <c r="IB27" s="54" t="e">
        <f>HZ26*(1-②条件設定!$H31)</f>
        <v>#DIV/0!</v>
      </c>
      <c r="IC27" s="98" t="e">
        <f>IB27+②条件設定!CR32</f>
        <v>#DIV/0!</v>
      </c>
      <c r="ID27" s="32" t="e">
        <f t="shared" si="75"/>
        <v>#DIV/0!</v>
      </c>
      <c r="IE27" s="54" t="e">
        <f>IC26*(1-②条件設定!$H31)</f>
        <v>#DIV/0!</v>
      </c>
      <c r="IF27" s="98" t="e">
        <f>IE27+②条件設定!CS32</f>
        <v>#DIV/0!</v>
      </c>
      <c r="IG27" s="32" t="e">
        <f t="shared" si="76"/>
        <v>#DIV/0!</v>
      </c>
    </row>
    <row r="28" spans="1:241" x14ac:dyDescent="0.4">
      <c r="A28" s="22">
        <v>42</v>
      </c>
      <c r="B28" s="33">
        <f>①実績入力!B29</f>
        <v>0</v>
      </c>
      <c r="C28" s="6">
        <f>①実績入力!E29</f>
        <v>0</v>
      </c>
      <c r="D28" s="34">
        <f>①実績入力!F29</f>
        <v>0</v>
      </c>
      <c r="E28" s="55" t="e">
        <f>B27*(1-②条件設定!$H32)</f>
        <v>#DIV/0!</v>
      </c>
      <c r="F28" s="99" t="e">
        <f>E28+②条件設定!S33</f>
        <v>#DIV/0!</v>
      </c>
      <c r="G28" s="34" t="e">
        <f t="shared" si="77"/>
        <v>#DIV/0!</v>
      </c>
      <c r="H28" s="55" t="e">
        <f>F27*(1-②条件設定!$H32)</f>
        <v>#DIV/0!</v>
      </c>
      <c r="I28" s="99" t="e">
        <f>H28+②条件設定!T33</f>
        <v>#DIV/0!</v>
      </c>
      <c r="J28" s="34" t="e">
        <f t="shared" si="78"/>
        <v>#DIV/0!</v>
      </c>
      <c r="K28" s="55" t="e">
        <f>I27*(1-②条件設定!$H32)</f>
        <v>#DIV/0!</v>
      </c>
      <c r="L28" s="99" t="e">
        <f>K28+②条件設定!U33</f>
        <v>#DIV/0!</v>
      </c>
      <c r="M28" s="34" t="e">
        <f t="shared" si="0"/>
        <v>#DIV/0!</v>
      </c>
      <c r="N28" s="55" t="e">
        <f>L27*(1-②条件設定!$H32)</f>
        <v>#DIV/0!</v>
      </c>
      <c r="O28" s="99" t="e">
        <f>N28+②条件設定!V33</f>
        <v>#DIV/0!</v>
      </c>
      <c r="P28" s="34" t="e">
        <f t="shared" si="1"/>
        <v>#DIV/0!</v>
      </c>
      <c r="Q28" s="55" t="e">
        <f>O27*(1-②条件設定!$H32)</f>
        <v>#DIV/0!</v>
      </c>
      <c r="R28" s="99" t="e">
        <f>Q28+②条件設定!W33</f>
        <v>#DIV/0!</v>
      </c>
      <c r="S28" s="34" t="e">
        <f t="shared" si="2"/>
        <v>#DIV/0!</v>
      </c>
      <c r="T28" s="55" t="e">
        <f>R27*(1-②条件設定!$H32)</f>
        <v>#DIV/0!</v>
      </c>
      <c r="U28" s="99" t="e">
        <f>T28+②条件設定!X33</f>
        <v>#DIV/0!</v>
      </c>
      <c r="V28" s="34" t="e">
        <f t="shared" si="3"/>
        <v>#DIV/0!</v>
      </c>
      <c r="W28" s="55" t="e">
        <f>U27*(1-②条件設定!$H32)</f>
        <v>#DIV/0!</v>
      </c>
      <c r="X28" s="99" t="e">
        <f>W28+②条件設定!Y33</f>
        <v>#DIV/0!</v>
      </c>
      <c r="Y28" s="34" t="e">
        <f t="shared" si="4"/>
        <v>#DIV/0!</v>
      </c>
      <c r="Z28" s="55" t="e">
        <f>X27*(1-②条件設定!$H32)</f>
        <v>#DIV/0!</v>
      </c>
      <c r="AA28" s="99" t="e">
        <f>Z28+②条件設定!Z33</f>
        <v>#DIV/0!</v>
      </c>
      <c r="AB28" s="34" t="e">
        <f t="shared" si="5"/>
        <v>#DIV/0!</v>
      </c>
      <c r="AC28" s="55" t="e">
        <f>AA27*(1-②条件設定!$H32)</f>
        <v>#DIV/0!</v>
      </c>
      <c r="AD28" s="99" t="e">
        <f>AC28+②条件設定!AA33</f>
        <v>#DIV/0!</v>
      </c>
      <c r="AE28" s="34" t="e">
        <f t="shared" si="6"/>
        <v>#DIV/0!</v>
      </c>
      <c r="AF28" s="55" t="e">
        <f>AD27*(1-②条件設定!$H32)</f>
        <v>#DIV/0!</v>
      </c>
      <c r="AG28" s="99" t="e">
        <f>AF28+②条件設定!AB33</f>
        <v>#DIV/0!</v>
      </c>
      <c r="AH28" s="34" t="e">
        <f t="shared" si="7"/>
        <v>#DIV/0!</v>
      </c>
      <c r="AI28" s="55" t="e">
        <f>AG27*(1-②条件設定!$H32)</f>
        <v>#DIV/0!</v>
      </c>
      <c r="AJ28" s="99" t="e">
        <f>AI28+②条件設定!AC33</f>
        <v>#DIV/0!</v>
      </c>
      <c r="AK28" s="34" t="e">
        <f t="shared" si="8"/>
        <v>#DIV/0!</v>
      </c>
      <c r="AL28" s="55" t="e">
        <f>AJ27*(1-②条件設定!$H32)</f>
        <v>#DIV/0!</v>
      </c>
      <c r="AM28" s="99" t="e">
        <f>AL28+②条件設定!AD33</f>
        <v>#DIV/0!</v>
      </c>
      <c r="AN28" s="34" t="e">
        <f t="shared" si="9"/>
        <v>#DIV/0!</v>
      </c>
      <c r="AO28" s="55" t="e">
        <f>AM27*(1-②条件設定!$H32)</f>
        <v>#DIV/0!</v>
      </c>
      <c r="AP28" s="99" t="e">
        <f>AO28+②条件設定!AE33</f>
        <v>#DIV/0!</v>
      </c>
      <c r="AQ28" s="34" t="e">
        <f t="shared" si="10"/>
        <v>#DIV/0!</v>
      </c>
      <c r="AR28" s="55" t="e">
        <f>AP27*(1-②条件設定!$H32)</f>
        <v>#DIV/0!</v>
      </c>
      <c r="AS28" s="99" t="e">
        <f>AR28+②条件設定!AF33</f>
        <v>#DIV/0!</v>
      </c>
      <c r="AT28" s="34" t="e">
        <f t="shared" si="11"/>
        <v>#DIV/0!</v>
      </c>
      <c r="AU28" s="55" t="e">
        <f>AS27*(1-②条件設定!$H32)</f>
        <v>#DIV/0!</v>
      </c>
      <c r="AV28" s="99" t="e">
        <f>AU28+②条件設定!AG33</f>
        <v>#DIV/0!</v>
      </c>
      <c r="AW28" s="34" t="e">
        <f t="shared" si="12"/>
        <v>#DIV/0!</v>
      </c>
      <c r="AX28" s="55" t="e">
        <f>AV27*(1-②条件設定!$H32)</f>
        <v>#DIV/0!</v>
      </c>
      <c r="AY28" s="99" t="e">
        <f>AX28+②条件設定!AH33</f>
        <v>#DIV/0!</v>
      </c>
      <c r="AZ28" s="34" t="e">
        <f t="shared" si="13"/>
        <v>#DIV/0!</v>
      </c>
      <c r="BA28" s="55" t="e">
        <f>AY27*(1-②条件設定!$H32)</f>
        <v>#DIV/0!</v>
      </c>
      <c r="BB28" s="99" t="e">
        <f>BA28+②条件設定!AI33</f>
        <v>#DIV/0!</v>
      </c>
      <c r="BC28" s="34" t="e">
        <f t="shared" si="14"/>
        <v>#DIV/0!</v>
      </c>
      <c r="BD28" s="55" t="e">
        <f>BB27*(1-②条件設定!$H32)</f>
        <v>#DIV/0!</v>
      </c>
      <c r="BE28" s="99" t="e">
        <f>BD28+②条件設定!AJ33</f>
        <v>#DIV/0!</v>
      </c>
      <c r="BF28" s="34" t="e">
        <f t="shared" si="15"/>
        <v>#DIV/0!</v>
      </c>
      <c r="BG28" s="55" t="e">
        <f>BE27*(1-②条件設定!$H32)</f>
        <v>#DIV/0!</v>
      </c>
      <c r="BH28" s="99" t="e">
        <f>BG28+②条件設定!AK33</f>
        <v>#DIV/0!</v>
      </c>
      <c r="BI28" s="34" t="e">
        <f t="shared" si="16"/>
        <v>#DIV/0!</v>
      </c>
      <c r="BJ28" s="55" t="e">
        <f>BH27*(1-②条件設定!$H32)</f>
        <v>#DIV/0!</v>
      </c>
      <c r="BK28" s="99" t="e">
        <f>BJ28+②条件設定!AL33</f>
        <v>#DIV/0!</v>
      </c>
      <c r="BL28" s="34" t="e">
        <f t="shared" si="17"/>
        <v>#DIV/0!</v>
      </c>
      <c r="BM28" s="55" t="e">
        <f>BK27*(1-②条件設定!$H32)</f>
        <v>#DIV/0!</v>
      </c>
      <c r="BN28" s="99" t="e">
        <f>BM28+②条件設定!AM33</f>
        <v>#DIV/0!</v>
      </c>
      <c r="BO28" s="34" t="e">
        <f t="shared" si="18"/>
        <v>#DIV/0!</v>
      </c>
      <c r="BP28" s="55" t="e">
        <f>BN27*(1-②条件設定!$H32)</f>
        <v>#DIV/0!</v>
      </c>
      <c r="BQ28" s="99" t="e">
        <f>BP28+②条件設定!AN33</f>
        <v>#DIV/0!</v>
      </c>
      <c r="BR28" s="34" t="e">
        <f t="shared" si="19"/>
        <v>#DIV/0!</v>
      </c>
      <c r="BS28" s="55" t="e">
        <f>BQ27*(1-②条件設定!$H32)</f>
        <v>#DIV/0!</v>
      </c>
      <c r="BT28" s="99" t="e">
        <f>BS28+②条件設定!AO33</f>
        <v>#DIV/0!</v>
      </c>
      <c r="BU28" s="34" t="e">
        <f t="shared" si="20"/>
        <v>#DIV/0!</v>
      </c>
      <c r="BV28" s="55" t="e">
        <f>BT27*(1-②条件設定!$H32)</f>
        <v>#DIV/0!</v>
      </c>
      <c r="BW28" s="99" t="e">
        <f>BV28+②条件設定!AP33</f>
        <v>#DIV/0!</v>
      </c>
      <c r="BX28" s="34" t="e">
        <f t="shared" si="21"/>
        <v>#DIV/0!</v>
      </c>
      <c r="BY28" s="55" t="e">
        <f>BW27*(1-②条件設定!$H32)</f>
        <v>#DIV/0!</v>
      </c>
      <c r="BZ28" s="99" t="e">
        <f>BY28+②条件設定!AQ33</f>
        <v>#DIV/0!</v>
      </c>
      <c r="CA28" s="34" t="e">
        <f t="shared" si="22"/>
        <v>#DIV/0!</v>
      </c>
      <c r="CB28" s="55" t="e">
        <f>BZ27*(1-②条件設定!$H32)</f>
        <v>#DIV/0!</v>
      </c>
      <c r="CC28" s="99" t="e">
        <f>CB28+②条件設定!AR33</f>
        <v>#DIV/0!</v>
      </c>
      <c r="CD28" s="34" t="e">
        <f t="shared" si="23"/>
        <v>#DIV/0!</v>
      </c>
      <c r="CE28" s="55" t="e">
        <f>CC27*(1-②条件設定!$H32)</f>
        <v>#DIV/0!</v>
      </c>
      <c r="CF28" s="99" t="e">
        <f>CE28+②条件設定!AS33</f>
        <v>#DIV/0!</v>
      </c>
      <c r="CG28" s="34" t="e">
        <f t="shared" si="24"/>
        <v>#DIV/0!</v>
      </c>
      <c r="CH28" s="55" t="e">
        <f>CF27*(1-②条件設定!$H32)</f>
        <v>#DIV/0!</v>
      </c>
      <c r="CI28" s="99" t="e">
        <f>CH28+②条件設定!AT33</f>
        <v>#DIV/0!</v>
      </c>
      <c r="CJ28" s="34" t="e">
        <f t="shared" si="25"/>
        <v>#DIV/0!</v>
      </c>
      <c r="CK28" s="55" t="e">
        <f>CI27*(1-②条件設定!$H32)</f>
        <v>#DIV/0!</v>
      </c>
      <c r="CL28" s="99" t="e">
        <f>CK28+②条件設定!AU33</f>
        <v>#DIV/0!</v>
      </c>
      <c r="CM28" s="34" t="e">
        <f t="shared" si="26"/>
        <v>#DIV/0!</v>
      </c>
      <c r="CN28" s="55" t="e">
        <f>CL27*(1-②条件設定!$H32)</f>
        <v>#DIV/0!</v>
      </c>
      <c r="CO28" s="99" t="e">
        <f>CN28+②条件設定!AV33</f>
        <v>#DIV/0!</v>
      </c>
      <c r="CP28" s="34" t="e">
        <f t="shared" si="27"/>
        <v>#DIV/0!</v>
      </c>
      <c r="CQ28" s="55" t="e">
        <f>CO27*(1-②条件設定!$H32)</f>
        <v>#DIV/0!</v>
      </c>
      <c r="CR28" s="99" t="e">
        <f>CQ28+②条件設定!AW33</f>
        <v>#DIV/0!</v>
      </c>
      <c r="CS28" s="34" t="e">
        <f t="shared" si="28"/>
        <v>#DIV/0!</v>
      </c>
      <c r="CT28" s="55" t="e">
        <f>CR27*(1-②条件設定!$H32)</f>
        <v>#DIV/0!</v>
      </c>
      <c r="CU28" s="99" t="e">
        <f>CT28+②条件設定!AX33</f>
        <v>#DIV/0!</v>
      </c>
      <c r="CV28" s="34" t="e">
        <f t="shared" si="29"/>
        <v>#DIV/0!</v>
      </c>
      <c r="CW28" s="55" t="e">
        <f>CU27*(1-②条件設定!$H32)</f>
        <v>#DIV/0!</v>
      </c>
      <c r="CX28" s="99" t="e">
        <f>CW28+②条件設定!AY33</f>
        <v>#DIV/0!</v>
      </c>
      <c r="CY28" s="34" t="e">
        <f t="shared" si="30"/>
        <v>#DIV/0!</v>
      </c>
      <c r="CZ28" s="55" t="e">
        <f>CX27*(1-②条件設定!$H32)</f>
        <v>#DIV/0!</v>
      </c>
      <c r="DA28" s="99" t="e">
        <f>CZ28+②条件設定!AZ33</f>
        <v>#DIV/0!</v>
      </c>
      <c r="DB28" s="34" t="e">
        <f t="shared" si="31"/>
        <v>#DIV/0!</v>
      </c>
      <c r="DC28" s="55" t="e">
        <f>DA27*(1-②条件設定!$H32)</f>
        <v>#DIV/0!</v>
      </c>
      <c r="DD28" s="99" t="e">
        <f>DC28+②条件設定!BA33</f>
        <v>#DIV/0!</v>
      </c>
      <c r="DE28" s="34" t="e">
        <f t="shared" si="32"/>
        <v>#DIV/0!</v>
      </c>
      <c r="DF28" s="55" t="e">
        <f>DD27*(1-②条件設定!$H32)</f>
        <v>#DIV/0!</v>
      </c>
      <c r="DG28" s="99" t="e">
        <f>DF28+②条件設定!BB33</f>
        <v>#DIV/0!</v>
      </c>
      <c r="DH28" s="34" t="e">
        <f t="shared" si="33"/>
        <v>#DIV/0!</v>
      </c>
      <c r="DI28" s="55" t="e">
        <f>DG27*(1-②条件設定!$H32)</f>
        <v>#DIV/0!</v>
      </c>
      <c r="DJ28" s="99" t="e">
        <f>DI28+②条件設定!BC33</f>
        <v>#DIV/0!</v>
      </c>
      <c r="DK28" s="34" t="e">
        <f t="shared" si="34"/>
        <v>#DIV/0!</v>
      </c>
      <c r="DL28" s="55" t="e">
        <f>DJ27*(1-②条件設定!$H32)</f>
        <v>#DIV/0!</v>
      </c>
      <c r="DM28" s="99" t="e">
        <f>DL28+②条件設定!BD33</f>
        <v>#DIV/0!</v>
      </c>
      <c r="DN28" s="34" t="e">
        <f t="shared" si="35"/>
        <v>#DIV/0!</v>
      </c>
      <c r="DO28" s="55" t="e">
        <f>DM27*(1-②条件設定!$H32)</f>
        <v>#DIV/0!</v>
      </c>
      <c r="DP28" s="99" t="e">
        <f>DO28+②条件設定!BE33</f>
        <v>#DIV/0!</v>
      </c>
      <c r="DQ28" s="34" t="e">
        <f t="shared" si="36"/>
        <v>#DIV/0!</v>
      </c>
      <c r="DR28" s="55" t="e">
        <f>DP27*(1-②条件設定!$H32)</f>
        <v>#DIV/0!</v>
      </c>
      <c r="DS28" s="99" t="e">
        <f>DR28+②条件設定!BF33</f>
        <v>#DIV/0!</v>
      </c>
      <c r="DT28" s="34" t="e">
        <f t="shared" si="37"/>
        <v>#DIV/0!</v>
      </c>
      <c r="DU28" s="55" t="e">
        <f>DS27*(1-②条件設定!$H32)</f>
        <v>#DIV/0!</v>
      </c>
      <c r="DV28" s="99" t="e">
        <f>DU28+②条件設定!BG33</f>
        <v>#DIV/0!</v>
      </c>
      <c r="DW28" s="34" t="e">
        <f t="shared" si="38"/>
        <v>#DIV/0!</v>
      </c>
      <c r="DX28" s="55" t="e">
        <f>DV27*(1-②条件設定!$H32)</f>
        <v>#DIV/0!</v>
      </c>
      <c r="DY28" s="99" t="e">
        <f>DX28+②条件設定!BH33</f>
        <v>#DIV/0!</v>
      </c>
      <c r="DZ28" s="34" t="e">
        <f t="shared" si="39"/>
        <v>#DIV/0!</v>
      </c>
      <c r="EA28" s="55" t="e">
        <f>DY27*(1-②条件設定!$H32)</f>
        <v>#DIV/0!</v>
      </c>
      <c r="EB28" s="99" t="e">
        <f>EA28+②条件設定!BI33</f>
        <v>#DIV/0!</v>
      </c>
      <c r="EC28" s="34" t="e">
        <f t="shared" si="40"/>
        <v>#DIV/0!</v>
      </c>
      <c r="ED28" s="55" t="e">
        <f>EB27*(1-②条件設定!$H32)</f>
        <v>#DIV/0!</v>
      </c>
      <c r="EE28" s="99" t="e">
        <f>ED28+②条件設定!BJ33</f>
        <v>#DIV/0!</v>
      </c>
      <c r="EF28" s="34" t="e">
        <f t="shared" si="41"/>
        <v>#DIV/0!</v>
      </c>
      <c r="EG28" s="55" t="e">
        <f>EE27*(1-②条件設定!$H32)</f>
        <v>#DIV/0!</v>
      </c>
      <c r="EH28" s="99" t="e">
        <f>EG28+②条件設定!BK33</f>
        <v>#DIV/0!</v>
      </c>
      <c r="EI28" s="34" t="e">
        <f t="shared" si="42"/>
        <v>#DIV/0!</v>
      </c>
      <c r="EJ28" s="55" t="e">
        <f>EH27*(1-②条件設定!$H32)</f>
        <v>#DIV/0!</v>
      </c>
      <c r="EK28" s="99" t="e">
        <f>EJ28+②条件設定!BL33</f>
        <v>#DIV/0!</v>
      </c>
      <c r="EL28" s="34" t="e">
        <f t="shared" si="43"/>
        <v>#DIV/0!</v>
      </c>
      <c r="EM28" s="55" t="e">
        <f>EK27*(1-②条件設定!$H32)</f>
        <v>#DIV/0!</v>
      </c>
      <c r="EN28" s="99" t="e">
        <f>EM28+②条件設定!BM33</f>
        <v>#DIV/0!</v>
      </c>
      <c r="EO28" s="34" t="e">
        <f t="shared" si="44"/>
        <v>#DIV/0!</v>
      </c>
      <c r="EP28" s="55" t="e">
        <f>EN27*(1-②条件設定!$H32)</f>
        <v>#DIV/0!</v>
      </c>
      <c r="EQ28" s="99" t="e">
        <f>EP28+②条件設定!BN33</f>
        <v>#DIV/0!</v>
      </c>
      <c r="ER28" s="34" t="e">
        <f t="shared" si="45"/>
        <v>#DIV/0!</v>
      </c>
      <c r="ES28" s="55" t="e">
        <f>EQ27*(1-②条件設定!$H32)</f>
        <v>#DIV/0!</v>
      </c>
      <c r="ET28" s="99" t="e">
        <f>ES28+②条件設定!BO33</f>
        <v>#DIV/0!</v>
      </c>
      <c r="EU28" s="34" t="e">
        <f t="shared" si="46"/>
        <v>#DIV/0!</v>
      </c>
      <c r="EV28" s="55" t="e">
        <f>ET27*(1-②条件設定!$H32)</f>
        <v>#DIV/0!</v>
      </c>
      <c r="EW28" s="99" t="e">
        <f>EV28+②条件設定!BP33</f>
        <v>#DIV/0!</v>
      </c>
      <c r="EX28" s="34" t="e">
        <f t="shared" si="47"/>
        <v>#DIV/0!</v>
      </c>
      <c r="EY28" s="55" t="e">
        <f>EW27*(1-②条件設定!$H32)</f>
        <v>#DIV/0!</v>
      </c>
      <c r="EZ28" s="99" t="e">
        <f>EY28+②条件設定!BQ33</f>
        <v>#DIV/0!</v>
      </c>
      <c r="FA28" s="34" t="e">
        <f t="shared" si="48"/>
        <v>#DIV/0!</v>
      </c>
      <c r="FB28" s="55" t="e">
        <f>EZ27*(1-②条件設定!$H32)</f>
        <v>#DIV/0!</v>
      </c>
      <c r="FC28" s="99" t="e">
        <f>FB28+②条件設定!BR33</f>
        <v>#DIV/0!</v>
      </c>
      <c r="FD28" s="34" t="e">
        <f t="shared" si="49"/>
        <v>#DIV/0!</v>
      </c>
      <c r="FE28" s="55" t="e">
        <f>FC27*(1-②条件設定!$H32)</f>
        <v>#DIV/0!</v>
      </c>
      <c r="FF28" s="99" t="e">
        <f>FE28+②条件設定!BS33</f>
        <v>#DIV/0!</v>
      </c>
      <c r="FG28" s="34" t="e">
        <f t="shared" si="50"/>
        <v>#DIV/0!</v>
      </c>
      <c r="FH28" s="55" t="e">
        <f>FF27*(1-②条件設定!$H32)</f>
        <v>#DIV/0!</v>
      </c>
      <c r="FI28" s="99" t="e">
        <f>FH28+②条件設定!BT33</f>
        <v>#DIV/0!</v>
      </c>
      <c r="FJ28" s="34" t="e">
        <f t="shared" si="51"/>
        <v>#DIV/0!</v>
      </c>
      <c r="FK28" s="55" t="e">
        <f>FI27*(1-②条件設定!$H32)</f>
        <v>#DIV/0!</v>
      </c>
      <c r="FL28" s="99" t="e">
        <f>FK28+②条件設定!BU33</f>
        <v>#DIV/0!</v>
      </c>
      <c r="FM28" s="34" t="e">
        <f t="shared" si="52"/>
        <v>#DIV/0!</v>
      </c>
      <c r="FN28" s="55" t="e">
        <f>FL27*(1-②条件設定!$H32)</f>
        <v>#DIV/0!</v>
      </c>
      <c r="FO28" s="99" t="e">
        <f>FN28+②条件設定!BV33</f>
        <v>#DIV/0!</v>
      </c>
      <c r="FP28" s="34" t="e">
        <f t="shared" si="53"/>
        <v>#DIV/0!</v>
      </c>
      <c r="FQ28" s="55" t="e">
        <f>FO27*(1-②条件設定!$H32)</f>
        <v>#DIV/0!</v>
      </c>
      <c r="FR28" s="99" t="e">
        <f>FQ28+②条件設定!BW33</f>
        <v>#DIV/0!</v>
      </c>
      <c r="FS28" s="34" t="e">
        <f t="shared" si="54"/>
        <v>#DIV/0!</v>
      </c>
      <c r="FT28" s="55" t="e">
        <f>FR27*(1-②条件設定!$H32)</f>
        <v>#DIV/0!</v>
      </c>
      <c r="FU28" s="99" t="e">
        <f>FT28+②条件設定!BX33</f>
        <v>#DIV/0!</v>
      </c>
      <c r="FV28" s="34" t="e">
        <f t="shared" si="55"/>
        <v>#DIV/0!</v>
      </c>
      <c r="FW28" s="55" t="e">
        <f>FU27*(1-②条件設定!$H32)</f>
        <v>#DIV/0!</v>
      </c>
      <c r="FX28" s="99" t="e">
        <f>FW28+②条件設定!BY33</f>
        <v>#DIV/0!</v>
      </c>
      <c r="FY28" s="34" t="e">
        <f t="shared" si="56"/>
        <v>#DIV/0!</v>
      </c>
      <c r="FZ28" s="55" t="e">
        <f>FX27*(1-②条件設定!$H32)</f>
        <v>#DIV/0!</v>
      </c>
      <c r="GA28" s="99" t="e">
        <f>FZ28+②条件設定!BZ33</f>
        <v>#DIV/0!</v>
      </c>
      <c r="GB28" s="34" t="e">
        <f t="shared" si="57"/>
        <v>#DIV/0!</v>
      </c>
      <c r="GC28" s="55" t="e">
        <f>GA27*(1-②条件設定!$H32)</f>
        <v>#DIV/0!</v>
      </c>
      <c r="GD28" s="99" t="e">
        <f>GC28+②条件設定!CA33</f>
        <v>#DIV/0!</v>
      </c>
      <c r="GE28" s="34" t="e">
        <f t="shared" si="58"/>
        <v>#DIV/0!</v>
      </c>
      <c r="GF28" s="55" t="e">
        <f>GD27*(1-②条件設定!$H32)</f>
        <v>#DIV/0!</v>
      </c>
      <c r="GG28" s="99" t="e">
        <f>GF28+②条件設定!CB33</f>
        <v>#DIV/0!</v>
      </c>
      <c r="GH28" s="34" t="e">
        <f t="shared" si="59"/>
        <v>#DIV/0!</v>
      </c>
      <c r="GI28" s="55" t="e">
        <f>GG27*(1-②条件設定!$H32)</f>
        <v>#DIV/0!</v>
      </c>
      <c r="GJ28" s="99" t="e">
        <f>GI28+②条件設定!CC33</f>
        <v>#DIV/0!</v>
      </c>
      <c r="GK28" s="34" t="e">
        <f t="shared" si="60"/>
        <v>#DIV/0!</v>
      </c>
      <c r="GL28" s="55" t="e">
        <f>GJ27*(1-②条件設定!$H32)</f>
        <v>#DIV/0!</v>
      </c>
      <c r="GM28" s="99" t="e">
        <f>GL28+②条件設定!CD33</f>
        <v>#DIV/0!</v>
      </c>
      <c r="GN28" s="34" t="e">
        <f t="shared" si="61"/>
        <v>#DIV/0!</v>
      </c>
      <c r="GO28" s="55" t="e">
        <f>GM27*(1-②条件設定!$H32)</f>
        <v>#DIV/0!</v>
      </c>
      <c r="GP28" s="99" t="e">
        <f>GO28+②条件設定!CE33</f>
        <v>#DIV/0!</v>
      </c>
      <c r="GQ28" s="34" t="e">
        <f t="shared" si="62"/>
        <v>#DIV/0!</v>
      </c>
      <c r="GR28" s="55" t="e">
        <f>GP27*(1-②条件設定!$H32)</f>
        <v>#DIV/0!</v>
      </c>
      <c r="GS28" s="99" t="e">
        <f>GR28+②条件設定!CF33</f>
        <v>#DIV/0!</v>
      </c>
      <c r="GT28" s="34" t="e">
        <f t="shared" si="63"/>
        <v>#DIV/0!</v>
      </c>
      <c r="GU28" s="55" t="e">
        <f>GS27*(1-②条件設定!$H32)</f>
        <v>#DIV/0!</v>
      </c>
      <c r="GV28" s="99" t="e">
        <f>GU28+②条件設定!CG33</f>
        <v>#DIV/0!</v>
      </c>
      <c r="GW28" s="34" t="e">
        <f t="shared" si="64"/>
        <v>#DIV/0!</v>
      </c>
      <c r="GX28" s="55" t="e">
        <f>GV27*(1-②条件設定!$H32)</f>
        <v>#DIV/0!</v>
      </c>
      <c r="GY28" s="99" t="e">
        <f>GX28+②条件設定!CH33</f>
        <v>#DIV/0!</v>
      </c>
      <c r="GZ28" s="34" t="e">
        <f t="shared" si="65"/>
        <v>#DIV/0!</v>
      </c>
      <c r="HA28" s="55" t="e">
        <f>GY27*(1-②条件設定!$H32)</f>
        <v>#DIV/0!</v>
      </c>
      <c r="HB28" s="99" t="e">
        <f>HA28+②条件設定!CI33</f>
        <v>#DIV/0!</v>
      </c>
      <c r="HC28" s="34" t="e">
        <f t="shared" si="66"/>
        <v>#DIV/0!</v>
      </c>
      <c r="HD28" s="55" t="e">
        <f>HB27*(1-②条件設定!$H32)</f>
        <v>#DIV/0!</v>
      </c>
      <c r="HE28" s="99" t="e">
        <f>HD28+②条件設定!CJ33</f>
        <v>#DIV/0!</v>
      </c>
      <c r="HF28" s="34" t="e">
        <f t="shared" si="67"/>
        <v>#DIV/0!</v>
      </c>
      <c r="HG28" s="55" t="e">
        <f>HE27*(1-②条件設定!$H32)</f>
        <v>#DIV/0!</v>
      </c>
      <c r="HH28" s="99" t="e">
        <f>HG28+②条件設定!CK33</f>
        <v>#DIV/0!</v>
      </c>
      <c r="HI28" s="34" t="e">
        <f t="shared" si="68"/>
        <v>#DIV/0!</v>
      </c>
      <c r="HJ28" s="55" t="e">
        <f>HH27*(1-②条件設定!$H32)</f>
        <v>#DIV/0!</v>
      </c>
      <c r="HK28" s="99" t="e">
        <f>HJ28+②条件設定!CL33</f>
        <v>#DIV/0!</v>
      </c>
      <c r="HL28" s="34" t="e">
        <f t="shared" si="69"/>
        <v>#DIV/0!</v>
      </c>
      <c r="HM28" s="55" t="e">
        <f>HK27*(1-②条件設定!$H32)</f>
        <v>#DIV/0!</v>
      </c>
      <c r="HN28" s="99" t="e">
        <f>HM28+②条件設定!CM33</f>
        <v>#DIV/0!</v>
      </c>
      <c r="HO28" s="34" t="e">
        <f t="shared" si="70"/>
        <v>#DIV/0!</v>
      </c>
      <c r="HP28" s="55" t="e">
        <f>HN27*(1-②条件設定!$H32)</f>
        <v>#DIV/0!</v>
      </c>
      <c r="HQ28" s="99" t="e">
        <f>HP28+②条件設定!CN33</f>
        <v>#DIV/0!</v>
      </c>
      <c r="HR28" s="34" t="e">
        <f t="shared" si="71"/>
        <v>#DIV/0!</v>
      </c>
      <c r="HS28" s="55" t="e">
        <f>HQ27*(1-②条件設定!$H32)</f>
        <v>#DIV/0!</v>
      </c>
      <c r="HT28" s="99" t="e">
        <f>HS28+②条件設定!CO33</f>
        <v>#DIV/0!</v>
      </c>
      <c r="HU28" s="34" t="e">
        <f t="shared" si="72"/>
        <v>#DIV/0!</v>
      </c>
      <c r="HV28" s="55" t="e">
        <f>HT27*(1-②条件設定!$H32)</f>
        <v>#DIV/0!</v>
      </c>
      <c r="HW28" s="99" t="e">
        <f>HV28+②条件設定!CP33</f>
        <v>#DIV/0!</v>
      </c>
      <c r="HX28" s="34" t="e">
        <f t="shared" si="73"/>
        <v>#DIV/0!</v>
      </c>
      <c r="HY28" s="55" t="e">
        <f>HW27*(1-②条件設定!$H32)</f>
        <v>#DIV/0!</v>
      </c>
      <c r="HZ28" s="99" t="e">
        <f>HY28+②条件設定!CQ33</f>
        <v>#DIV/0!</v>
      </c>
      <c r="IA28" s="34" t="e">
        <f t="shared" si="74"/>
        <v>#DIV/0!</v>
      </c>
      <c r="IB28" s="55" t="e">
        <f>HZ27*(1-②条件設定!$H32)</f>
        <v>#DIV/0!</v>
      </c>
      <c r="IC28" s="99" t="e">
        <f>IB28+②条件設定!CR33</f>
        <v>#DIV/0!</v>
      </c>
      <c r="ID28" s="34" t="e">
        <f t="shared" si="75"/>
        <v>#DIV/0!</v>
      </c>
      <c r="IE28" s="55" t="e">
        <f>IC27*(1-②条件設定!$H32)</f>
        <v>#DIV/0!</v>
      </c>
      <c r="IF28" s="99" t="e">
        <f>IE28+②条件設定!CS33</f>
        <v>#DIV/0!</v>
      </c>
      <c r="IG28" s="34" t="e">
        <f t="shared" si="76"/>
        <v>#DIV/0!</v>
      </c>
    </row>
    <row r="29" spans="1:241" x14ac:dyDescent="0.4">
      <c r="A29" s="21">
        <v>43</v>
      </c>
      <c r="B29" s="31">
        <f>①実績入力!B30</f>
        <v>0</v>
      </c>
      <c r="C29" s="10">
        <f>①実績入力!E30</f>
        <v>0</v>
      </c>
      <c r="D29" s="32">
        <f>①実績入力!F30</f>
        <v>0</v>
      </c>
      <c r="E29" s="54" t="e">
        <f>B28*(1-②条件設定!$H33)</f>
        <v>#DIV/0!</v>
      </c>
      <c r="F29" s="98" t="e">
        <f>E29+②条件設定!S34</f>
        <v>#DIV/0!</v>
      </c>
      <c r="G29" s="32" t="e">
        <f t="shared" si="77"/>
        <v>#DIV/0!</v>
      </c>
      <c r="H29" s="54" t="e">
        <f>F28*(1-②条件設定!$H33)</f>
        <v>#DIV/0!</v>
      </c>
      <c r="I29" s="98" t="e">
        <f>H29+②条件設定!T34</f>
        <v>#DIV/0!</v>
      </c>
      <c r="J29" s="32" t="e">
        <f t="shared" si="78"/>
        <v>#DIV/0!</v>
      </c>
      <c r="K29" s="54" t="e">
        <f>I28*(1-②条件設定!$H33)</f>
        <v>#DIV/0!</v>
      </c>
      <c r="L29" s="98" t="e">
        <f>K29+②条件設定!U34</f>
        <v>#DIV/0!</v>
      </c>
      <c r="M29" s="32" t="e">
        <f t="shared" si="0"/>
        <v>#DIV/0!</v>
      </c>
      <c r="N29" s="54" t="e">
        <f>L28*(1-②条件設定!$H33)</f>
        <v>#DIV/0!</v>
      </c>
      <c r="O29" s="98" t="e">
        <f>N29+②条件設定!V34</f>
        <v>#DIV/0!</v>
      </c>
      <c r="P29" s="32" t="e">
        <f t="shared" si="1"/>
        <v>#DIV/0!</v>
      </c>
      <c r="Q29" s="54" t="e">
        <f>O28*(1-②条件設定!$H33)</f>
        <v>#DIV/0!</v>
      </c>
      <c r="R29" s="98" t="e">
        <f>Q29+②条件設定!W34</f>
        <v>#DIV/0!</v>
      </c>
      <c r="S29" s="32" t="e">
        <f t="shared" si="2"/>
        <v>#DIV/0!</v>
      </c>
      <c r="T29" s="54" t="e">
        <f>R28*(1-②条件設定!$H33)</f>
        <v>#DIV/0!</v>
      </c>
      <c r="U29" s="98" t="e">
        <f>T29+②条件設定!X34</f>
        <v>#DIV/0!</v>
      </c>
      <c r="V29" s="32" t="e">
        <f t="shared" si="3"/>
        <v>#DIV/0!</v>
      </c>
      <c r="W29" s="54" t="e">
        <f>U28*(1-②条件設定!$H33)</f>
        <v>#DIV/0!</v>
      </c>
      <c r="X29" s="98" t="e">
        <f>W29+②条件設定!Y34</f>
        <v>#DIV/0!</v>
      </c>
      <c r="Y29" s="32" t="e">
        <f t="shared" si="4"/>
        <v>#DIV/0!</v>
      </c>
      <c r="Z29" s="54" t="e">
        <f>X28*(1-②条件設定!$H33)</f>
        <v>#DIV/0!</v>
      </c>
      <c r="AA29" s="98" t="e">
        <f>Z29+②条件設定!Z34</f>
        <v>#DIV/0!</v>
      </c>
      <c r="AB29" s="32" t="e">
        <f t="shared" si="5"/>
        <v>#DIV/0!</v>
      </c>
      <c r="AC29" s="54" t="e">
        <f>AA28*(1-②条件設定!$H33)</f>
        <v>#DIV/0!</v>
      </c>
      <c r="AD29" s="98" t="e">
        <f>AC29+②条件設定!AA34</f>
        <v>#DIV/0!</v>
      </c>
      <c r="AE29" s="32" t="e">
        <f t="shared" si="6"/>
        <v>#DIV/0!</v>
      </c>
      <c r="AF29" s="54" t="e">
        <f>AD28*(1-②条件設定!$H33)</f>
        <v>#DIV/0!</v>
      </c>
      <c r="AG29" s="98" t="e">
        <f>AF29+②条件設定!AB34</f>
        <v>#DIV/0!</v>
      </c>
      <c r="AH29" s="32" t="e">
        <f t="shared" si="7"/>
        <v>#DIV/0!</v>
      </c>
      <c r="AI29" s="54" t="e">
        <f>AG28*(1-②条件設定!$H33)</f>
        <v>#DIV/0!</v>
      </c>
      <c r="AJ29" s="98" t="e">
        <f>AI29+②条件設定!AC34</f>
        <v>#DIV/0!</v>
      </c>
      <c r="AK29" s="32" t="e">
        <f t="shared" si="8"/>
        <v>#DIV/0!</v>
      </c>
      <c r="AL29" s="54" t="e">
        <f>AJ28*(1-②条件設定!$H33)</f>
        <v>#DIV/0!</v>
      </c>
      <c r="AM29" s="98" t="e">
        <f>AL29+②条件設定!AD34</f>
        <v>#DIV/0!</v>
      </c>
      <c r="AN29" s="32" t="e">
        <f t="shared" si="9"/>
        <v>#DIV/0!</v>
      </c>
      <c r="AO29" s="54" t="e">
        <f>AM28*(1-②条件設定!$H33)</f>
        <v>#DIV/0!</v>
      </c>
      <c r="AP29" s="98" t="e">
        <f>AO29+②条件設定!AE34</f>
        <v>#DIV/0!</v>
      </c>
      <c r="AQ29" s="32" t="e">
        <f t="shared" si="10"/>
        <v>#DIV/0!</v>
      </c>
      <c r="AR29" s="54" t="e">
        <f>AP28*(1-②条件設定!$H33)</f>
        <v>#DIV/0!</v>
      </c>
      <c r="AS29" s="98" t="e">
        <f>AR29+②条件設定!AF34</f>
        <v>#DIV/0!</v>
      </c>
      <c r="AT29" s="32" t="e">
        <f t="shared" si="11"/>
        <v>#DIV/0!</v>
      </c>
      <c r="AU29" s="54" t="e">
        <f>AS28*(1-②条件設定!$H33)</f>
        <v>#DIV/0!</v>
      </c>
      <c r="AV29" s="98" t="e">
        <f>AU29+②条件設定!AG34</f>
        <v>#DIV/0!</v>
      </c>
      <c r="AW29" s="32" t="e">
        <f t="shared" si="12"/>
        <v>#DIV/0!</v>
      </c>
      <c r="AX29" s="54" t="e">
        <f>AV28*(1-②条件設定!$H33)</f>
        <v>#DIV/0!</v>
      </c>
      <c r="AY29" s="98" t="e">
        <f>AX29+②条件設定!AH34</f>
        <v>#DIV/0!</v>
      </c>
      <c r="AZ29" s="32" t="e">
        <f t="shared" si="13"/>
        <v>#DIV/0!</v>
      </c>
      <c r="BA29" s="54" t="e">
        <f>AY28*(1-②条件設定!$H33)</f>
        <v>#DIV/0!</v>
      </c>
      <c r="BB29" s="98" t="e">
        <f>BA29+②条件設定!AI34</f>
        <v>#DIV/0!</v>
      </c>
      <c r="BC29" s="32" t="e">
        <f t="shared" si="14"/>
        <v>#DIV/0!</v>
      </c>
      <c r="BD29" s="54" t="e">
        <f>BB28*(1-②条件設定!$H33)</f>
        <v>#DIV/0!</v>
      </c>
      <c r="BE29" s="98" t="e">
        <f>BD29+②条件設定!AJ34</f>
        <v>#DIV/0!</v>
      </c>
      <c r="BF29" s="32" t="e">
        <f t="shared" si="15"/>
        <v>#DIV/0!</v>
      </c>
      <c r="BG29" s="54" t="e">
        <f>BE28*(1-②条件設定!$H33)</f>
        <v>#DIV/0!</v>
      </c>
      <c r="BH29" s="98" t="e">
        <f>BG29+②条件設定!AK34</f>
        <v>#DIV/0!</v>
      </c>
      <c r="BI29" s="32" t="e">
        <f t="shared" si="16"/>
        <v>#DIV/0!</v>
      </c>
      <c r="BJ29" s="54" t="e">
        <f>BH28*(1-②条件設定!$H33)</f>
        <v>#DIV/0!</v>
      </c>
      <c r="BK29" s="98" t="e">
        <f>BJ29+②条件設定!AL34</f>
        <v>#DIV/0!</v>
      </c>
      <c r="BL29" s="32" t="e">
        <f t="shared" si="17"/>
        <v>#DIV/0!</v>
      </c>
      <c r="BM29" s="54" t="e">
        <f>BK28*(1-②条件設定!$H33)</f>
        <v>#DIV/0!</v>
      </c>
      <c r="BN29" s="98" t="e">
        <f>BM29+②条件設定!AM34</f>
        <v>#DIV/0!</v>
      </c>
      <c r="BO29" s="32" t="e">
        <f t="shared" si="18"/>
        <v>#DIV/0!</v>
      </c>
      <c r="BP29" s="54" t="e">
        <f>BN28*(1-②条件設定!$H33)</f>
        <v>#DIV/0!</v>
      </c>
      <c r="BQ29" s="98" t="e">
        <f>BP29+②条件設定!AN34</f>
        <v>#DIV/0!</v>
      </c>
      <c r="BR29" s="32" t="e">
        <f t="shared" si="19"/>
        <v>#DIV/0!</v>
      </c>
      <c r="BS29" s="54" t="e">
        <f>BQ28*(1-②条件設定!$H33)</f>
        <v>#DIV/0!</v>
      </c>
      <c r="BT29" s="98" t="e">
        <f>BS29+②条件設定!AO34</f>
        <v>#DIV/0!</v>
      </c>
      <c r="BU29" s="32" t="e">
        <f t="shared" si="20"/>
        <v>#DIV/0!</v>
      </c>
      <c r="BV29" s="54" t="e">
        <f>BT28*(1-②条件設定!$H33)</f>
        <v>#DIV/0!</v>
      </c>
      <c r="BW29" s="98" t="e">
        <f>BV29+②条件設定!AP34</f>
        <v>#DIV/0!</v>
      </c>
      <c r="BX29" s="32" t="e">
        <f t="shared" si="21"/>
        <v>#DIV/0!</v>
      </c>
      <c r="BY29" s="54" t="e">
        <f>BW28*(1-②条件設定!$H33)</f>
        <v>#DIV/0!</v>
      </c>
      <c r="BZ29" s="98" t="e">
        <f>BY29+②条件設定!AQ34</f>
        <v>#DIV/0!</v>
      </c>
      <c r="CA29" s="32" t="e">
        <f t="shared" si="22"/>
        <v>#DIV/0!</v>
      </c>
      <c r="CB29" s="54" t="e">
        <f>BZ28*(1-②条件設定!$H33)</f>
        <v>#DIV/0!</v>
      </c>
      <c r="CC29" s="98" t="e">
        <f>CB29+②条件設定!AR34</f>
        <v>#DIV/0!</v>
      </c>
      <c r="CD29" s="32" t="e">
        <f t="shared" si="23"/>
        <v>#DIV/0!</v>
      </c>
      <c r="CE29" s="54" t="e">
        <f>CC28*(1-②条件設定!$H33)</f>
        <v>#DIV/0!</v>
      </c>
      <c r="CF29" s="98" t="e">
        <f>CE29+②条件設定!AS34</f>
        <v>#DIV/0!</v>
      </c>
      <c r="CG29" s="32" t="e">
        <f t="shared" si="24"/>
        <v>#DIV/0!</v>
      </c>
      <c r="CH29" s="54" t="e">
        <f>CF28*(1-②条件設定!$H33)</f>
        <v>#DIV/0!</v>
      </c>
      <c r="CI29" s="98" t="e">
        <f>CH29+②条件設定!AT34</f>
        <v>#DIV/0!</v>
      </c>
      <c r="CJ29" s="32" t="e">
        <f t="shared" si="25"/>
        <v>#DIV/0!</v>
      </c>
      <c r="CK29" s="54" t="e">
        <f>CI28*(1-②条件設定!$H33)</f>
        <v>#DIV/0!</v>
      </c>
      <c r="CL29" s="98" t="e">
        <f>CK29+②条件設定!AU34</f>
        <v>#DIV/0!</v>
      </c>
      <c r="CM29" s="32" t="e">
        <f t="shared" si="26"/>
        <v>#DIV/0!</v>
      </c>
      <c r="CN29" s="54" t="e">
        <f>CL28*(1-②条件設定!$H33)</f>
        <v>#DIV/0!</v>
      </c>
      <c r="CO29" s="98" t="e">
        <f>CN29+②条件設定!AV34</f>
        <v>#DIV/0!</v>
      </c>
      <c r="CP29" s="32" t="e">
        <f t="shared" si="27"/>
        <v>#DIV/0!</v>
      </c>
      <c r="CQ29" s="54" t="e">
        <f>CO28*(1-②条件設定!$H33)</f>
        <v>#DIV/0!</v>
      </c>
      <c r="CR29" s="98" t="e">
        <f>CQ29+②条件設定!AW34</f>
        <v>#DIV/0!</v>
      </c>
      <c r="CS29" s="32" t="e">
        <f t="shared" si="28"/>
        <v>#DIV/0!</v>
      </c>
      <c r="CT29" s="54" t="e">
        <f>CR28*(1-②条件設定!$H33)</f>
        <v>#DIV/0!</v>
      </c>
      <c r="CU29" s="98" t="e">
        <f>CT29+②条件設定!AX34</f>
        <v>#DIV/0!</v>
      </c>
      <c r="CV29" s="32" t="e">
        <f t="shared" si="29"/>
        <v>#DIV/0!</v>
      </c>
      <c r="CW29" s="54" t="e">
        <f>CU28*(1-②条件設定!$H33)</f>
        <v>#DIV/0!</v>
      </c>
      <c r="CX29" s="98" t="e">
        <f>CW29+②条件設定!AY34</f>
        <v>#DIV/0!</v>
      </c>
      <c r="CY29" s="32" t="e">
        <f t="shared" si="30"/>
        <v>#DIV/0!</v>
      </c>
      <c r="CZ29" s="54" t="e">
        <f>CX28*(1-②条件設定!$H33)</f>
        <v>#DIV/0!</v>
      </c>
      <c r="DA29" s="98" t="e">
        <f>CZ29+②条件設定!AZ34</f>
        <v>#DIV/0!</v>
      </c>
      <c r="DB29" s="32" t="e">
        <f t="shared" si="31"/>
        <v>#DIV/0!</v>
      </c>
      <c r="DC29" s="54" t="e">
        <f>DA28*(1-②条件設定!$H33)</f>
        <v>#DIV/0!</v>
      </c>
      <c r="DD29" s="98" t="e">
        <f>DC29+②条件設定!BA34</f>
        <v>#DIV/0!</v>
      </c>
      <c r="DE29" s="32" t="e">
        <f t="shared" si="32"/>
        <v>#DIV/0!</v>
      </c>
      <c r="DF29" s="54" t="e">
        <f>DD28*(1-②条件設定!$H33)</f>
        <v>#DIV/0!</v>
      </c>
      <c r="DG29" s="98" t="e">
        <f>DF29+②条件設定!BB34</f>
        <v>#DIV/0!</v>
      </c>
      <c r="DH29" s="32" t="e">
        <f t="shared" si="33"/>
        <v>#DIV/0!</v>
      </c>
      <c r="DI29" s="54" t="e">
        <f>DG28*(1-②条件設定!$H33)</f>
        <v>#DIV/0!</v>
      </c>
      <c r="DJ29" s="98" t="e">
        <f>DI29+②条件設定!BC34</f>
        <v>#DIV/0!</v>
      </c>
      <c r="DK29" s="32" t="e">
        <f t="shared" si="34"/>
        <v>#DIV/0!</v>
      </c>
      <c r="DL29" s="54" t="e">
        <f>DJ28*(1-②条件設定!$H33)</f>
        <v>#DIV/0!</v>
      </c>
      <c r="DM29" s="98" t="e">
        <f>DL29+②条件設定!BD34</f>
        <v>#DIV/0!</v>
      </c>
      <c r="DN29" s="32" t="e">
        <f t="shared" si="35"/>
        <v>#DIV/0!</v>
      </c>
      <c r="DO29" s="54" t="e">
        <f>DM28*(1-②条件設定!$H33)</f>
        <v>#DIV/0!</v>
      </c>
      <c r="DP29" s="98" t="e">
        <f>DO29+②条件設定!BE34</f>
        <v>#DIV/0!</v>
      </c>
      <c r="DQ29" s="32" t="e">
        <f t="shared" si="36"/>
        <v>#DIV/0!</v>
      </c>
      <c r="DR29" s="54" t="e">
        <f>DP28*(1-②条件設定!$H33)</f>
        <v>#DIV/0!</v>
      </c>
      <c r="DS29" s="98" t="e">
        <f>DR29+②条件設定!BF34</f>
        <v>#DIV/0!</v>
      </c>
      <c r="DT29" s="32" t="e">
        <f t="shared" si="37"/>
        <v>#DIV/0!</v>
      </c>
      <c r="DU29" s="54" t="e">
        <f>DS28*(1-②条件設定!$H33)</f>
        <v>#DIV/0!</v>
      </c>
      <c r="DV29" s="98" t="e">
        <f>DU29+②条件設定!BG34</f>
        <v>#DIV/0!</v>
      </c>
      <c r="DW29" s="32" t="e">
        <f t="shared" si="38"/>
        <v>#DIV/0!</v>
      </c>
      <c r="DX29" s="54" t="e">
        <f>DV28*(1-②条件設定!$H33)</f>
        <v>#DIV/0!</v>
      </c>
      <c r="DY29" s="98" t="e">
        <f>DX29+②条件設定!BH34</f>
        <v>#DIV/0!</v>
      </c>
      <c r="DZ29" s="32" t="e">
        <f t="shared" si="39"/>
        <v>#DIV/0!</v>
      </c>
      <c r="EA29" s="54" t="e">
        <f>DY28*(1-②条件設定!$H33)</f>
        <v>#DIV/0!</v>
      </c>
      <c r="EB29" s="98" t="e">
        <f>EA29+②条件設定!BI34</f>
        <v>#DIV/0!</v>
      </c>
      <c r="EC29" s="32" t="e">
        <f t="shared" si="40"/>
        <v>#DIV/0!</v>
      </c>
      <c r="ED29" s="54" t="e">
        <f>EB28*(1-②条件設定!$H33)</f>
        <v>#DIV/0!</v>
      </c>
      <c r="EE29" s="98" t="e">
        <f>ED29+②条件設定!BJ34</f>
        <v>#DIV/0!</v>
      </c>
      <c r="EF29" s="32" t="e">
        <f t="shared" si="41"/>
        <v>#DIV/0!</v>
      </c>
      <c r="EG29" s="54" t="e">
        <f>EE28*(1-②条件設定!$H33)</f>
        <v>#DIV/0!</v>
      </c>
      <c r="EH29" s="98" t="e">
        <f>EG29+②条件設定!BK34</f>
        <v>#DIV/0!</v>
      </c>
      <c r="EI29" s="32" t="e">
        <f t="shared" si="42"/>
        <v>#DIV/0!</v>
      </c>
      <c r="EJ29" s="54" t="e">
        <f>EH28*(1-②条件設定!$H33)</f>
        <v>#DIV/0!</v>
      </c>
      <c r="EK29" s="98" t="e">
        <f>EJ29+②条件設定!BL34</f>
        <v>#DIV/0!</v>
      </c>
      <c r="EL29" s="32" t="e">
        <f t="shared" si="43"/>
        <v>#DIV/0!</v>
      </c>
      <c r="EM29" s="54" t="e">
        <f>EK28*(1-②条件設定!$H33)</f>
        <v>#DIV/0!</v>
      </c>
      <c r="EN29" s="98" t="e">
        <f>EM29+②条件設定!BM34</f>
        <v>#DIV/0!</v>
      </c>
      <c r="EO29" s="32" t="e">
        <f t="shared" si="44"/>
        <v>#DIV/0!</v>
      </c>
      <c r="EP29" s="54" t="e">
        <f>EN28*(1-②条件設定!$H33)</f>
        <v>#DIV/0!</v>
      </c>
      <c r="EQ29" s="98" t="e">
        <f>EP29+②条件設定!BN34</f>
        <v>#DIV/0!</v>
      </c>
      <c r="ER29" s="32" t="e">
        <f t="shared" si="45"/>
        <v>#DIV/0!</v>
      </c>
      <c r="ES29" s="54" t="e">
        <f>EQ28*(1-②条件設定!$H33)</f>
        <v>#DIV/0!</v>
      </c>
      <c r="ET29" s="98" t="e">
        <f>ES29+②条件設定!BO34</f>
        <v>#DIV/0!</v>
      </c>
      <c r="EU29" s="32" t="e">
        <f t="shared" si="46"/>
        <v>#DIV/0!</v>
      </c>
      <c r="EV29" s="54" t="e">
        <f>ET28*(1-②条件設定!$H33)</f>
        <v>#DIV/0!</v>
      </c>
      <c r="EW29" s="98" t="e">
        <f>EV29+②条件設定!BP34</f>
        <v>#DIV/0!</v>
      </c>
      <c r="EX29" s="32" t="e">
        <f t="shared" si="47"/>
        <v>#DIV/0!</v>
      </c>
      <c r="EY29" s="54" t="e">
        <f>EW28*(1-②条件設定!$H33)</f>
        <v>#DIV/0!</v>
      </c>
      <c r="EZ29" s="98" t="e">
        <f>EY29+②条件設定!BQ34</f>
        <v>#DIV/0!</v>
      </c>
      <c r="FA29" s="32" t="e">
        <f t="shared" si="48"/>
        <v>#DIV/0!</v>
      </c>
      <c r="FB29" s="54" t="e">
        <f>EZ28*(1-②条件設定!$H33)</f>
        <v>#DIV/0!</v>
      </c>
      <c r="FC29" s="98" t="e">
        <f>FB29+②条件設定!BR34</f>
        <v>#DIV/0!</v>
      </c>
      <c r="FD29" s="32" t="e">
        <f t="shared" si="49"/>
        <v>#DIV/0!</v>
      </c>
      <c r="FE29" s="54" t="e">
        <f>FC28*(1-②条件設定!$H33)</f>
        <v>#DIV/0!</v>
      </c>
      <c r="FF29" s="98" t="e">
        <f>FE29+②条件設定!BS34</f>
        <v>#DIV/0!</v>
      </c>
      <c r="FG29" s="32" t="e">
        <f t="shared" si="50"/>
        <v>#DIV/0!</v>
      </c>
      <c r="FH29" s="54" t="e">
        <f>FF28*(1-②条件設定!$H33)</f>
        <v>#DIV/0!</v>
      </c>
      <c r="FI29" s="98" t="e">
        <f>FH29+②条件設定!BT34</f>
        <v>#DIV/0!</v>
      </c>
      <c r="FJ29" s="32" t="e">
        <f t="shared" si="51"/>
        <v>#DIV/0!</v>
      </c>
      <c r="FK29" s="54" t="e">
        <f>FI28*(1-②条件設定!$H33)</f>
        <v>#DIV/0!</v>
      </c>
      <c r="FL29" s="98" t="e">
        <f>FK29+②条件設定!BU34</f>
        <v>#DIV/0!</v>
      </c>
      <c r="FM29" s="32" t="e">
        <f t="shared" si="52"/>
        <v>#DIV/0!</v>
      </c>
      <c r="FN29" s="54" t="e">
        <f>FL28*(1-②条件設定!$H33)</f>
        <v>#DIV/0!</v>
      </c>
      <c r="FO29" s="98" t="e">
        <f>FN29+②条件設定!BV34</f>
        <v>#DIV/0!</v>
      </c>
      <c r="FP29" s="32" t="e">
        <f t="shared" si="53"/>
        <v>#DIV/0!</v>
      </c>
      <c r="FQ29" s="54" t="e">
        <f>FO28*(1-②条件設定!$H33)</f>
        <v>#DIV/0!</v>
      </c>
      <c r="FR29" s="98" t="e">
        <f>FQ29+②条件設定!BW34</f>
        <v>#DIV/0!</v>
      </c>
      <c r="FS29" s="32" t="e">
        <f t="shared" si="54"/>
        <v>#DIV/0!</v>
      </c>
      <c r="FT29" s="54" t="e">
        <f>FR28*(1-②条件設定!$H33)</f>
        <v>#DIV/0!</v>
      </c>
      <c r="FU29" s="98" t="e">
        <f>FT29+②条件設定!BX34</f>
        <v>#DIV/0!</v>
      </c>
      <c r="FV29" s="32" t="e">
        <f t="shared" si="55"/>
        <v>#DIV/0!</v>
      </c>
      <c r="FW29" s="54" t="e">
        <f>FU28*(1-②条件設定!$H33)</f>
        <v>#DIV/0!</v>
      </c>
      <c r="FX29" s="98" t="e">
        <f>FW29+②条件設定!BY34</f>
        <v>#DIV/0!</v>
      </c>
      <c r="FY29" s="32" t="e">
        <f t="shared" si="56"/>
        <v>#DIV/0!</v>
      </c>
      <c r="FZ29" s="54" t="e">
        <f>FX28*(1-②条件設定!$H33)</f>
        <v>#DIV/0!</v>
      </c>
      <c r="GA29" s="98" t="e">
        <f>FZ29+②条件設定!BZ34</f>
        <v>#DIV/0!</v>
      </c>
      <c r="GB29" s="32" t="e">
        <f t="shared" si="57"/>
        <v>#DIV/0!</v>
      </c>
      <c r="GC29" s="54" t="e">
        <f>GA28*(1-②条件設定!$H33)</f>
        <v>#DIV/0!</v>
      </c>
      <c r="GD29" s="98" t="e">
        <f>GC29+②条件設定!CA34</f>
        <v>#DIV/0!</v>
      </c>
      <c r="GE29" s="32" t="e">
        <f t="shared" si="58"/>
        <v>#DIV/0!</v>
      </c>
      <c r="GF29" s="54" t="e">
        <f>GD28*(1-②条件設定!$H33)</f>
        <v>#DIV/0!</v>
      </c>
      <c r="GG29" s="98" t="e">
        <f>GF29+②条件設定!CB34</f>
        <v>#DIV/0!</v>
      </c>
      <c r="GH29" s="32" t="e">
        <f t="shared" si="59"/>
        <v>#DIV/0!</v>
      </c>
      <c r="GI29" s="54" t="e">
        <f>GG28*(1-②条件設定!$H33)</f>
        <v>#DIV/0!</v>
      </c>
      <c r="GJ29" s="98" t="e">
        <f>GI29+②条件設定!CC34</f>
        <v>#DIV/0!</v>
      </c>
      <c r="GK29" s="32" t="e">
        <f t="shared" si="60"/>
        <v>#DIV/0!</v>
      </c>
      <c r="GL29" s="54" t="e">
        <f>GJ28*(1-②条件設定!$H33)</f>
        <v>#DIV/0!</v>
      </c>
      <c r="GM29" s="98" t="e">
        <f>GL29+②条件設定!CD34</f>
        <v>#DIV/0!</v>
      </c>
      <c r="GN29" s="32" t="e">
        <f t="shared" si="61"/>
        <v>#DIV/0!</v>
      </c>
      <c r="GO29" s="54" t="e">
        <f>GM28*(1-②条件設定!$H33)</f>
        <v>#DIV/0!</v>
      </c>
      <c r="GP29" s="98" t="e">
        <f>GO29+②条件設定!CE34</f>
        <v>#DIV/0!</v>
      </c>
      <c r="GQ29" s="32" t="e">
        <f t="shared" si="62"/>
        <v>#DIV/0!</v>
      </c>
      <c r="GR29" s="54" t="e">
        <f>GP28*(1-②条件設定!$H33)</f>
        <v>#DIV/0!</v>
      </c>
      <c r="GS29" s="98" t="e">
        <f>GR29+②条件設定!CF34</f>
        <v>#DIV/0!</v>
      </c>
      <c r="GT29" s="32" t="e">
        <f t="shared" si="63"/>
        <v>#DIV/0!</v>
      </c>
      <c r="GU29" s="54" t="e">
        <f>GS28*(1-②条件設定!$H33)</f>
        <v>#DIV/0!</v>
      </c>
      <c r="GV29" s="98" t="e">
        <f>GU29+②条件設定!CG34</f>
        <v>#DIV/0!</v>
      </c>
      <c r="GW29" s="32" t="e">
        <f t="shared" si="64"/>
        <v>#DIV/0!</v>
      </c>
      <c r="GX29" s="54" t="e">
        <f>GV28*(1-②条件設定!$H33)</f>
        <v>#DIV/0!</v>
      </c>
      <c r="GY29" s="98" t="e">
        <f>GX29+②条件設定!CH34</f>
        <v>#DIV/0!</v>
      </c>
      <c r="GZ29" s="32" t="e">
        <f t="shared" si="65"/>
        <v>#DIV/0!</v>
      </c>
      <c r="HA29" s="54" t="e">
        <f>GY28*(1-②条件設定!$H33)</f>
        <v>#DIV/0!</v>
      </c>
      <c r="HB29" s="98" t="e">
        <f>HA29+②条件設定!CI34</f>
        <v>#DIV/0!</v>
      </c>
      <c r="HC29" s="32" t="e">
        <f t="shared" si="66"/>
        <v>#DIV/0!</v>
      </c>
      <c r="HD29" s="54" t="e">
        <f>HB28*(1-②条件設定!$H33)</f>
        <v>#DIV/0!</v>
      </c>
      <c r="HE29" s="98" t="e">
        <f>HD29+②条件設定!CJ34</f>
        <v>#DIV/0!</v>
      </c>
      <c r="HF29" s="32" t="e">
        <f t="shared" si="67"/>
        <v>#DIV/0!</v>
      </c>
      <c r="HG29" s="54" t="e">
        <f>HE28*(1-②条件設定!$H33)</f>
        <v>#DIV/0!</v>
      </c>
      <c r="HH29" s="98" t="e">
        <f>HG29+②条件設定!CK34</f>
        <v>#DIV/0!</v>
      </c>
      <c r="HI29" s="32" t="e">
        <f t="shared" si="68"/>
        <v>#DIV/0!</v>
      </c>
      <c r="HJ29" s="54" t="e">
        <f>HH28*(1-②条件設定!$H33)</f>
        <v>#DIV/0!</v>
      </c>
      <c r="HK29" s="98" t="e">
        <f>HJ29+②条件設定!CL34</f>
        <v>#DIV/0!</v>
      </c>
      <c r="HL29" s="32" t="e">
        <f t="shared" si="69"/>
        <v>#DIV/0!</v>
      </c>
      <c r="HM29" s="54" t="e">
        <f>HK28*(1-②条件設定!$H33)</f>
        <v>#DIV/0!</v>
      </c>
      <c r="HN29" s="98" t="e">
        <f>HM29+②条件設定!CM34</f>
        <v>#DIV/0!</v>
      </c>
      <c r="HO29" s="32" t="e">
        <f t="shared" si="70"/>
        <v>#DIV/0!</v>
      </c>
      <c r="HP29" s="54" t="e">
        <f>HN28*(1-②条件設定!$H33)</f>
        <v>#DIV/0!</v>
      </c>
      <c r="HQ29" s="98" t="e">
        <f>HP29+②条件設定!CN34</f>
        <v>#DIV/0!</v>
      </c>
      <c r="HR29" s="32" t="e">
        <f t="shared" si="71"/>
        <v>#DIV/0!</v>
      </c>
      <c r="HS29" s="54" t="e">
        <f>HQ28*(1-②条件設定!$H33)</f>
        <v>#DIV/0!</v>
      </c>
      <c r="HT29" s="98" t="e">
        <f>HS29+②条件設定!CO34</f>
        <v>#DIV/0!</v>
      </c>
      <c r="HU29" s="32" t="e">
        <f t="shared" si="72"/>
        <v>#DIV/0!</v>
      </c>
      <c r="HV29" s="54" t="e">
        <f>HT28*(1-②条件設定!$H33)</f>
        <v>#DIV/0!</v>
      </c>
      <c r="HW29" s="98" t="e">
        <f>HV29+②条件設定!CP34</f>
        <v>#DIV/0!</v>
      </c>
      <c r="HX29" s="32" t="e">
        <f t="shared" si="73"/>
        <v>#DIV/0!</v>
      </c>
      <c r="HY29" s="54" t="e">
        <f>HW28*(1-②条件設定!$H33)</f>
        <v>#DIV/0!</v>
      </c>
      <c r="HZ29" s="98" t="e">
        <f>HY29+②条件設定!CQ34</f>
        <v>#DIV/0!</v>
      </c>
      <c r="IA29" s="32" t="e">
        <f t="shared" si="74"/>
        <v>#DIV/0!</v>
      </c>
      <c r="IB29" s="54" t="e">
        <f>HZ28*(1-②条件設定!$H33)</f>
        <v>#DIV/0!</v>
      </c>
      <c r="IC29" s="98" t="e">
        <f>IB29+②条件設定!CR34</f>
        <v>#DIV/0!</v>
      </c>
      <c r="ID29" s="32" t="e">
        <f t="shared" si="75"/>
        <v>#DIV/0!</v>
      </c>
      <c r="IE29" s="54" t="e">
        <f>IC28*(1-②条件設定!$H33)</f>
        <v>#DIV/0!</v>
      </c>
      <c r="IF29" s="98" t="e">
        <f>IE29+②条件設定!CS34</f>
        <v>#DIV/0!</v>
      </c>
      <c r="IG29" s="32" t="e">
        <f t="shared" si="76"/>
        <v>#DIV/0!</v>
      </c>
    </row>
    <row r="30" spans="1:241" x14ac:dyDescent="0.4">
      <c r="A30" s="22">
        <v>44</v>
      </c>
      <c r="B30" s="33">
        <f>①実績入力!B31</f>
        <v>0</v>
      </c>
      <c r="C30" s="6">
        <f>①実績入力!E31</f>
        <v>0</v>
      </c>
      <c r="D30" s="34">
        <f>①実績入力!F31</f>
        <v>0</v>
      </c>
      <c r="E30" s="55" t="e">
        <f>B29*(1-②条件設定!$H34)</f>
        <v>#DIV/0!</v>
      </c>
      <c r="F30" s="99" t="e">
        <f>E30+②条件設定!S35</f>
        <v>#DIV/0!</v>
      </c>
      <c r="G30" s="34" t="e">
        <f t="shared" si="77"/>
        <v>#DIV/0!</v>
      </c>
      <c r="H30" s="55" t="e">
        <f>F29*(1-②条件設定!$H34)</f>
        <v>#DIV/0!</v>
      </c>
      <c r="I30" s="99" t="e">
        <f>H30+②条件設定!T35</f>
        <v>#DIV/0!</v>
      </c>
      <c r="J30" s="34" t="e">
        <f t="shared" si="78"/>
        <v>#DIV/0!</v>
      </c>
      <c r="K30" s="55" t="e">
        <f>I29*(1-②条件設定!$H34)</f>
        <v>#DIV/0!</v>
      </c>
      <c r="L30" s="99" t="e">
        <f>K30+②条件設定!U35</f>
        <v>#DIV/0!</v>
      </c>
      <c r="M30" s="34" t="e">
        <f t="shared" si="0"/>
        <v>#DIV/0!</v>
      </c>
      <c r="N30" s="55" t="e">
        <f>L29*(1-②条件設定!$H34)</f>
        <v>#DIV/0!</v>
      </c>
      <c r="O30" s="99" t="e">
        <f>N30+②条件設定!V35</f>
        <v>#DIV/0!</v>
      </c>
      <c r="P30" s="34" t="e">
        <f t="shared" si="1"/>
        <v>#DIV/0!</v>
      </c>
      <c r="Q30" s="55" t="e">
        <f>O29*(1-②条件設定!$H34)</f>
        <v>#DIV/0!</v>
      </c>
      <c r="R30" s="99" t="e">
        <f>Q30+②条件設定!W35</f>
        <v>#DIV/0!</v>
      </c>
      <c r="S30" s="34" t="e">
        <f t="shared" si="2"/>
        <v>#DIV/0!</v>
      </c>
      <c r="T30" s="55" t="e">
        <f>R29*(1-②条件設定!$H34)</f>
        <v>#DIV/0!</v>
      </c>
      <c r="U30" s="99" t="e">
        <f>T30+②条件設定!X35</f>
        <v>#DIV/0!</v>
      </c>
      <c r="V30" s="34" t="e">
        <f t="shared" si="3"/>
        <v>#DIV/0!</v>
      </c>
      <c r="W30" s="55" t="e">
        <f>U29*(1-②条件設定!$H34)</f>
        <v>#DIV/0!</v>
      </c>
      <c r="X30" s="99" t="e">
        <f>W30+②条件設定!Y35</f>
        <v>#DIV/0!</v>
      </c>
      <c r="Y30" s="34" t="e">
        <f t="shared" si="4"/>
        <v>#DIV/0!</v>
      </c>
      <c r="Z30" s="55" t="e">
        <f>X29*(1-②条件設定!$H34)</f>
        <v>#DIV/0!</v>
      </c>
      <c r="AA30" s="99" t="e">
        <f>Z30+②条件設定!Z35</f>
        <v>#DIV/0!</v>
      </c>
      <c r="AB30" s="34" t="e">
        <f t="shared" si="5"/>
        <v>#DIV/0!</v>
      </c>
      <c r="AC30" s="55" t="e">
        <f>AA29*(1-②条件設定!$H34)</f>
        <v>#DIV/0!</v>
      </c>
      <c r="AD30" s="99" t="e">
        <f>AC30+②条件設定!AA35</f>
        <v>#DIV/0!</v>
      </c>
      <c r="AE30" s="34" t="e">
        <f t="shared" si="6"/>
        <v>#DIV/0!</v>
      </c>
      <c r="AF30" s="55" t="e">
        <f>AD29*(1-②条件設定!$H34)</f>
        <v>#DIV/0!</v>
      </c>
      <c r="AG30" s="99" t="e">
        <f>AF30+②条件設定!AB35</f>
        <v>#DIV/0!</v>
      </c>
      <c r="AH30" s="34" t="e">
        <f t="shared" si="7"/>
        <v>#DIV/0!</v>
      </c>
      <c r="AI30" s="55" t="e">
        <f>AG29*(1-②条件設定!$H34)</f>
        <v>#DIV/0!</v>
      </c>
      <c r="AJ30" s="99" t="e">
        <f>AI30+②条件設定!AC35</f>
        <v>#DIV/0!</v>
      </c>
      <c r="AK30" s="34" t="e">
        <f t="shared" si="8"/>
        <v>#DIV/0!</v>
      </c>
      <c r="AL30" s="55" t="e">
        <f>AJ29*(1-②条件設定!$H34)</f>
        <v>#DIV/0!</v>
      </c>
      <c r="AM30" s="99" t="e">
        <f>AL30+②条件設定!AD35</f>
        <v>#DIV/0!</v>
      </c>
      <c r="AN30" s="34" t="e">
        <f t="shared" si="9"/>
        <v>#DIV/0!</v>
      </c>
      <c r="AO30" s="55" t="e">
        <f>AM29*(1-②条件設定!$H34)</f>
        <v>#DIV/0!</v>
      </c>
      <c r="AP30" s="99" t="e">
        <f>AO30+②条件設定!AE35</f>
        <v>#DIV/0!</v>
      </c>
      <c r="AQ30" s="34" t="e">
        <f t="shared" si="10"/>
        <v>#DIV/0!</v>
      </c>
      <c r="AR30" s="55" t="e">
        <f>AP29*(1-②条件設定!$H34)</f>
        <v>#DIV/0!</v>
      </c>
      <c r="AS30" s="99" t="e">
        <f>AR30+②条件設定!AF35</f>
        <v>#DIV/0!</v>
      </c>
      <c r="AT30" s="34" t="e">
        <f t="shared" si="11"/>
        <v>#DIV/0!</v>
      </c>
      <c r="AU30" s="55" t="e">
        <f>AS29*(1-②条件設定!$H34)</f>
        <v>#DIV/0!</v>
      </c>
      <c r="AV30" s="99" t="e">
        <f>AU30+②条件設定!AG35</f>
        <v>#DIV/0!</v>
      </c>
      <c r="AW30" s="34" t="e">
        <f t="shared" si="12"/>
        <v>#DIV/0!</v>
      </c>
      <c r="AX30" s="55" t="e">
        <f>AV29*(1-②条件設定!$H34)</f>
        <v>#DIV/0!</v>
      </c>
      <c r="AY30" s="99" t="e">
        <f>AX30+②条件設定!AH35</f>
        <v>#DIV/0!</v>
      </c>
      <c r="AZ30" s="34" t="e">
        <f t="shared" si="13"/>
        <v>#DIV/0!</v>
      </c>
      <c r="BA30" s="55" t="e">
        <f>AY29*(1-②条件設定!$H34)</f>
        <v>#DIV/0!</v>
      </c>
      <c r="BB30" s="99" t="e">
        <f>BA30+②条件設定!AI35</f>
        <v>#DIV/0!</v>
      </c>
      <c r="BC30" s="34" t="e">
        <f t="shared" si="14"/>
        <v>#DIV/0!</v>
      </c>
      <c r="BD30" s="55" t="e">
        <f>BB29*(1-②条件設定!$H34)</f>
        <v>#DIV/0!</v>
      </c>
      <c r="BE30" s="99" t="e">
        <f>BD30+②条件設定!AJ35</f>
        <v>#DIV/0!</v>
      </c>
      <c r="BF30" s="34" t="e">
        <f t="shared" si="15"/>
        <v>#DIV/0!</v>
      </c>
      <c r="BG30" s="55" t="e">
        <f>BE29*(1-②条件設定!$H34)</f>
        <v>#DIV/0!</v>
      </c>
      <c r="BH30" s="99" t="e">
        <f>BG30+②条件設定!AK35</f>
        <v>#DIV/0!</v>
      </c>
      <c r="BI30" s="34" t="e">
        <f t="shared" si="16"/>
        <v>#DIV/0!</v>
      </c>
      <c r="BJ30" s="55" t="e">
        <f>BH29*(1-②条件設定!$H34)</f>
        <v>#DIV/0!</v>
      </c>
      <c r="BK30" s="99" t="e">
        <f>BJ30+②条件設定!AL35</f>
        <v>#DIV/0!</v>
      </c>
      <c r="BL30" s="34" t="e">
        <f t="shared" si="17"/>
        <v>#DIV/0!</v>
      </c>
      <c r="BM30" s="55" t="e">
        <f>BK29*(1-②条件設定!$H34)</f>
        <v>#DIV/0!</v>
      </c>
      <c r="BN30" s="99" t="e">
        <f>BM30+②条件設定!AM35</f>
        <v>#DIV/0!</v>
      </c>
      <c r="BO30" s="34" t="e">
        <f t="shared" si="18"/>
        <v>#DIV/0!</v>
      </c>
      <c r="BP30" s="55" t="e">
        <f>BN29*(1-②条件設定!$H34)</f>
        <v>#DIV/0!</v>
      </c>
      <c r="BQ30" s="99" t="e">
        <f>BP30+②条件設定!AN35</f>
        <v>#DIV/0!</v>
      </c>
      <c r="BR30" s="34" t="e">
        <f t="shared" si="19"/>
        <v>#DIV/0!</v>
      </c>
      <c r="BS30" s="55" t="e">
        <f>BQ29*(1-②条件設定!$H34)</f>
        <v>#DIV/0!</v>
      </c>
      <c r="BT30" s="99" t="e">
        <f>BS30+②条件設定!AO35</f>
        <v>#DIV/0!</v>
      </c>
      <c r="BU30" s="34" t="e">
        <f t="shared" si="20"/>
        <v>#DIV/0!</v>
      </c>
      <c r="BV30" s="55" t="e">
        <f>BT29*(1-②条件設定!$H34)</f>
        <v>#DIV/0!</v>
      </c>
      <c r="BW30" s="99" t="e">
        <f>BV30+②条件設定!AP35</f>
        <v>#DIV/0!</v>
      </c>
      <c r="BX30" s="34" t="e">
        <f t="shared" si="21"/>
        <v>#DIV/0!</v>
      </c>
      <c r="BY30" s="55" t="e">
        <f>BW29*(1-②条件設定!$H34)</f>
        <v>#DIV/0!</v>
      </c>
      <c r="BZ30" s="99" t="e">
        <f>BY30+②条件設定!AQ35</f>
        <v>#DIV/0!</v>
      </c>
      <c r="CA30" s="34" t="e">
        <f t="shared" si="22"/>
        <v>#DIV/0!</v>
      </c>
      <c r="CB30" s="55" t="e">
        <f>BZ29*(1-②条件設定!$H34)</f>
        <v>#DIV/0!</v>
      </c>
      <c r="CC30" s="99" t="e">
        <f>CB30+②条件設定!AR35</f>
        <v>#DIV/0!</v>
      </c>
      <c r="CD30" s="34" t="e">
        <f t="shared" si="23"/>
        <v>#DIV/0!</v>
      </c>
      <c r="CE30" s="55" t="e">
        <f>CC29*(1-②条件設定!$H34)</f>
        <v>#DIV/0!</v>
      </c>
      <c r="CF30" s="99" t="e">
        <f>CE30+②条件設定!AS35</f>
        <v>#DIV/0!</v>
      </c>
      <c r="CG30" s="34" t="e">
        <f t="shared" si="24"/>
        <v>#DIV/0!</v>
      </c>
      <c r="CH30" s="55" t="e">
        <f>CF29*(1-②条件設定!$H34)</f>
        <v>#DIV/0!</v>
      </c>
      <c r="CI30" s="99" t="e">
        <f>CH30+②条件設定!AT35</f>
        <v>#DIV/0!</v>
      </c>
      <c r="CJ30" s="34" t="e">
        <f t="shared" si="25"/>
        <v>#DIV/0!</v>
      </c>
      <c r="CK30" s="55" t="e">
        <f>CI29*(1-②条件設定!$H34)</f>
        <v>#DIV/0!</v>
      </c>
      <c r="CL30" s="99" t="e">
        <f>CK30+②条件設定!AU35</f>
        <v>#DIV/0!</v>
      </c>
      <c r="CM30" s="34" t="e">
        <f t="shared" si="26"/>
        <v>#DIV/0!</v>
      </c>
      <c r="CN30" s="55" t="e">
        <f>CL29*(1-②条件設定!$H34)</f>
        <v>#DIV/0!</v>
      </c>
      <c r="CO30" s="99" t="e">
        <f>CN30+②条件設定!AV35</f>
        <v>#DIV/0!</v>
      </c>
      <c r="CP30" s="34" t="e">
        <f t="shared" si="27"/>
        <v>#DIV/0!</v>
      </c>
      <c r="CQ30" s="55" t="e">
        <f>CO29*(1-②条件設定!$H34)</f>
        <v>#DIV/0!</v>
      </c>
      <c r="CR30" s="99" t="e">
        <f>CQ30+②条件設定!AW35</f>
        <v>#DIV/0!</v>
      </c>
      <c r="CS30" s="34" t="e">
        <f t="shared" si="28"/>
        <v>#DIV/0!</v>
      </c>
      <c r="CT30" s="55" t="e">
        <f>CR29*(1-②条件設定!$H34)</f>
        <v>#DIV/0!</v>
      </c>
      <c r="CU30" s="99" t="e">
        <f>CT30+②条件設定!AX35</f>
        <v>#DIV/0!</v>
      </c>
      <c r="CV30" s="34" t="e">
        <f t="shared" si="29"/>
        <v>#DIV/0!</v>
      </c>
      <c r="CW30" s="55" t="e">
        <f>CU29*(1-②条件設定!$H34)</f>
        <v>#DIV/0!</v>
      </c>
      <c r="CX30" s="99" t="e">
        <f>CW30+②条件設定!AY35</f>
        <v>#DIV/0!</v>
      </c>
      <c r="CY30" s="34" t="e">
        <f t="shared" si="30"/>
        <v>#DIV/0!</v>
      </c>
      <c r="CZ30" s="55" t="e">
        <f>CX29*(1-②条件設定!$H34)</f>
        <v>#DIV/0!</v>
      </c>
      <c r="DA30" s="99" t="e">
        <f>CZ30+②条件設定!AZ35</f>
        <v>#DIV/0!</v>
      </c>
      <c r="DB30" s="34" t="e">
        <f t="shared" si="31"/>
        <v>#DIV/0!</v>
      </c>
      <c r="DC30" s="55" t="e">
        <f>DA29*(1-②条件設定!$H34)</f>
        <v>#DIV/0!</v>
      </c>
      <c r="DD30" s="99" t="e">
        <f>DC30+②条件設定!BA35</f>
        <v>#DIV/0!</v>
      </c>
      <c r="DE30" s="34" t="e">
        <f t="shared" si="32"/>
        <v>#DIV/0!</v>
      </c>
      <c r="DF30" s="55" t="e">
        <f>DD29*(1-②条件設定!$H34)</f>
        <v>#DIV/0!</v>
      </c>
      <c r="DG30" s="99" t="e">
        <f>DF30+②条件設定!BB35</f>
        <v>#DIV/0!</v>
      </c>
      <c r="DH30" s="34" t="e">
        <f t="shared" si="33"/>
        <v>#DIV/0!</v>
      </c>
      <c r="DI30" s="55" t="e">
        <f>DG29*(1-②条件設定!$H34)</f>
        <v>#DIV/0!</v>
      </c>
      <c r="DJ30" s="99" t="e">
        <f>DI30+②条件設定!BC35</f>
        <v>#DIV/0!</v>
      </c>
      <c r="DK30" s="34" t="e">
        <f t="shared" si="34"/>
        <v>#DIV/0!</v>
      </c>
      <c r="DL30" s="55" t="e">
        <f>DJ29*(1-②条件設定!$H34)</f>
        <v>#DIV/0!</v>
      </c>
      <c r="DM30" s="99" t="e">
        <f>DL30+②条件設定!BD35</f>
        <v>#DIV/0!</v>
      </c>
      <c r="DN30" s="34" t="e">
        <f t="shared" si="35"/>
        <v>#DIV/0!</v>
      </c>
      <c r="DO30" s="55" t="e">
        <f>DM29*(1-②条件設定!$H34)</f>
        <v>#DIV/0!</v>
      </c>
      <c r="DP30" s="99" t="e">
        <f>DO30+②条件設定!BE35</f>
        <v>#DIV/0!</v>
      </c>
      <c r="DQ30" s="34" t="e">
        <f t="shared" si="36"/>
        <v>#DIV/0!</v>
      </c>
      <c r="DR30" s="55" t="e">
        <f>DP29*(1-②条件設定!$H34)</f>
        <v>#DIV/0!</v>
      </c>
      <c r="DS30" s="99" t="e">
        <f>DR30+②条件設定!BF35</f>
        <v>#DIV/0!</v>
      </c>
      <c r="DT30" s="34" t="e">
        <f t="shared" si="37"/>
        <v>#DIV/0!</v>
      </c>
      <c r="DU30" s="55" t="e">
        <f>DS29*(1-②条件設定!$H34)</f>
        <v>#DIV/0!</v>
      </c>
      <c r="DV30" s="99" t="e">
        <f>DU30+②条件設定!BG35</f>
        <v>#DIV/0!</v>
      </c>
      <c r="DW30" s="34" t="e">
        <f t="shared" si="38"/>
        <v>#DIV/0!</v>
      </c>
      <c r="DX30" s="55" t="e">
        <f>DV29*(1-②条件設定!$H34)</f>
        <v>#DIV/0!</v>
      </c>
      <c r="DY30" s="99" t="e">
        <f>DX30+②条件設定!BH35</f>
        <v>#DIV/0!</v>
      </c>
      <c r="DZ30" s="34" t="e">
        <f t="shared" si="39"/>
        <v>#DIV/0!</v>
      </c>
      <c r="EA30" s="55" t="e">
        <f>DY29*(1-②条件設定!$H34)</f>
        <v>#DIV/0!</v>
      </c>
      <c r="EB30" s="99" t="e">
        <f>EA30+②条件設定!BI35</f>
        <v>#DIV/0!</v>
      </c>
      <c r="EC30" s="34" t="e">
        <f t="shared" si="40"/>
        <v>#DIV/0!</v>
      </c>
      <c r="ED30" s="55" t="e">
        <f>EB29*(1-②条件設定!$H34)</f>
        <v>#DIV/0!</v>
      </c>
      <c r="EE30" s="99" t="e">
        <f>ED30+②条件設定!BJ35</f>
        <v>#DIV/0!</v>
      </c>
      <c r="EF30" s="34" t="e">
        <f t="shared" si="41"/>
        <v>#DIV/0!</v>
      </c>
      <c r="EG30" s="55" t="e">
        <f>EE29*(1-②条件設定!$H34)</f>
        <v>#DIV/0!</v>
      </c>
      <c r="EH30" s="99" t="e">
        <f>EG30+②条件設定!BK35</f>
        <v>#DIV/0!</v>
      </c>
      <c r="EI30" s="34" t="e">
        <f t="shared" si="42"/>
        <v>#DIV/0!</v>
      </c>
      <c r="EJ30" s="55" t="e">
        <f>EH29*(1-②条件設定!$H34)</f>
        <v>#DIV/0!</v>
      </c>
      <c r="EK30" s="99" t="e">
        <f>EJ30+②条件設定!BL35</f>
        <v>#DIV/0!</v>
      </c>
      <c r="EL30" s="34" t="e">
        <f t="shared" si="43"/>
        <v>#DIV/0!</v>
      </c>
      <c r="EM30" s="55" t="e">
        <f>EK29*(1-②条件設定!$H34)</f>
        <v>#DIV/0!</v>
      </c>
      <c r="EN30" s="99" t="e">
        <f>EM30+②条件設定!BM35</f>
        <v>#DIV/0!</v>
      </c>
      <c r="EO30" s="34" t="e">
        <f t="shared" si="44"/>
        <v>#DIV/0!</v>
      </c>
      <c r="EP30" s="55" t="e">
        <f>EN29*(1-②条件設定!$H34)</f>
        <v>#DIV/0!</v>
      </c>
      <c r="EQ30" s="99" t="e">
        <f>EP30+②条件設定!BN35</f>
        <v>#DIV/0!</v>
      </c>
      <c r="ER30" s="34" t="e">
        <f t="shared" si="45"/>
        <v>#DIV/0!</v>
      </c>
      <c r="ES30" s="55" t="e">
        <f>EQ29*(1-②条件設定!$H34)</f>
        <v>#DIV/0!</v>
      </c>
      <c r="ET30" s="99" t="e">
        <f>ES30+②条件設定!BO35</f>
        <v>#DIV/0!</v>
      </c>
      <c r="EU30" s="34" t="e">
        <f t="shared" si="46"/>
        <v>#DIV/0!</v>
      </c>
      <c r="EV30" s="55" t="e">
        <f>ET29*(1-②条件設定!$H34)</f>
        <v>#DIV/0!</v>
      </c>
      <c r="EW30" s="99" t="e">
        <f>EV30+②条件設定!BP35</f>
        <v>#DIV/0!</v>
      </c>
      <c r="EX30" s="34" t="e">
        <f t="shared" si="47"/>
        <v>#DIV/0!</v>
      </c>
      <c r="EY30" s="55" t="e">
        <f>EW29*(1-②条件設定!$H34)</f>
        <v>#DIV/0!</v>
      </c>
      <c r="EZ30" s="99" t="e">
        <f>EY30+②条件設定!BQ35</f>
        <v>#DIV/0!</v>
      </c>
      <c r="FA30" s="34" t="e">
        <f t="shared" si="48"/>
        <v>#DIV/0!</v>
      </c>
      <c r="FB30" s="55" t="e">
        <f>EZ29*(1-②条件設定!$H34)</f>
        <v>#DIV/0!</v>
      </c>
      <c r="FC30" s="99" t="e">
        <f>FB30+②条件設定!BR35</f>
        <v>#DIV/0!</v>
      </c>
      <c r="FD30" s="34" t="e">
        <f t="shared" si="49"/>
        <v>#DIV/0!</v>
      </c>
      <c r="FE30" s="55" t="e">
        <f>FC29*(1-②条件設定!$H34)</f>
        <v>#DIV/0!</v>
      </c>
      <c r="FF30" s="99" t="e">
        <f>FE30+②条件設定!BS35</f>
        <v>#DIV/0!</v>
      </c>
      <c r="FG30" s="34" t="e">
        <f t="shared" si="50"/>
        <v>#DIV/0!</v>
      </c>
      <c r="FH30" s="55" t="e">
        <f>FF29*(1-②条件設定!$H34)</f>
        <v>#DIV/0!</v>
      </c>
      <c r="FI30" s="99" t="e">
        <f>FH30+②条件設定!BT35</f>
        <v>#DIV/0!</v>
      </c>
      <c r="FJ30" s="34" t="e">
        <f t="shared" si="51"/>
        <v>#DIV/0!</v>
      </c>
      <c r="FK30" s="55" t="e">
        <f>FI29*(1-②条件設定!$H34)</f>
        <v>#DIV/0!</v>
      </c>
      <c r="FL30" s="99" t="e">
        <f>FK30+②条件設定!BU35</f>
        <v>#DIV/0!</v>
      </c>
      <c r="FM30" s="34" t="e">
        <f t="shared" si="52"/>
        <v>#DIV/0!</v>
      </c>
      <c r="FN30" s="55" t="e">
        <f>FL29*(1-②条件設定!$H34)</f>
        <v>#DIV/0!</v>
      </c>
      <c r="FO30" s="99" t="e">
        <f>FN30+②条件設定!BV35</f>
        <v>#DIV/0!</v>
      </c>
      <c r="FP30" s="34" t="e">
        <f t="shared" si="53"/>
        <v>#DIV/0!</v>
      </c>
      <c r="FQ30" s="55" t="e">
        <f>FO29*(1-②条件設定!$H34)</f>
        <v>#DIV/0!</v>
      </c>
      <c r="FR30" s="99" t="e">
        <f>FQ30+②条件設定!BW35</f>
        <v>#DIV/0!</v>
      </c>
      <c r="FS30" s="34" t="e">
        <f t="shared" si="54"/>
        <v>#DIV/0!</v>
      </c>
      <c r="FT30" s="55" t="e">
        <f>FR29*(1-②条件設定!$H34)</f>
        <v>#DIV/0!</v>
      </c>
      <c r="FU30" s="99" t="e">
        <f>FT30+②条件設定!BX35</f>
        <v>#DIV/0!</v>
      </c>
      <c r="FV30" s="34" t="e">
        <f t="shared" si="55"/>
        <v>#DIV/0!</v>
      </c>
      <c r="FW30" s="55" t="e">
        <f>FU29*(1-②条件設定!$H34)</f>
        <v>#DIV/0!</v>
      </c>
      <c r="FX30" s="99" t="e">
        <f>FW30+②条件設定!BY35</f>
        <v>#DIV/0!</v>
      </c>
      <c r="FY30" s="34" t="e">
        <f t="shared" si="56"/>
        <v>#DIV/0!</v>
      </c>
      <c r="FZ30" s="55" t="e">
        <f>FX29*(1-②条件設定!$H34)</f>
        <v>#DIV/0!</v>
      </c>
      <c r="GA30" s="99" t="e">
        <f>FZ30+②条件設定!BZ35</f>
        <v>#DIV/0!</v>
      </c>
      <c r="GB30" s="34" t="e">
        <f t="shared" si="57"/>
        <v>#DIV/0!</v>
      </c>
      <c r="GC30" s="55" t="e">
        <f>GA29*(1-②条件設定!$H34)</f>
        <v>#DIV/0!</v>
      </c>
      <c r="GD30" s="99" t="e">
        <f>GC30+②条件設定!CA35</f>
        <v>#DIV/0!</v>
      </c>
      <c r="GE30" s="34" t="e">
        <f t="shared" si="58"/>
        <v>#DIV/0!</v>
      </c>
      <c r="GF30" s="55" t="e">
        <f>GD29*(1-②条件設定!$H34)</f>
        <v>#DIV/0!</v>
      </c>
      <c r="GG30" s="99" t="e">
        <f>GF30+②条件設定!CB35</f>
        <v>#DIV/0!</v>
      </c>
      <c r="GH30" s="34" t="e">
        <f t="shared" si="59"/>
        <v>#DIV/0!</v>
      </c>
      <c r="GI30" s="55" t="e">
        <f>GG29*(1-②条件設定!$H34)</f>
        <v>#DIV/0!</v>
      </c>
      <c r="GJ30" s="99" t="e">
        <f>GI30+②条件設定!CC35</f>
        <v>#DIV/0!</v>
      </c>
      <c r="GK30" s="34" t="e">
        <f t="shared" si="60"/>
        <v>#DIV/0!</v>
      </c>
      <c r="GL30" s="55" t="e">
        <f>GJ29*(1-②条件設定!$H34)</f>
        <v>#DIV/0!</v>
      </c>
      <c r="GM30" s="99" t="e">
        <f>GL30+②条件設定!CD35</f>
        <v>#DIV/0!</v>
      </c>
      <c r="GN30" s="34" t="e">
        <f t="shared" si="61"/>
        <v>#DIV/0!</v>
      </c>
      <c r="GO30" s="55" t="e">
        <f>GM29*(1-②条件設定!$H34)</f>
        <v>#DIV/0!</v>
      </c>
      <c r="GP30" s="99" t="e">
        <f>GO30+②条件設定!CE35</f>
        <v>#DIV/0!</v>
      </c>
      <c r="GQ30" s="34" t="e">
        <f t="shared" si="62"/>
        <v>#DIV/0!</v>
      </c>
      <c r="GR30" s="55" t="e">
        <f>GP29*(1-②条件設定!$H34)</f>
        <v>#DIV/0!</v>
      </c>
      <c r="GS30" s="99" t="e">
        <f>GR30+②条件設定!CF35</f>
        <v>#DIV/0!</v>
      </c>
      <c r="GT30" s="34" t="e">
        <f t="shared" si="63"/>
        <v>#DIV/0!</v>
      </c>
      <c r="GU30" s="55" t="e">
        <f>GS29*(1-②条件設定!$H34)</f>
        <v>#DIV/0!</v>
      </c>
      <c r="GV30" s="99" t="e">
        <f>GU30+②条件設定!CG35</f>
        <v>#DIV/0!</v>
      </c>
      <c r="GW30" s="34" t="e">
        <f t="shared" si="64"/>
        <v>#DIV/0!</v>
      </c>
      <c r="GX30" s="55" t="e">
        <f>GV29*(1-②条件設定!$H34)</f>
        <v>#DIV/0!</v>
      </c>
      <c r="GY30" s="99" t="e">
        <f>GX30+②条件設定!CH35</f>
        <v>#DIV/0!</v>
      </c>
      <c r="GZ30" s="34" t="e">
        <f t="shared" si="65"/>
        <v>#DIV/0!</v>
      </c>
      <c r="HA30" s="55" t="e">
        <f>GY29*(1-②条件設定!$H34)</f>
        <v>#DIV/0!</v>
      </c>
      <c r="HB30" s="99" t="e">
        <f>HA30+②条件設定!CI35</f>
        <v>#DIV/0!</v>
      </c>
      <c r="HC30" s="34" t="e">
        <f t="shared" si="66"/>
        <v>#DIV/0!</v>
      </c>
      <c r="HD30" s="55" t="e">
        <f>HB29*(1-②条件設定!$H34)</f>
        <v>#DIV/0!</v>
      </c>
      <c r="HE30" s="99" t="e">
        <f>HD30+②条件設定!CJ35</f>
        <v>#DIV/0!</v>
      </c>
      <c r="HF30" s="34" t="e">
        <f t="shared" si="67"/>
        <v>#DIV/0!</v>
      </c>
      <c r="HG30" s="55" t="e">
        <f>HE29*(1-②条件設定!$H34)</f>
        <v>#DIV/0!</v>
      </c>
      <c r="HH30" s="99" t="e">
        <f>HG30+②条件設定!CK35</f>
        <v>#DIV/0!</v>
      </c>
      <c r="HI30" s="34" t="e">
        <f t="shared" si="68"/>
        <v>#DIV/0!</v>
      </c>
      <c r="HJ30" s="55" t="e">
        <f>HH29*(1-②条件設定!$H34)</f>
        <v>#DIV/0!</v>
      </c>
      <c r="HK30" s="99" t="e">
        <f>HJ30+②条件設定!CL35</f>
        <v>#DIV/0!</v>
      </c>
      <c r="HL30" s="34" t="e">
        <f t="shared" si="69"/>
        <v>#DIV/0!</v>
      </c>
      <c r="HM30" s="55" t="e">
        <f>HK29*(1-②条件設定!$H34)</f>
        <v>#DIV/0!</v>
      </c>
      <c r="HN30" s="99" t="e">
        <f>HM30+②条件設定!CM35</f>
        <v>#DIV/0!</v>
      </c>
      <c r="HO30" s="34" t="e">
        <f t="shared" si="70"/>
        <v>#DIV/0!</v>
      </c>
      <c r="HP30" s="55" t="e">
        <f>HN29*(1-②条件設定!$H34)</f>
        <v>#DIV/0!</v>
      </c>
      <c r="HQ30" s="99" t="e">
        <f>HP30+②条件設定!CN35</f>
        <v>#DIV/0!</v>
      </c>
      <c r="HR30" s="34" t="e">
        <f t="shared" si="71"/>
        <v>#DIV/0!</v>
      </c>
      <c r="HS30" s="55" t="e">
        <f>HQ29*(1-②条件設定!$H34)</f>
        <v>#DIV/0!</v>
      </c>
      <c r="HT30" s="99" t="e">
        <f>HS30+②条件設定!CO35</f>
        <v>#DIV/0!</v>
      </c>
      <c r="HU30" s="34" t="e">
        <f t="shared" si="72"/>
        <v>#DIV/0!</v>
      </c>
      <c r="HV30" s="55" t="e">
        <f>HT29*(1-②条件設定!$H34)</f>
        <v>#DIV/0!</v>
      </c>
      <c r="HW30" s="99" t="e">
        <f>HV30+②条件設定!CP35</f>
        <v>#DIV/0!</v>
      </c>
      <c r="HX30" s="34" t="e">
        <f t="shared" si="73"/>
        <v>#DIV/0!</v>
      </c>
      <c r="HY30" s="55" t="e">
        <f>HW29*(1-②条件設定!$H34)</f>
        <v>#DIV/0!</v>
      </c>
      <c r="HZ30" s="99" t="e">
        <f>HY30+②条件設定!CQ35</f>
        <v>#DIV/0!</v>
      </c>
      <c r="IA30" s="34" t="e">
        <f t="shared" si="74"/>
        <v>#DIV/0!</v>
      </c>
      <c r="IB30" s="55" t="e">
        <f>HZ29*(1-②条件設定!$H34)</f>
        <v>#DIV/0!</v>
      </c>
      <c r="IC30" s="99" t="e">
        <f>IB30+②条件設定!CR35</f>
        <v>#DIV/0!</v>
      </c>
      <c r="ID30" s="34" t="e">
        <f t="shared" si="75"/>
        <v>#DIV/0!</v>
      </c>
      <c r="IE30" s="55" t="e">
        <f>IC29*(1-②条件設定!$H34)</f>
        <v>#DIV/0!</v>
      </c>
      <c r="IF30" s="99" t="e">
        <f>IE30+②条件設定!CS35</f>
        <v>#DIV/0!</v>
      </c>
      <c r="IG30" s="34" t="e">
        <f t="shared" si="76"/>
        <v>#DIV/0!</v>
      </c>
    </row>
    <row r="31" spans="1:241" x14ac:dyDescent="0.4">
      <c r="A31" s="21">
        <v>45</v>
      </c>
      <c r="B31" s="31">
        <f>①実績入力!B32</f>
        <v>0</v>
      </c>
      <c r="C31" s="10">
        <f>①実績入力!E32</f>
        <v>0</v>
      </c>
      <c r="D31" s="32">
        <f>①実績入力!F32</f>
        <v>0</v>
      </c>
      <c r="E31" s="54" t="e">
        <f>B30*(1-②条件設定!$H35)</f>
        <v>#DIV/0!</v>
      </c>
      <c r="F31" s="98" t="e">
        <f>E31+②条件設定!S36</f>
        <v>#DIV/0!</v>
      </c>
      <c r="G31" s="32" t="e">
        <f t="shared" si="77"/>
        <v>#DIV/0!</v>
      </c>
      <c r="H31" s="54" t="e">
        <f>F30*(1-②条件設定!$H35)</f>
        <v>#DIV/0!</v>
      </c>
      <c r="I31" s="98" t="e">
        <f>H31+②条件設定!T36</f>
        <v>#DIV/0!</v>
      </c>
      <c r="J31" s="32" t="e">
        <f t="shared" si="78"/>
        <v>#DIV/0!</v>
      </c>
      <c r="K31" s="54" t="e">
        <f>I30*(1-②条件設定!$H35)</f>
        <v>#DIV/0!</v>
      </c>
      <c r="L31" s="98" t="e">
        <f>K31+②条件設定!U36</f>
        <v>#DIV/0!</v>
      </c>
      <c r="M31" s="32" t="e">
        <f t="shared" si="0"/>
        <v>#DIV/0!</v>
      </c>
      <c r="N31" s="54" t="e">
        <f>L30*(1-②条件設定!$H35)</f>
        <v>#DIV/0!</v>
      </c>
      <c r="O31" s="98" t="e">
        <f>N31+②条件設定!V36</f>
        <v>#DIV/0!</v>
      </c>
      <c r="P31" s="32" t="e">
        <f t="shared" si="1"/>
        <v>#DIV/0!</v>
      </c>
      <c r="Q31" s="54" t="e">
        <f>O30*(1-②条件設定!$H35)</f>
        <v>#DIV/0!</v>
      </c>
      <c r="R31" s="98" t="e">
        <f>Q31+②条件設定!W36</f>
        <v>#DIV/0!</v>
      </c>
      <c r="S31" s="32" t="e">
        <f t="shared" si="2"/>
        <v>#DIV/0!</v>
      </c>
      <c r="T31" s="54" t="e">
        <f>R30*(1-②条件設定!$H35)</f>
        <v>#DIV/0!</v>
      </c>
      <c r="U31" s="98" t="e">
        <f>T31+②条件設定!X36</f>
        <v>#DIV/0!</v>
      </c>
      <c r="V31" s="32" t="e">
        <f t="shared" si="3"/>
        <v>#DIV/0!</v>
      </c>
      <c r="W31" s="54" t="e">
        <f>U30*(1-②条件設定!$H35)</f>
        <v>#DIV/0!</v>
      </c>
      <c r="X31" s="98" t="e">
        <f>W31+②条件設定!Y36</f>
        <v>#DIV/0!</v>
      </c>
      <c r="Y31" s="32" t="e">
        <f t="shared" si="4"/>
        <v>#DIV/0!</v>
      </c>
      <c r="Z31" s="54" t="e">
        <f>X30*(1-②条件設定!$H35)</f>
        <v>#DIV/0!</v>
      </c>
      <c r="AA31" s="98" t="e">
        <f>Z31+②条件設定!Z36</f>
        <v>#DIV/0!</v>
      </c>
      <c r="AB31" s="32" t="e">
        <f t="shared" si="5"/>
        <v>#DIV/0!</v>
      </c>
      <c r="AC31" s="54" t="e">
        <f>AA30*(1-②条件設定!$H35)</f>
        <v>#DIV/0!</v>
      </c>
      <c r="AD31" s="98" t="e">
        <f>AC31+②条件設定!AA36</f>
        <v>#DIV/0!</v>
      </c>
      <c r="AE31" s="32" t="e">
        <f t="shared" si="6"/>
        <v>#DIV/0!</v>
      </c>
      <c r="AF31" s="54" t="e">
        <f>AD30*(1-②条件設定!$H35)</f>
        <v>#DIV/0!</v>
      </c>
      <c r="AG31" s="98" t="e">
        <f>AF31+②条件設定!AB36</f>
        <v>#DIV/0!</v>
      </c>
      <c r="AH31" s="32" t="e">
        <f t="shared" si="7"/>
        <v>#DIV/0!</v>
      </c>
      <c r="AI31" s="54" t="e">
        <f>AG30*(1-②条件設定!$H35)</f>
        <v>#DIV/0!</v>
      </c>
      <c r="AJ31" s="98" t="e">
        <f>AI31+②条件設定!AC36</f>
        <v>#DIV/0!</v>
      </c>
      <c r="AK31" s="32" t="e">
        <f t="shared" si="8"/>
        <v>#DIV/0!</v>
      </c>
      <c r="AL31" s="54" t="e">
        <f>AJ30*(1-②条件設定!$H35)</f>
        <v>#DIV/0!</v>
      </c>
      <c r="AM31" s="98" t="e">
        <f>AL31+②条件設定!AD36</f>
        <v>#DIV/0!</v>
      </c>
      <c r="AN31" s="32" t="e">
        <f t="shared" si="9"/>
        <v>#DIV/0!</v>
      </c>
      <c r="AO31" s="54" t="e">
        <f>AM30*(1-②条件設定!$H35)</f>
        <v>#DIV/0!</v>
      </c>
      <c r="AP31" s="98" t="e">
        <f>AO31+②条件設定!AE36</f>
        <v>#DIV/0!</v>
      </c>
      <c r="AQ31" s="32" t="e">
        <f t="shared" si="10"/>
        <v>#DIV/0!</v>
      </c>
      <c r="AR31" s="54" t="e">
        <f>AP30*(1-②条件設定!$H35)</f>
        <v>#DIV/0!</v>
      </c>
      <c r="AS31" s="98" t="e">
        <f>AR31+②条件設定!AF36</f>
        <v>#DIV/0!</v>
      </c>
      <c r="AT31" s="32" t="e">
        <f t="shared" si="11"/>
        <v>#DIV/0!</v>
      </c>
      <c r="AU31" s="54" t="e">
        <f>AS30*(1-②条件設定!$H35)</f>
        <v>#DIV/0!</v>
      </c>
      <c r="AV31" s="98" t="e">
        <f>AU31+②条件設定!AG36</f>
        <v>#DIV/0!</v>
      </c>
      <c r="AW31" s="32" t="e">
        <f t="shared" si="12"/>
        <v>#DIV/0!</v>
      </c>
      <c r="AX31" s="54" t="e">
        <f>AV30*(1-②条件設定!$H35)</f>
        <v>#DIV/0!</v>
      </c>
      <c r="AY31" s="98" t="e">
        <f>AX31+②条件設定!AH36</f>
        <v>#DIV/0!</v>
      </c>
      <c r="AZ31" s="32" t="e">
        <f t="shared" si="13"/>
        <v>#DIV/0!</v>
      </c>
      <c r="BA31" s="54" t="e">
        <f>AY30*(1-②条件設定!$H35)</f>
        <v>#DIV/0!</v>
      </c>
      <c r="BB31" s="98" t="e">
        <f>BA31+②条件設定!AI36</f>
        <v>#DIV/0!</v>
      </c>
      <c r="BC31" s="32" t="e">
        <f t="shared" si="14"/>
        <v>#DIV/0!</v>
      </c>
      <c r="BD31" s="54" t="e">
        <f>BB30*(1-②条件設定!$H35)</f>
        <v>#DIV/0!</v>
      </c>
      <c r="BE31" s="98" t="e">
        <f>BD31+②条件設定!AJ36</f>
        <v>#DIV/0!</v>
      </c>
      <c r="BF31" s="32" t="e">
        <f t="shared" si="15"/>
        <v>#DIV/0!</v>
      </c>
      <c r="BG31" s="54" t="e">
        <f>BE30*(1-②条件設定!$H35)</f>
        <v>#DIV/0!</v>
      </c>
      <c r="BH31" s="98" t="e">
        <f>BG31+②条件設定!AK36</f>
        <v>#DIV/0!</v>
      </c>
      <c r="BI31" s="32" t="e">
        <f t="shared" si="16"/>
        <v>#DIV/0!</v>
      </c>
      <c r="BJ31" s="54" t="e">
        <f>BH30*(1-②条件設定!$H35)</f>
        <v>#DIV/0!</v>
      </c>
      <c r="BK31" s="98" t="e">
        <f>BJ31+②条件設定!AL36</f>
        <v>#DIV/0!</v>
      </c>
      <c r="BL31" s="32" t="e">
        <f t="shared" si="17"/>
        <v>#DIV/0!</v>
      </c>
      <c r="BM31" s="54" t="e">
        <f>BK30*(1-②条件設定!$H35)</f>
        <v>#DIV/0!</v>
      </c>
      <c r="BN31" s="98" t="e">
        <f>BM31+②条件設定!AM36</f>
        <v>#DIV/0!</v>
      </c>
      <c r="BO31" s="32" t="e">
        <f t="shared" si="18"/>
        <v>#DIV/0!</v>
      </c>
      <c r="BP31" s="54" t="e">
        <f>BN30*(1-②条件設定!$H35)</f>
        <v>#DIV/0!</v>
      </c>
      <c r="BQ31" s="98" t="e">
        <f>BP31+②条件設定!AN36</f>
        <v>#DIV/0!</v>
      </c>
      <c r="BR31" s="32" t="e">
        <f t="shared" si="19"/>
        <v>#DIV/0!</v>
      </c>
      <c r="BS31" s="54" t="e">
        <f>BQ30*(1-②条件設定!$H35)</f>
        <v>#DIV/0!</v>
      </c>
      <c r="BT31" s="98" t="e">
        <f>BS31+②条件設定!AO36</f>
        <v>#DIV/0!</v>
      </c>
      <c r="BU31" s="32" t="e">
        <f t="shared" si="20"/>
        <v>#DIV/0!</v>
      </c>
      <c r="BV31" s="54" t="e">
        <f>BT30*(1-②条件設定!$H35)</f>
        <v>#DIV/0!</v>
      </c>
      <c r="BW31" s="98" t="e">
        <f>BV31+②条件設定!AP36</f>
        <v>#DIV/0!</v>
      </c>
      <c r="BX31" s="32" t="e">
        <f t="shared" si="21"/>
        <v>#DIV/0!</v>
      </c>
      <c r="BY31" s="54" t="e">
        <f>BW30*(1-②条件設定!$H35)</f>
        <v>#DIV/0!</v>
      </c>
      <c r="BZ31" s="98" t="e">
        <f>BY31+②条件設定!AQ36</f>
        <v>#DIV/0!</v>
      </c>
      <c r="CA31" s="32" t="e">
        <f t="shared" si="22"/>
        <v>#DIV/0!</v>
      </c>
      <c r="CB31" s="54" t="e">
        <f>BZ30*(1-②条件設定!$H35)</f>
        <v>#DIV/0!</v>
      </c>
      <c r="CC31" s="98" t="e">
        <f>CB31+②条件設定!AR36</f>
        <v>#DIV/0!</v>
      </c>
      <c r="CD31" s="32" t="e">
        <f t="shared" si="23"/>
        <v>#DIV/0!</v>
      </c>
      <c r="CE31" s="54" t="e">
        <f>CC30*(1-②条件設定!$H35)</f>
        <v>#DIV/0!</v>
      </c>
      <c r="CF31" s="98" t="e">
        <f>CE31+②条件設定!AS36</f>
        <v>#DIV/0!</v>
      </c>
      <c r="CG31" s="32" t="e">
        <f t="shared" si="24"/>
        <v>#DIV/0!</v>
      </c>
      <c r="CH31" s="54" t="e">
        <f>CF30*(1-②条件設定!$H35)</f>
        <v>#DIV/0!</v>
      </c>
      <c r="CI31" s="98" t="e">
        <f>CH31+②条件設定!AT36</f>
        <v>#DIV/0!</v>
      </c>
      <c r="CJ31" s="32" t="e">
        <f t="shared" si="25"/>
        <v>#DIV/0!</v>
      </c>
      <c r="CK31" s="54" t="e">
        <f>CI30*(1-②条件設定!$H35)</f>
        <v>#DIV/0!</v>
      </c>
      <c r="CL31" s="98" t="e">
        <f>CK31+②条件設定!AU36</f>
        <v>#DIV/0!</v>
      </c>
      <c r="CM31" s="32" t="e">
        <f t="shared" si="26"/>
        <v>#DIV/0!</v>
      </c>
      <c r="CN31" s="54" t="e">
        <f>CL30*(1-②条件設定!$H35)</f>
        <v>#DIV/0!</v>
      </c>
      <c r="CO31" s="98" t="e">
        <f>CN31+②条件設定!AV36</f>
        <v>#DIV/0!</v>
      </c>
      <c r="CP31" s="32" t="e">
        <f t="shared" si="27"/>
        <v>#DIV/0!</v>
      </c>
      <c r="CQ31" s="54" t="e">
        <f>CO30*(1-②条件設定!$H35)</f>
        <v>#DIV/0!</v>
      </c>
      <c r="CR31" s="98" t="e">
        <f>CQ31+②条件設定!AW36</f>
        <v>#DIV/0!</v>
      </c>
      <c r="CS31" s="32" t="e">
        <f t="shared" si="28"/>
        <v>#DIV/0!</v>
      </c>
      <c r="CT31" s="54" t="e">
        <f>CR30*(1-②条件設定!$H35)</f>
        <v>#DIV/0!</v>
      </c>
      <c r="CU31" s="98" t="e">
        <f>CT31+②条件設定!AX36</f>
        <v>#DIV/0!</v>
      </c>
      <c r="CV31" s="32" t="e">
        <f t="shared" si="29"/>
        <v>#DIV/0!</v>
      </c>
      <c r="CW31" s="54" t="e">
        <f>CU30*(1-②条件設定!$H35)</f>
        <v>#DIV/0!</v>
      </c>
      <c r="CX31" s="98" t="e">
        <f>CW31+②条件設定!AY36</f>
        <v>#DIV/0!</v>
      </c>
      <c r="CY31" s="32" t="e">
        <f t="shared" si="30"/>
        <v>#DIV/0!</v>
      </c>
      <c r="CZ31" s="54" t="e">
        <f>CX30*(1-②条件設定!$H35)</f>
        <v>#DIV/0!</v>
      </c>
      <c r="DA31" s="98" t="e">
        <f>CZ31+②条件設定!AZ36</f>
        <v>#DIV/0!</v>
      </c>
      <c r="DB31" s="32" t="e">
        <f t="shared" si="31"/>
        <v>#DIV/0!</v>
      </c>
      <c r="DC31" s="54" t="e">
        <f>DA30*(1-②条件設定!$H35)</f>
        <v>#DIV/0!</v>
      </c>
      <c r="DD31" s="98" t="e">
        <f>DC31+②条件設定!BA36</f>
        <v>#DIV/0!</v>
      </c>
      <c r="DE31" s="32" t="e">
        <f t="shared" si="32"/>
        <v>#DIV/0!</v>
      </c>
      <c r="DF31" s="54" t="e">
        <f>DD30*(1-②条件設定!$H35)</f>
        <v>#DIV/0!</v>
      </c>
      <c r="DG31" s="98" t="e">
        <f>DF31+②条件設定!BB36</f>
        <v>#DIV/0!</v>
      </c>
      <c r="DH31" s="32" t="e">
        <f t="shared" si="33"/>
        <v>#DIV/0!</v>
      </c>
      <c r="DI31" s="54" t="e">
        <f>DG30*(1-②条件設定!$H35)</f>
        <v>#DIV/0!</v>
      </c>
      <c r="DJ31" s="98" t="e">
        <f>DI31+②条件設定!BC36</f>
        <v>#DIV/0!</v>
      </c>
      <c r="DK31" s="32" t="e">
        <f t="shared" si="34"/>
        <v>#DIV/0!</v>
      </c>
      <c r="DL31" s="54" t="e">
        <f>DJ30*(1-②条件設定!$H35)</f>
        <v>#DIV/0!</v>
      </c>
      <c r="DM31" s="98" t="e">
        <f>DL31+②条件設定!BD36</f>
        <v>#DIV/0!</v>
      </c>
      <c r="DN31" s="32" t="e">
        <f t="shared" si="35"/>
        <v>#DIV/0!</v>
      </c>
      <c r="DO31" s="54" t="e">
        <f>DM30*(1-②条件設定!$H35)</f>
        <v>#DIV/0!</v>
      </c>
      <c r="DP31" s="98" t="e">
        <f>DO31+②条件設定!BE36</f>
        <v>#DIV/0!</v>
      </c>
      <c r="DQ31" s="32" t="e">
        <f t="shared" si="36"/>
        <v>#DIV/0!</v>
      </c>
      <c r="DR31" s="54" t="e">
        <f>DP30*(1-②条件設定!$H35)</f>
        <v>#DIV/0!</v>
      </c>
      <c r="DS31" s="98" t="e">
        <f>DR31+②条件設定!BF36</f>
        <v>#DIV/0!</v>
      </c>
      <c r="DT31" s="32" t="e">
        <f t="shared" si="37"/>
        <v>#DIV/0!</v>
      </c>
      <c r="DU31" s="54" t="e">
        <f>DS30*(1-②条件設定!$H35)</f>
        <v>#DIV/0!</v>
      </c>
      <c r="DV31" s="98" t="e">
        <f>DU31+②条件設定!BG36</f>
        <v>#DIV/0!</v>
      </c>
      <c r="DW31" s="32" t="e">
        <f t="shared" si="38"/>
        <v>#DIV/0!</v>
      </c>
      <c r="DX31" s="54" t="e">
        <f>DV30*(1-②条件設定!$H35)</f>
        <v>#DIV/0!</v>
      </c>
      <c r="DY31" s="98" t="e">
        <f>DX31+②条件設定!BH36</f>
        <v>#DIV/0!</v>
      </c>
      <c r="DZ31" s="32" t="e">
        <f t="shared" si="39"/>
        <v>#DIV/0!</v>
      </c>
      <c r="EA31" s="54" t="e">
        <f>DY30*(1-②条件設定!$H35)</f>
        <v>#DIV/0!</v>
      </c>
      <c r="EB31" s="98" t="e">
        <f>EA31+②条件設定!BI36</f>
        <v>#DIV/0!</v>
      </c>
      <c r="EC31" s="32" t="e">
        <f t="shared" si="40"/>
        <v>#DIV/0!</v>
      </c>
      <c r="ED31" s="54" t="e">
        <f>EB30*(1-②条件設定!$H35)</f>
        <v>#DIV/0!</v>
      </c>
      <c r="EE31" s="98" t="e">
        <f>ED31+②条件設定!BJ36</f>
        <v>#DIV/0!</v>
      </c>
      <c r="EF31" s="32" t="e">
        <f t="shared" si="41"/>
        <v>#DIV/0!</v>
      </c>
      <c r="EG31" s="54" t="e">
        <f>EE30*(1-②条件設定!$H35)</f>
        <v>#DIV/0!</v>
      </c>
      <c r="EH31" s="98" t="e">
        <f>EG31+②条件設定!BK36</f>
        <v>#DIV/0!</v>
      </c>
      <c r="EI31" s="32" t="e">
        <f t="shared" si="42"/>
        <v>#DIV/0!</v>
      </c>
      <c r="EJ31" s="54" t="e">
        <f>EH30*(1-②条件設定!$H35)</f>
        <v>#DIV/0!</v>
      </c>
      <c r="EK31" s="98" t="e">
        <f>EJ31+②条件設定!BL36</f>
        <v>#DIV/0!</v>
      </c>
      <c r="EL31" s="32" t="e">
        <f t="shared" si="43"/>
        <v>#DIV/0!</v>
      </c>
      <c r="EM31" s="54" t="e">
        <f>EK30*(1-②条件設定!$H35)</f>
        <v>#DIV/0!</v>
      </c>
      <c r="EN31" s="98" t="e">
        <f>EM31+②条件設定!BM36</f>
        <v>#DIV/0!</v>
      </c>
      <c r="EO31" s="32" t="e">
        <f t="shared" si="44"/>
        <v>#DIV/0!</v>
      </c>
      <c r="EP31" s="54" t="e">
        <f>EN30*(1-②条件設定!$H35)</f>
        <v>#DIV/0!</v>
      </c>
      <c r="EQ31" s="98" t="e">
        <f>EP31+②条件設定!BN36</f>
        <v>#DIV/0!</v>
      </c>
      <c r="ER31" s="32" t="e">
        <f t="shared" si="45"/>
        <v>#DIV/0!</v>
      </c>
      <c r="ES31" s="54" t="e">
        <f>EQ30*(1-②条件設定!$H35)</f>
        <v>#DIV/0!</v>
      </c>
      <c r="ET31" s="98" t="e">
        <f>ES31+②条件設定!BO36</f>
        <v>#DIV/0!</v>
      </c>
      <c r="EU31" s="32" t="e">
        <f t="shared" si="46"/>
        <v>#DIV/0!</v>
      </c>
      <c r="EV31" s="54" t="e">
        <f>ET30*(1-②条件設定!$H35)</f>
        <v>#DIV/0!</v>
      </c>
      <c r="EW31" s="98" t="e">
        <f>EV31+②条件設定!BP36</f>
        <v>#DIV/0!</v>
      </c>
      <c r="EX31" s="32" t="e">
        <f t="shared" si="47"/>
        <v>#DIV/0!</v>
      </c>
      <c r="EY31" s="54" t="e">
        <f>EW30*(1-②条件設定!$H35)</f>
        <v>#DIV/0!</v>
      </c>
      <c r="EZ31" s="98" t="e">
        <f>EY31+②条件設定!BQ36</f>
        <v>#DIV/0!</v>
      </c>
      <c r="FA31" s="32" t="e">
        <f t="shared" si="48"/>
        <v>#DIV/0!</v>
      </c>
      <c r="FB31" s="54" t="e">
        <f>EZ30*(1-②条件設定!$H35)</f>
        <v>#DIV/0!</v>
      </c>
      <c r="FC31" s="98" t="e">
        <f>FB31+②条件設定!BR36</f>
        <v>#DIV/0!</v>
      </c>
      <c r="FD31" s="32" t="e">
        <f t="shared" si="49"/>
        <v>#DIV/0!</v>
      </c>
      <c r="FE31" s="54" t="e">
        <f>FC30*(1-②条件設定!$H35)</f>
        <v>#DIV/0!</v>
      </c>
      <c r="FF31" s="98" t="e">
        <f>FE31+②条件設定!BS36</f>
        <v>#DIV/0!</v>
      </c>
      <c r="FG31" s="32" t="e">
        <f t="shared" si="50"/>
        <v>#DIV/0!</v>
      </c>
      <c r="FH31" s="54" t="e">
        <f>FF30*(1-②条件設定!$H35)</f>
        <v>#DIV/0!</v>
      </c>
      <c r="FI31" s="98" t="e">
        <f>FH31+②条件設定!BT36</f>
        <v>#DIV/0!</v>
      </c>
      <c r="FJ31" s="32" t="e">
        <f t="shared" si="51"/>
        <v>#DIV/0!</v>
      </c>
      <c r="FK31" s="54" t="e">
        <f>FI30*(1-②条件設定!$H35)</f>
        <v>#DIV/0!</v>
      </c>
      <c r="FL31" s="98" t="e">
        <f>FK31+②条件設定!BU36</f>
        <v>#DIV/0!</v>
      </c>
      <c r="FM31" s="32" t="e">
        <f t="shared" si="52"/>
        <v>#DIV/0!</v>
      </c>
      <c r="FN31" s="54" t="e">
        <f>FL30*(1-②条件設定!$H35)</f>
        <v>#DIV/0!</v>
      </c>
      <c r="FO31" s="98" t="e">
        <f>FN31+②条件設定!BV36</f>
        <v>#DIV/0!</v>
      </c>
      <c r="FP31" s="32" t="e">
        <f t="shared" si="53"/>
        <v>#DIV/0!</v>
      </c>
      <c r="FQ31" s="54" t="e">
        <f>FO30*(1-②条件設定!$H35)</f>
        <v>#DIV/0!</v>
      </c>
      <c r="FR31" s="98" t="e">
        <f>FQ31+②条件設定!BW36</f>
        <v>#DIV/0!</v>
      </c>
      <c r="FS31" s="32" t="e">
        <f t="shared" si="54"/>
        <v>#DIV/0!</v>
      </c>
      <c r="FT31" s="54" t="e">
        <f>FR30*(1-②条件設定!$H35)</f>
        <v>#DIV/0!</v>
      </c>
      <c r="FU31" s="98" t="e">
        <f>FT31+②条件設定!BX36</f>
        <v>#DIV/0!</v>
      </c>
      <c r="FV31" s="32" t="e">
        <f t="shared" si="55"/>
        <v>#DIV/0!</v>
      </c>
      <c r="FW31" s="54" t="e">
        <f>FU30*(1-②条件設定!$H35)</f>
        <v>#DIV/0!</v>
      </c>
      <c r="FX31" s="98" t="e">
        <f>FW31+②条件設定!BY36</f>
        <v>#DIV/0!</v>
      </c>
      <c r="FY31" s="32" t="e">
        <f t="shared" si="56"/>
        <v>#DIV/0!</v>
      </c>
      <c r="FZ31" s="54" t="e">
        <f>FX30*(1-②条件設定!$H35)</f>
        <v>#DIV/0!</v>
      </c>
      <c r="GA31" s="98" t="e">
        <f>FZ31+②条件設定!BZ36</f>
        <v>#DIV/0!</v>
      </c>
      <c r="GB31" s="32" t="e">
        <f t="shared" si="57"/>
        <v>#DIV/0!</v>
      </c>
      <c r="GC31" s="54" t="e">
        <f>GA30*(1-②条件設定!$H35)</f>
        <v>#DIV/0!</v>
      </c>
      <c r="GD31" s="98" t="e">
        <f>GC31+②条件設定!CA36</f>
        <v>#DIV/0!</v>
      </c>
      <c r="GE31" s="32" t="e">
        <f t="shared" si="58"/>
        <v>#DIV/0!</v>
      </c>
      <c r="GF31" s="54" t="e">
        <f>GD30*(1-②条件設定!$H35)</f>
        <v>#DIV/0!</v>
      </c>
      <c r="GG31" s="98" t="e">
        <f>GF31+②条件設定!CB36</f>
        <v>#DIV/0!</v>
      </c>
      <c r="GH31" s="32" t="e">
        <f t="shared" si="59"/>
        <v>#DIV/0!</v>
      </c>
      <c r="GI31" s="54" t="e">
        <f>GG30*(1-②条件設定!$H35)</f>
        <v>#DIV/0!</v>
      </c>
      <c r="GJ31" s="98" t="e">
        <f>GI31+②条件設定!CC36</f>
        <v>#DIV/0!</v>
      </c>
      <c r="GK31" s="32" t="e">
        <f t="shared" si="60"/>
        <v>#DIV/0!</v>
      </c>
      <c r="GL31" s="54" t="e">
        <f>GJ30*(1-②条件設定!$H35)</f>
        <v>#DIV/0!</v>
      </c>
      <c r="GM31" s="98" t="e">
        <f>GL31+②条件設定!CD36</f>
        <v>#DIV/0!</v>
      </c>
      <c r="GN31" s="32" t="e">
        <f t="shared" si="61"/>
        <v>#DIV/0!</v>
      </c>
      <c r="GO31" s="54" t="e">
        <f>GM30*(1-②条件設定!$H35)</f>
        <v>#DIV/0!</v>
      </c>
      <c r="GP31" s="98" t="e">
        <f>GO31+②条件設定!CE36</f>
        <v>#DIV/0!</v>
      </c>
      <c r="GQ31" s="32" t="e">
        <f t="shared" si="62"/>
        <v>#DIV/0!</v>
      </c>
      <c r="GR31" s="54" t="e">
        <f>GP30*(1-②条件設定!$H35)</f>
        <v>#DIV/0!</v>
      </c>
      <c r="GS31" s="98" t="e">
        <f>GR31+②条件設定!CF36</f>
        <v>#DIV/0!</v>
      </c>
      <c r="GT31" s="32" t="e">
        <f t="shared" si="63"/>
        <v>#DIV/0!</v>
      </c>
      <c r="GU31" s="54" t="e">
        <f>GS30*(1-②条件設定!$H35)</f>
        <v>#DIV/0!</v>
      </c>
      <c r="GV31" s="98" t="e">
        <f>GU31+②条件設定!CG36</f>
        <v>#DIV/0!</v>
      </c>
      <c r="GW31" s="32" t="e">
        <f t="shared" si="64"/>
        <v>#DIV/0!</v>
      </c>
      <c r="GX31" s="54" t="e">
        <f>GV30*(1-②条件設定!$H35)</f>
        <v>#DIV/0!</v>
      </c>
      <c r="GY31" s="98" t="e">
        <f>GX31+②条件設定!CH36</f>
        <v>#DIV/0!</v>
      </c>
      <c r="GZ31" s="32" t="e">
        <f t="shared" si="65"/>
        <v>#DIV/0!</v>
      </c>
      <c r="HA31" s="54" t="e">
        <f>GY30*(1-②条件設定!$H35)</f>
        <v>#DIV/0!</v>
      </c>
      <c r="HB31" s="98" t="e">
        <f>HA31+②条件設定!CI36</f>
        <v>#DIV/0!</v>
      </c>
      <c r="HC31" s="32" t="e">
        <f t="shared" si="66"/>
        <v>#DIV/0!</v>
      </c>
      <c r="HD31" s="54" t="e">
        <f>HB30*(1-②条件設定!$H35)</f>
        <v>#DIV/0!</v>
      </c>
      <c r="HE31" s="98" t="e">
        <f>HD31+②条件設定!CJ36</f>
        <v>#DIV/0!</v>
      </c>
      <c r="HF31" s="32" t="e">
        <f t="shared" si="67"/>
        <v>#DIV/0!</v>
      </c>
      <c r="HG31" s="54" t="e">
        <f>HE30*(1-②条件設定!$H35)</f>
        <v>#DIV/0!</v>
      </c>
      <c r="HH31" s="98" t="e">
        <f>HG31+②条件設定!CK36</f>
        <v>#DIV/0!</v>
      </c>
      <c r="HI31" s="32" t="e">
        <f t="shared" si="68"/>
        <v>#DIV/0!</v>
      </c>
      <c r="HJ31" s="54" t="e">
        <f>HH30*(1-②条件設定!$H35)</f>
        <v>#DIV/0!</v>
      </c>
      <c r="HK31" s="98" t="e">
        <f>HJ31+②条件設定!CL36</f>
        <v>#DIV/0!</v>
      </c>
      <c r="HL31" s="32" t="e">
        <f t="shared" si="69"/>
        <v>#DIV/0!</v>
      </c>
      <c r="HM31" s="54" t="e">
        <f>HK30*(1-②条件設定!$H35)</f>
        <v>#DIV/0!</v>
      </c>
      <c r="HN31" s="98" t="e">
        <f>HM31+②条件設定!CM36</f>
        <v>#DIV/0!</v>
      </c>
      <c r="HO31" s="32" t="e">
        <f t="shared" si="70"/>
        <v>#DIV/0!</v>
      </c>
      <c r="HP31" s="54" t="e">
        <f>HN30*(1-②条件設定!$H35)</f>
        <v>#DIV/0!</v>
      </c>
      <c r="HQ31" s="98" t="e">
        <f>HP31+②条件設定!CN36</f>
        <v>#DIV/0!</v>
      </c>
      <c r="HR31" s="32" t="e">
        <f t="shared" si="71"/>
        <v>#DIV/0!</v>
      </c>
      <c r="HS31" s="54" t="e">
        <f>HQ30*(1-②条件設定!$H35)</f>
        <v>#DIV/0!</v>
      </c>
      <c r="HT31" s="98" t="e">
        <f>HS31+②条件設定!CO36</f>
        <v>#DIV/0!</v>
      </c>
      <c r="HU31" s="32" t="e">
        <f t="shared" si="72"/>
        <v>#DIV/0!</v>
      </c>
      <c r="HV31" s="54" t="e">
        <f>HT30*(1-②条件設定!$H35)</f>
        <v>#DIV/0!</v>
      </c>
      <c r="HW31" s="98" t="e">
        <f>HV31+②条件設定!CP36</f>
        <v>#DIV/0!</v>
      </c>
      <c r="HX31" s="32" t="e">
        <f t="shared" si="73"/>
        <v>#DIV/0!</v>
      </c>
      <c r="HY31" s="54" t="e">
        <f>HW30*(1-②条件設定!$H35)</f>
        <v>#DIV/0!</v>
      </c>
      <c r="HZ31" s="98" t="e">
        <f>HY31+②条件設定!CQ36</f>
        <v>#DIV/0!</v>
      </c>
      <c r="IA31" s="32" t="e">
        <f t="shared" si="74"/>
        <v>#DIV/0!</v>
      </c>
      <c r="IB31" s="54" t="e">
        <f>HZ30*(1-②条件設定!$H35)</f>
        <v>#DIV/0!</v>
      </c>
      <c r="IC31" s="98" t="e">
        <f>IB31+②条件設定!CR36</f>
        <v>#DIV/0!</v>
      </c>
      <c r="ID31" s="32" t="e">
        <f t="shared" si="75"/>
        <v>#DIV/0!</v>
      </c>
      <c r="IE31" s="54" t="e">
        <f>IC30*(1-②条件設定!$H35)</f>
        <v>#DIV/0!</v>
      </c>
      <c r="IF31" s="98" t="e">
        <f>IE31+②条件設定!CS36</f>
        <v>#DIV/0!</v>
      </c>
      <c r="IG31" s="32" t="e">
        <f t="shared" si="76"/>
        <v>#DIV/0!</v>
      </c>
    </row>
    <row r="32" spans="1:241" x14ac:dyDescent="0.4">
      <c r="A32" s="22">
        <v>46</v>
      </c>
      <c r="B32" s="33">
        <f>①実績入力!B33</f>
        <v>0</v>
      </c>
      <c r="C32" s="6">
        <f>①実績入力!E33</f>
        <v>0</v>
      </c>
      <c r="D32" s="34">
        <f>①実績入力!F33</f>
        <v>0</v>
      </c>
      <c r="E32" s="55" t="e">
        <f>B31*(1-②条件設定!$H36)</f>
        <v>#DIV/0!</v>
      </c>
      <c r="F32" s="99" t="e">
        <f>E32+②条件設定!S37</f>
        <v>#DIV/0!</v>
      </c>
      <c r="G32" s="34" t="e">
        <f t="shared" si="77"/>
        <v>#DIV/0!</v>
      </c>
      <c r="H32" s="55" t="e">
        <f>F31*(1-②条件設定!$H36)</f>
        <v>#DIV/0!</v>
      </c>
      <c r="I32" s="99" t="e">
        <f>H32+②条件設定!T37</f>
        <v>#DIV/0!</v>
      </c>
      <c r="J32" s="34" t="e">
        <f t="shared" si="78"/>
        <v>#DIV/0!</v>
      </c>
      <c r="K32" s="55" t="e">
        <f>I31*(1-②条件設定!$H36)</f>
        <v>#DIV/0!</v>
      </c>
      <c r="L32" s="99" t="e">
        <f>K32+②条件設定!U37</f>
        <v>#DIV/0!</v>
      </c>
      <c r="M32" s="34" t="e">
        <f t="shared" si="0"/>
        <v>#DIV/0!</v>
      </c>
      <c r="N32" s="55" t="e">
        <f>L31*(1-②条件設定!$H36)</f>
        <v>#DIV/0!</v>
      </c>
      <c r="O32" s="99" t="e">
        <f>N32+②条件設定!V37</f>
        <v>#DIV/0!</v>
      </c>
      <c r="P32" s="34" t="e">
        <f t="shared" si="1"/>
        <v>#DIV/0!</v>
      </c>
      <c r="Q32" s="55" t="e">
        <f>O31*(1-②条件設定!$H36)</f>
        <v>#DIV/0!</v>
      </c>
      <c r="R32" s="99" t="e">
        <f>Q32+②条件設定!W37</f>
        <v>#DIV/0!</v>
      </c>
      <c r="S32" s="34" t="e">
        <f t="shared" si="2"/>
        <v>#DIV/0!</v>
      </c>
      <c r="T32" s="55" t="e">
        <f>R31*(1-②条件設定!$H36)</f>
        <v>#DIV/0!</v>
      </c>
      <c r="U32" s="99" t="e">
        <f>T32+②条件設定!X37</f>
        <v>#DIV/0!</v>
      </c>
      <c r="V32" s="34" t="e">
        <f t="shared" si="3"/>
        <v>#DIV/0!</v>
      </c>
      <c r="W32" s="55" t="e">
        <f>U31*(1-②条件設定!$H36)</f>
        <v>#DIV/0!</v>
      </c>
      <c r="X32" s="99" t="e">
        <f>W32+②条件設定!Y37</f>
        <v>#DIV/0!</v>
      </c>
      <c r="Y32" s="34" t="e">
        <f t="shared" si="4"/>
        <v>#DIV/0!</v>
      </c>
      <c r="Z32" s="55" t="e">
        <f>X31*(1-②条件設定!$H36)</f>
        <v>#DIV/0!</v>
      </c>
      <c r="AA32" s="99" t="e">
        <f>Z32+②条件設定!Z37</f>
        <v>#DIV/0!</v>
      </c>
      <c r="AB32" s="34" t="e">
        <f t="shared" si="5"/>
        <v>#DIV/0!</v>
      </c>
      <c r="AC32" s="55" t="e">
        <f>AA31*(1-②条件設定!$H36)</f>
        <v>#DIV/0!</v>
      </c>
      <c r="AD32" s="99" t="e">
        <f>AC32+②条件設定!AA37</f>
        <v>#DIV/0!</v>
      </c>
      <c r="AE32" s="34" t="e">
        <f t="shared" si="6"/>
        <v>#DIV/0!</v>
      </c>
      <c r="AF32" s="55" t="e">
        <f>AD31*(1-②条件設定!$H36)</f>
        <v>#DIV/0!</v>
      </c>
      <c r="AG32" s="99" t="e">
        <f>AF32+②条件設定!AB37</f>
        <v>#DIV/0!</v>
      </c>
      <c r="AH32" s="34" t="e">
        <f t="shared" si="7"/>
        <v>#DIV/0!</v>
      </c>
      <c r="AI32" s="55" t="e">
        <f>AG31*(1-②条件設定!$H36)</f>
        <v>#DIV/0!</v>
      </c>
      <c r="AJ32" s="99" t="e">
        <f>AI32+②条件設定!AC37</f>
        <v>#DIV/0!</v>
      </c>
      <c r="AK32" s="34" t="e">
        <f t="shared" si="8"/>
        <v>#DIV/0!</v>
      </c>
      <c r="AL32" s="55" t="e">
        <f>AJ31*(1-②条件設定!$H36)</f>
        <v>#DIV/0!</v>
      </c>
      <c r="AM32" s="99" t="e">
        <f>AL32+②条件設定!AD37</f>
        <v>#DIV/0!</v>
      </c>
      <c r="AN32" s="34" t="e">
        <f t="shared" si="9"/>
        <v>#DIV/0!</v>
      </c>
      <c r="AO32" s="55" t="e">
        <f>AM31*(1-②条件設定!$H36)</f>
        <v>#DIV/0!</v>
      </c>
      <c r="AP32" s="99" t="e">
        <f>AO32+②条件設定!AE37</f>
        <v>#DIV/0!</v>
      </c>
      <c r="AQ32" s="34" t="e">
        <f t="shared" si="10"/>
        <v>#DIV/0!</v>
      </c>
      <c r="AR32" s="55" t="e">
        <f>AP31*(1-②条件設定!$H36)</f>
        <v>#DIV/0!</v>
      </c>
      <c r="AS32" s="99" t="e">
        <f>AR32+②条件設定!AF37</f>
        <v>#DIV/0!</v>
      </c>
      <c r="AT32" s="34" t="e">
        <f t="shared" si="11"/>
        <v>#DIV/0!</v>
      </c>
      <c r="AU32" s="55" t="e">
        <f>AS31*(1-②条件設定!$H36)</f>
        <v>#DIV/0!</v>
      </c>
      <c r="AV32" s="99" t="e">
        <f>AU32+②条件設定!AG37</f>
        <v>#DIV/0!</v>
      </c>
      <c r="AW32" s="34" t="e">
        <f t="shared" si="12"/>
        <v>#DIV/0!</v>
      </c>
      <c r="AX32" s="55" t="e">
        <f>AV31*(1-②条件設定!$H36)</f>
        <v>#DIV/0!</v>
      </c>
      <c r="AY32" s="99" t="e">
        <f>AX32+②条件設定!AH37</f>
        <v>#DIV/0!</v>
      </c>
      <c r="AZ32" s="34" t="e">
        <f t="shared" si="13"/>
        <v>#DIV/0!</v>
      </c>
      <c r="BA32" s="55" t="e">
        <f>AY31*(1-②条件設定!$H36)</f>
        <v>#DIV/0!</v>
      </c>
      <c r="BB32" s="99" t="e">
        <f>BA32+②条件設定!AI37</f>
        <v>#DIV/0!</v>
      </c>
      <c r="BC32" s="34" t="e">
        <f t="shared" si="14"/>
        <v>#DIV/0!</v>
      </c>
      <c r="BD32" s="55" t="e">
        <f>BB31*(1-②条件設定!$H36)</f>
        <v>#DIV/0!</v>
      </c>
      <c r="BE32" s="99" t="e">
        <f>BD32+②条件設定!AJ37</f>
        <v>#DIV/0!</v>
      </c>
      <c r="BF32" s="34" t="e">
        <f t="shared" si="15"/>
        <v>#DIV/0!</v>
      </c>
      <c r="BG32" s="55" t="e">
        <f>BE31*(1-②条件設定!$H36)</f>
        <v>#DIV/0!</v>
      </c>
      <c r="BH32" s="99" t="e">
        <f>BG32+②条件設定!AK37</f>
        <v>#DIV/0!</v>
      </c>
      <c r="BI32" s="34" t="e">
        <f t="shared" si="16"/>
        <v>#DIV/0!</v>
      </c>
      <c r="BJ32" s="55" t="e">
        <f>BH31*(1-②条件設定!$H36)</f>
        <v>#DIV/0!</v>
      </c>
      <c r="BK32" s="99" t="e">
        <f>BJ32+②条件設定!AL37</f>
        <v>#DIV/0!</v>
      </c>
      <c r="BL32" s="34" t="e">
        <f t="shared" si="17"/>
        <v>#DIV/0!</v>
      </c>
      <c r="BM32" s="55" t="e">
        <f>BK31*(1-②条件設定!$H36)</f>
        <v>#DIV/0!</v>
      </c>
      <c r="BN32" s="99" t="e">
        <f>BM32+②条件設定!AM37</f>
        <v>#DIV/0!</v>
      </c>
      <c r="BO32" s="34" t="e">
        <f t="shared" si="18"/>
        <v>#DIV/0!</v>
      </c>
      <c r="BP32" s="55" t="e">
        <f>BN31*(1-②条件設定!$H36)</f>
        <v>#DIV/0!</v>
      </c>
      <c r="BQ32" s="99" t="e">
        <f>BP32+②条件設定!AN37</f>
        <v>#DIV/0!</v>
      </c>
      <c r="BR32" s="34" t="e">
        <f t="shared" si="19"/>
        <v>#DIV/0!</v>
      </c>
      <c r="BS32" s="55" t="e">
        <f>BQ31*(1-②条件設定!$H36)</f>
        <v>#DIV/0!</v>
      </c>
      <c r="BT32" s="99" t="e">
        <f>BS32+②条件設定!AO37</f>
        <v>#DIV/0!</v>
      </c>
      <c r="BU32" s="34" t="e">
        <f t="shared" si="20"/>
        <v>#DIV/0!</v>
      </c>
      <c r="BV32" s="55" t="e">
        <f>BT31*(1-②条件設定!$H36)</f>
        <v>#DIV/0!</v>
      </c>
      <c r="BW32" s="99" t="e">
        <f>BV32+②条件設定!AP37</f>
        <v>#DIV/0!</v>
      </c>
      <c r="BX32" s="34" t="e">
        <f t="shared" si="21"/>
        <v>#DIV/0!</v>
      </c>
      <c r="BY32" s="55" t="e">
        <f>BW31*(1-②条件設定!$H36)</f>
        <v>#DIV/0!</v>
      </c>
      <c r="BZ32" s="99" t="e">
        <f>BY32+②条件設定!AQ37</f>
        <v>#DIV/0!</v>
      </c>
      <c r="CA32" s="34" t="e">
        <f t="shared" si="22"/>
        <v>#DIV/0!</v>
      </c>
      <c r="CB32" s="55" t="e">
        <f>BZ31*(1-②条件設定!$H36)</f>
        <v>#DIV/0!</v>
      </c>
      <c r="CC32" s="99" t="e">
        <f>CB32+②条件設定!AR37</f>
        <v>#DIV/0!</v>
      </c>
      <c r="CD32" s="34" t="e">
        <f t="shared" si="23"/>
        <v>#DIV/0!</v>
      </c>
      <c r="CE32" s="55" t="e">
        <f>CC31*(1-②条件設定!$H36)</f>
        <v>#DIV/0!</v>
      </c>
      <c r="CF32" s="99" t="e">
        <f>CE32+②条件設定!AS37</f>
        <v>#DIV/0!</v>
      </c>
      <c r="CG32" s="34" t="e">
        <f t="shared" si="24"/>
        <v>#DIV/0!</v>
      </c>
      <c r="CH32" s="55" t="e">
        <f>CF31*(1-②条件設定!$H36)</f>
        <v>#DIV/0!</v>
      </c>
      <c r="CI32" s="99" t="e">
        <f>CH32+②条件設定!AT37</f>
        <v>#DIV/0!</v>
      </c>
      <c r="CJ32" s="34" t="e">
        <f t="shared" si="25"/>
        <v>#DIV/0!</v>
      </c>
      <c r="CK32" s="55" t="e">
        <f>CI31*(1-②条件設定!$H36)</f>
        <v>#DIV/0!</v>
      </c>
      <c r="CL32" s="99" t="e">
        <f>CK32+②条件設定!AU37</f>
        <v>#DIV/0!</v>
      </c>
      <c r="CM32" s="34" t="e">
        <f t="shared" si="26"/>
        <v>#DIV/0!</v>
      </c>
      <c r="CN32" s="55" t="e">
        <f>CL31*(1-②条件設定!$H36)</f>
        <v>#DIV/0!</v>
      </c>
      <c r="CO32" s="99" t="e">
        <f>CN32+②条件設定!AV37</f>
        <v>#DIV/0!</v>
      </c>
      <c r="CP32" s="34" t="e">
        <f t="shared" si="27"/>
        <v>#DIV/0!</v>
      </c>
      <c r="CQ32" s="55" t="e">
        <f>CO31*(1-②条件設定!$H36)</f>
        <v>#DIV/0!</v>
      </c>
      <c r="CR32" s="99" t="e">
        <f>CQ32+②条件設定!AW37</f>
        <v>#DIV/0!</v>
      </c>
      <c r="CS32" s="34" t="e">
        <f t="shared" si="28"/>
        <v>#DIV/0!</v>
      </c>
      <c r="CT32" s="55" t="e">
        <f>CR31*(1-②条件設定!$H36)</f>
        <v>#DIV/0!</v>
      </c>
      <c r="CU32" s="99" t="e">
        <f>CT32+②条件設定!AX37</f>
        <v>#DIV/0!</v>
      </c>
      <c r="CV32" s="34" t="e">
        <f t="shared" si="29"/>
        <v>#DIV/0!</v>
      </c>
      <c r="CW32" s="55" t="e">
        <f>CU31*(1-②条件設定!$H36)</f>
        <v>#DIV/0!</v>
      </c>
      <c r="CX32" s="99" t="e">
        <f>CW32+②条件設定!AY37</f>
        <v>#DIV/0!</v>
      </c>
      <c r="CY32" s="34" t="e">
        <f t="shared" si="30"/>
        <v>#DIV/0!</v>
      </c>
      <c r="CZ32" s="55" t="e">
        <f>CX31*(1-②条件設定!$H36)</f>
        <v>#DIV/0!</v>
      </c>
      <c r="DA32" s="99" t="e">
        <f>CZ32+②条件設定!AZ37</f>
        <v>#DIV/0!</v>
      </c>
      <c r="DB32" s="34" t="e">
        <f t="shared" si="31"/>
        <v>#DIV/0!</v>
      </c>
      <c r="DC32" s="55" t="e">
        <f>DA31*(1-②条件設定!$H36)</f>
        <v>#DIV/0!</v>
      </c>
      <c r="DD32" s="99" t="e">
        <f>DC32+②条件設定!BA37</f>
        <v>#DIV/0!</v>
      </c>
      <c r="DE32" s="34" t="e">
        <f t="shared" si="32"/>
        <v>#DIV/0!</v>
      </c>
      <c r="DF32" s="55" t="e">
        <f>DD31*(1-②条件設定!$H36)</f>
        <v>#DIV/0!</v>
      </c>
      <c r="DG32" s="99" t="e">
        <f>DF32+②条件設定!BB37</f>
        <v>#DIV/0!</v>
      </c>
      <c r="DH32" s="34" t="e">
        <f t="shared" si="33"/>
        <v>#DIV/0!</v>
      </c>
      <c r="DI32" s="55" t="e">
        <f>DG31*(1-②条件設定!$H36)</f>
        <v>#DIV/0!</v>
      </c>
      <c r="DJ32" s="99" t="e">
        <f>DI32+②条件設定!BC37</f>
        <v>#DIV/0!</v>
      </c>
      <c r="DK32" s="34" t="e">
        <f t="shared" si="34"/>
        <v>#DIV/0!</v>
      </c>
      <c r="DL32" s="55" t="e">
        <f>DJ31*(1-②条件設定!$H36)</f>
        <v>#DIV/0!</v>
      </c>
      <c r="DM32" s="99" t="e">
        <f>DL32+②条件設定!BD37</f>
        <v>#DIV/0!</v>
      </c>
      <c r="DN32" s="34" t="e">
        <f t="shared" si="35"/>
        <v>#DIV/0!</v>
      </c>
      <c r="DO32" s="55" t="e">
        <f>DM31*(1-②条件設定!$H36)</f>
        <v>#DIV/0!</v>
      </c>
      <c r="DP32" s="99" t="e">
        <f>DO32+②条件設定!BE37</f>
        <v>#DIV/0!</v>
      </c>
      <c r="DQ32" s="34" t="e">
        <f t="shared" si="36"/>
        <v>#DIV/0!</v>
      </c>
      <c r="DR32" s="55" t="e">
        <f>DP31*(1-②条件設定!$H36)</f>
        <v>#DIV/0!</v>
      </c>
      <c r="DS32" s="99" t="e">
        <f>DR32+②条件設定!BF37</f>
        <v>#DIV/0!</v>
      </c>
      <c r="DT32" s="34" t="e">
        <f t="shared" si="37"/>
        <v>#DIV/0!</v>
      </c>
      <c r="DU32" s="55" t="e">
        <f>DS31*(1-②条件設定!$H36)</f>
        <v>#DIV/0!</v>
      </c>
      <c r="DV32" s="99" t="e">
        <f>DU32+②条件設定!BG37</f>
        <v>#DIV/0!</v>
      </c>
      <c r="DW32" s="34" t="e">
        <f t="shared" si="38"/>
        <v>#DIV/0!</v>
      </c>
      <c r="DX32" s="55" t="e">
        <f>DV31*(1-②条件設定!$H36)</f>
        <v>#DIV/0!</v>
      </c>
      <c r="DY32" s="99" t="e">
        <f>DX32+②条件設定!BH37</f>
        <v>#DIV/0!</v>
      </c>
      <c r="DZ32" s="34" t="e">
        <f t="shared" si="39"/>
        <v>#DIV/0!</v>
      </c>
      <c r="EA32" s="55" t="e">
        <f>DY31*(1-②条件設定!$H36)</f>
        <v>#DIV/0!</v>
      </c>
      <c r="EB32" s="99" t="e">
        <f>EA32+②条件設定!BI37</f>
        <v>#DIV/0!</v>
      </c>
      <c r="EC32" s="34" t="e">
        <f t="shared" si="40"/>
        <v>#DIV/0!</v>
      </c>
      <c r="ED32" s="55" t="e">
        <f>EB31*(1-②条件設定!$H36)</f>
        <v>#DIV/0!</v>
      </c>
      <c r="EE32" s="99" t="e">
        <f>ED32+②条件設定!BJ37</f>
        <v>#DIV/0!</v>
      </c>
      <c r="EF32" s="34" t="e">
        <f t="shared" si="41"/>
        <v>#DIV/0!</v>
      </c>
      <c r="EG32" s="55" t="e">
        <f>EE31*(1-②条件設定!$H36)</f>
        <v>#DIV/0!</v>
      </c>
      <c r="EH32" s="99" t="e">
        <f>EG32+②条件設定!BK37</f>
        <v>#DIV/0!</v>
      </c>
      <c r="EI32" s="34" t="e">
        <f t="shared" si="42"/>
        <v>#DIV/0!</v>
      </c>
      <c r="EJ32" s="55" t="e">
        <f>EH31*(1-②条件設定!$H36)</f>
        <v>#DIV/0!</v>
      </c>
      <c r="EK32" s="99" t="e">
        <f>EJ32+②条件設定!BL37</f>
        <v>#DIV/0!</v>
      </c>
      <c r="EL32" s="34" t="e">
        <f t="shared" si="43"/>
        <v>#DIV/0!</v>
      </c>
      <c r="EM32" s="55" t="e">
        <f>EK31*(1-②条件設定!$H36)</f>
        <v>#DIV/0!</v>
      </c>
      <c r="EN32" s="99" t="e">
        <f>EM32+②条件設定!BM37</f>
        <v>#DIV/0!</v>
      </c>
      <c r="EO32" s="34" t="e">
        <f t="shared" si="44"/>
        <v>#DIV/0!</v>
      </c>
      <c r="EP32" s="55" t="e">
        <f>EN31*(1-②条件設定!$H36)</f>
        <v>#DIV/0!</v>
      </c>
      <c r="EQ32" s="99" t="e">
        <f>EP32+②条件設定!BN37</f>
        <v>#DIV/0!</v>
      </c>
      <c r="ER32" s="34" t="e">
        <f t="shared" si="45"/>
        <v>#DIV/0!</v>
      </c>
      <c r="ES32" s="55" t="e">
        <f>EQ31*(1-②条件設定!$H36)</f>
        <v>#DIV/0!</v>
      </c>
      <c r="ET32" s="99" t="e">
        <f>ES32+②条件設定!BO37</f>
        <v>#DIV/0!</v>
      </c>
      <c r="EU32" s="34" t="e">
        <f t="shared" si="46"/>
        <v>#DIV/0!</v>
      </c>
      <c r="EV32" s="55" t="e">
        <f>ET31*(1-②条件設定!$H36)</f>
        <v>#DIV/0!</v>
      </c>
      <c r="EW32" s="99" t="e">
        <f>EV32+②条件設定!BP37</f>
        <v>#DIV/0!</v>
      </c>
      <c r="EX32" s="34" t="e">
        <f t="shared" si="47"/>
        <v>#DIV/0!</v>
      </c>
      <c r="EY32" s="55" t="e">
        <f>EW31*(1-②条件設定!$H36)</f>
        <v>#DIV/0!</v>
      </c>
      <c r="EZ32" s="99" t="e">
        <f>EY32+②条件設定!BQ37</f>
        <v>#DIV/0!</v>
      </c>
      <c r="FA32" s="34" t="e">
        <f t="shared" si="48"/>
        <v>#DIV/0!</v>
      </c>
      <c r="FB32" s="55" t="e">
        <f>EZ31*(1-②条件設定!$H36)</f>
        <v>#DIV/0!</v>
      </c>
      <c r="FC32" s="99" t="e">
        <f>FB32+②条件設定!BR37</f>
        <v>#DIV/0!</v>
      </c>
      <c r="FD32" s="34" t="e">
        <f t="shared" si="49"/>
        <v>#DIV/0!</v>
      </c>
      <c r="FE32" s="55" t="e">
        <f>FC31*(1-②条件設定!$H36)</f>
        <v>#DIV/0!</v>
      </c>
      <c r="FF32" s="99" t="e">
        <f>FE32+②条件設定!BS37</f>
        <v>#DIV/0!</v>
      </c>
      <c r="FG32" s="34" t="e">
        <f t="shared" si="50"/>
        <v>#DIV/0!</v>
      </c>
      <c r="FH32" s="55" t="e">
        <f>FF31*(1-②条件設定!$H36)</f>
        <v>#DIV/0!</v>
      </c>
      <c r="FI32" s="99" t="e">
        <f>FH32+②条件設定!BT37</f>
        <v>#DIV/0!</v>
      </c>
      <c r="FJ32" s="34" t="e">
        <f t="shared" si="51"/>
        <v>#DIV/0!</v>
      </c>
      <c r="FK32" s="55" t="e">
        <f>FI31*(1-②条件設定!$H36)</f>
        <v>#DIV/0!</v>
      </c>
      <c r="FL32" s="99" t="e">
        <f>FK32+②条件設定!BU37</f>
        <v>#DIV/0!</v>
      </c>
      <c r="FM32" s="34" t="e">
        <f t="shared" si="52"/>
        <v>#DIV/0!</v>
      </c>
      <c r="FN32" s="55" t="e">
        <f>FL31*(1-②条件設定!$H36)</f>
        <v>#DIV/0!</v>
      </c>
      <c r="FO32" s="99" t="e">
        <f>FN32+②条件設定!BV37</f>
        <v>#DIV/0!</v>
      </c>
      <c r="FP32" s="34" t="e">
        <f t="shared" si="53"/>
        <v>#DIV/0!</v>
      </c>
      <c r="FQ32" s="55" t="e">
        <f>FO31*(1-②条件設定!$H36)</f>
        <v>#DIV/0!</v>
      </c>
      <c r="FR32" s="99" t="e">
        <f>FQ32+②条件設定!BW37</f>
        <v>#DIV/0!</v>
      </c>
      <c r="FS32" s="34" t="e">
        <f t="shared" si="54"/>
        <v>#DIV/0!</v>
      </c>
      <c r="FT32" s="55" t="e">
        <f>FR31*(1-②条件設定!$H36)</f>
        <v>#DIV/0!</v>
      </c>
      <c r="FU32" s="99" t="e">
        <f>FT32+②条件設定!BX37</f>
        <v>#DIV/0!</v>
      </c>
      <c r="FV32" s="34" t="e">
        <f t="shared" si="55"/>
        <v>#DIV/0!</v>
      </c>
      <c r="FW32" s="55" t="e">
        <f>FU31*(1-②条件設定!$H36)</f>
        <v>#DIV/0!</v>
      </c>
      <c r="FX32" s="99" t="e">
        <f>FW32+②条件設定!BY37</f>
        <v>#DIV/0!</v>
      </c>
      <c r="FY32" s="34" t="e">
        <f t="shared" si="56"/>
        <v>#DIV/0!</v>
      </c>
      <c r="FZ32" s="55" t="e">
        <f>FX31*(1-②条件設定!$H36)</f>
        <v>#DIV/0!</v>
      </c>
      <c r="GA32" s="99" t="e">
        <f>FZ32+②条件設定!BZ37</f>
        <v>#DIV/0!</v>
      </c>
      <c r="GB32" s="34" t="e">
        <f t="shared" si="57"/>
        <v>#DIV/0!</v>
      </c>
      <c r="GC32" s="55" t="e">
        <f>GA31*(1-②条件設定!$H36)</f>
        <v>#DIV/0!</v>
      </c>
      <c r="GD32" s="99" t="e">
        <f>GC32+②条件設定!CA37</f>
        <v>#DIV/0!</v>
      </c>
      <c r="GE32" s="34" t="e">
        <f t="shared" si="58"/>
        <v>#DIV/0!</v>
      </c>
      <c r="GF32" s="55" t="e">
        <f>GD31*(1-②条件設定!$H36)</f>
        <v>#DIV/0!</v>
      </c>
      <c r="GG32" s="99" t="e">
        <f>GF32+②条件設定!CB37</f>
        <v>#DIV/0!</v>
      </c>
      <c r="GH32" s="34" t="e">
        <f t="shared" si="59"/>
        <v>#DIV/0!</v>
      </c>
      <c r="GI32" s="55" t="e">
        <f>GG31*(1-②条件設定!$H36)</f>
        <v>#DIV/0!</v>
      </c>
      <c r="GJ32" s="99" t="e">
        <f>GI32+②条件設定!CC37</f>
        <v>#DIV/0!</v>
      </c>
      <c r="GK32" s="34" t="e">
        <f t="shared" si="60"/>
        <v>#DIV/0!</v>
      </c>
      <c r="GL32" s="55" t="e">
        <f>GJ31*(1-②条件設定!$H36)</f>
        <v>#DIV/0!</v>
      </c>
      <c r="GM32" s="99" t="e">
        <f>GL32+②条件設定!CD37</f>
        <v>#DIV/0!</v>
      </c>
      <c r="GN32" s="34" t="e">
        <f t="shared" si="61"/>
        <v>#DIV/0!</v>
      </c>
      <c r="GO32" s="55" t="e">
        <f>GM31*(1-②条件設定!$H36)</f>
        <v>#DIV/0!</v>
      </c>
      <c r="GP32" s="99" t="e">
        <f>GO32+②条件設定!CE37</f>
        <v>#DIV/0!</v>
      </c>
      <c r="GQ32" s="34" t="e">
        <f t="shared" si="62"/>
        <v>#DIV/0!</v>
      </c>
      <c r="GR32" s="55" t="e">
        <f>GP31*(1-②条件設定!$H36)</f>
        <v>#DIV/0!</v>
      </c>
      <c r="GS32" s="99" t="e">
        <f>GR32+②条件設定!CF37</f>
        <v>#DIV/0!</v>
      </c>
      <c r="GT32" s="34" t="e">
        <f t="shared" si="63"/>
        <v>#DIV/0!</v>
      </c>
      <c r="GU32" s="55" t="e">
        <f>GS31*(1-②条件設定!$H36)</f>
        <v>#DIV/0!</v>
      </c>
      <c r="GV32" s="99" t="e">
        <f>GU32+②条件設定!CG37</f>
        <v>#DIV/0!</v>
      </c>
      <c r="GW32" s="34" t="e">
        <f t="shared" si="64"/>
        <v>#DIV/0!</v>
      </c>
      <c r="GX32" s="55" t="e">
        <f>GV31*(1-②条件設定!$H36)</f>
        <v>#DIV/0!</v>
      </c>
      <c r="GY32" s="99" t="e">
        <f>GX32+②条件設定!CH37</f>
        <v>#DIV/0!</v>
      </c>
      <c r="GZ32" s="34" t="e">
        <f t="shared" si="65"/>
        <v>#DIV/0!</v>
      </c>
      <c r="HA32" s="55" t="e">
        <f>GY31*(1-②条件設定!$H36)</f>
        <v>#DIV/0!</v>
      </c>
      <c r="HB32" s="99" t="e">
        <f>HA32+②条件設定!CI37</f>
        <v>#DIV/0!</v>
      </c>
      <c r="HC32" s="34" t="e">
        <f t="shared" si="66"/>
        <v>#DIV/0!</v>
      </c>
      <c r="HD32" s="55" t="e">
        <f>HB31*(1-②条件設定!$H36)</f>
        <v>#DIV/0!</v>
      </c>
      <c r="HE32" s="99" t="e">
        <f>HD32+②条件設定!CJ37</f>
        <v>#DIV/0!</v>
      </c>
      <c r="HF32" s="34" t="e">
        <f t="shared" si="67"/>
        <v>#DIV/0!</v>
      </c>
      <c r="HG32" s="55" t="e">
        <f>HE31*(1-②条件設定!$H36)</f>
        <v>#DIV/0!</v>
      </c>
      <c r="HH32" s="99" t="e">
        <f>HG32+②条件設定!CK37</f>
        <v>#DIV/0!</v>
      </c>
      <c r="HI32" s="34" t="e">
        <f t="shared" si="68"/>
        <v>#DIV/0!</v>
      </c>
      <c r="HJ32" s="55" t="e">
        <f>HH31*(1-②条件設定!$H36)</f>
        <v>#DIV/0!</v>
      </c>
      <c r="HK32" s="99" t="e">
        <f>HJ32+②条件設定!CL37</f>
        <v>#DIV/0!</v>
      </c>
      <c r="HL32" s="34" t="e">
        <f t="shared" si="69"/>
        <v>#DIV/0!</v>
      </c>
      <c r="HM32" s="55" t="e">
        <f>HK31*(1-②条件設定!$H36)</f>
        <v>#DIV/0!</v>
      </c>
      <c r="HN32" s="99" t="e">
        <f>HM32+②条件設定!CM37</f>
        <v>#DIV/0!</v>
      </c>
      <c r="HO32" s="34" t="e">
        <f t="shared" si="70"/>
        <v>#DIV/0!</v>
      </c>
      <c r="HP32" s="55" t="e">
        <f>HN31*(1-②条件設定!$H36)</f>
        <v>#DIV/0!</v>
      </c>
      <c r="HQ32" s="99" t="e">
        <f>HP32+②条件設定!CN37</f>
        <v>#DIV/0!</v>
      </c>
      <c r="HR32" s="34" t="e">
        <f t="shared" si="71"/>
        <v>#DIV/0!</v>
      </c>
      <c r="HS32" s="55" t="e">
        <f>HQ31*(1-②条件設定!$H36)</f>
        <v>#DIV/0!</v>
      </c>
      <c r="HT32" s="99" t="e">
        <f>HS32+②条件設定!CO37</f>
        <v>#DIV/0!</v>
      </c>
      <c r="HU32" s="34" t="e">
        <f t="shared" si="72"/>
        <v>#DIV/0!</v>
      </c>
      <c r="HV32" s="55" t="e">
        <f>HT31*(1-②条件設定!$H36)</f>
        <v>#DIV/0!</v>
      </c>
      <c r="HW32" s="99" t="e">
        <f>HV32+②条件設定!CP37</f>
        <v>#DIV/0!</v>
      </c>
      <c r="HX32" s="34" t="e">
        <f t="shared" si="73"/>
        <v>#DIV/0!</v>
      </c>
      <c r="HY32" s="55" t="e">
        <f>HW31*(1-②条件設定!$H36)</f>
        <v>#DIV/0!</v>
      </c>
      <c r="HZ32" s="99" t="e">
        <f>HY32+②条件設定!CQ37</f>
        <v>#DIV/0!</v>
      </c>
      <c r="IA32" s="34" t="e">
        <f t="shared" si="74"/>
        <v>#DIV/0!</v>
      </c>
      <c r="IB32" s="55" t="e">
        <f>HZ31*(1-②条件設定!$H36)</f>
        <v>#DIV/0!</v>
      </c>
      <c r="IC32" s="99" t="e">
        <f>IB32+②条件設定!CR37</f>
        <v>#DIV/0!</v>
      </c>
      <c r="ID32" s="34" t="e">
        <f t="shared" si="75"/>
        <v>#DIV/0!</v>
      </c>
      <c r="IE32" s="55" t="e">
        <f>IC31*(1-②条件設定!$H36)</f>
        <v>#DIV/0!</v>
      </c>
      <c r="IF32" s="99" t="e">
        <f>IE32+②条件設定!CS37</f>
        <v>#DIV/0!</v>
      </c>
      <c r="IG32" s="34" t="e">
        <f t="shared" si="76"/>
        <v>#DIV/0!</v>
      </c>
    </row>
    <row r="33" spans="1:241" x14ac:dyDescent="0.4">
      <c r="A33" s="21">
        <v>47</v>
      </c>
      <c r="B33" s="31">
        <f>①実績入力!B34</f>
        <v>0</v>
      </c>
      <c r="C33" s="10">
        <f>①実績入力!E34</f>
        <v>0</v>
      </c>
      <c r="D33" s="32">
        <f>①実績入力!F34</f>
        <v>0</v>
      </c>
      <c r="E33" s="54" t="e">
        <f>B32*(1-②条件設定!$H37)</f>
        <v>#DIV/0!</v>
      </c>
      <c r="F33" s="98" t="e">
        <f>E33+②条件設定!S38</f>
        <v>#DIV/0!</v>
      </c>
      <c r="G33" s="32" t="e">
        <f t="shared" si="77"/>
        <v>#DIV/0!</v>
      </c>
      <c r="H33" s="54" t="e">
        <f>F32*(1-②条件設定!$H37)</f>
        <v>#DIV/0!</v>
      </c>
      <c r="I33" s="98" t="e">
        <f>H33+②条件設定!T38</f>
        <v>#DIV/0!</v>
      </c>
      <c r="J33" s="32" t="e">
        <f t="shared" si="78"/>
        <v>#DIV/0!</v>
      </c>
      <c r="K33" s="54" t="e">
        <f>I32*(1-②条件設定!$H37)</f>
        <v>#DIV/0!</v>
      </c>
      <c r="L33" s="98" t="e">
        <f>K33+②条件設定!U38</f>
        <v>#DIV/0!</v>
      </c>
      <c r="M33" s="32" t="e">
        <f t="shared" si="0"/>
        <v>#DIV/0!</v>
      </c>
      <c r="N33" s="54" t="e">
        <f>L32*(1-②条件設定!$H37)</f>
        <v>#DIV/0!</v>
      </c>
      <c r="O33" s="98" t="e">
        <f>N33+②条件設定!V38</f>
        <v>#DIV/0!</v>
      </c>
      <c r="P33" s="32" t="e">
        <f t="shared" si="1"/>
        <v>#DIV/0!</v>
      </c>
      <c r="Q33" s="54" t="e">
        <f>O32*(1-②条件設定!$H37)</f>
        <v>#DIV/0!</v>
      </c>
      <c r="R33" s="98" t="e">
        <f>Q33+②条件設定!W38</f>
        <v>#DIV/0!</v>
      </c>
      <c r="S33" s="32" t="e">
        <f t="shared" si="2"/>
        <v>#DIV/0!</v>
      </c>
      <c r="T33" s="54" t="e">
        <f>R32*(1-②条件設定!$H37)</f>
        <v>#DIV/0!</v>
      </c>
      <c r="U33" s="98" t="e">
        <f>T33+②条件設定!X38</f>
        <v>#DIV/0!</v>
      </c>
      <c r="V33" s="32" t="e">
        <f t="shared" si="3"/>
        <v>#DIV/0!</v>
      </c>
      <c r="W33" s="54" t="e">
        <f>U32*(1-②条件設定!$H37)</f>
        <v>#DIV/0!</v>
      </c>
      <c r="X33" s="98" t="e">
        <f>W33+②条件設定!Y38</f>
        <v>#DIV/0!</v>
      </c>
      <c r="Y33" s="32" t="e">
        <f t="shared" si="4"/>
        <v>#DIV/0!</v>
      </c>
      <c r="Z33" s="54" t="e">
        <f>X32*(1-②条件設定!$H37)</f>
        <v>#DIV/0!</v>
      </c>
      <c r="AA33" s="98" t="e">
        <f>Z33+②条件設定!Z38</f>
        <v>#DIV/0!</v>
      </c>
      <c r="AB33" s="32" t="e">
        <f t="shared" si="5"/>
        <v>#DIV/0!</v>
      </c>
      <c r="AC33" s="54" t="e">
        <f>AA32*(1-②条件設定!$H37)</f>
        <v>#DIV/0!</v>
      </c>
      <c r="AD33" s="98" t="e">
        <f>AC33+②条件設定!AA38</f>
        <v>#DIV/0!</v>
      </c>
      <c r="AE33" s="32" t="e">
        <f t="shared" si="6"/>
        <v>#DIV/0!</v>
      </c>
      <c r="AF33" s="54" t="e">
        <f>AD32*(1-②条件設定!$H37)</f>
        <v>#DIV/0!</v>
      </c>
      <c r="AG33" s="98" t="e">
        <f>AF33+②条件設定!AB38</f>
        <v>#DIV/0!</v>
      </c>
      <c r="AH33" s="32" t="e">
        <f t="shared" si="7"/>
        <v>#DIV/0!</v>
      </c>
      <c r="AI33" s="54" t="e">
        <f>AG32*(1-②条件設定!$H37)</f>
        <v>#DIV/0!</v>
      </c>
      <c r="AJ33" s="98" t="e">
        <f>AI33+②条件設定!AC38</f>
        <v>#DIV/0!</v>
      </c>
      <c r="AK33" s="32" t="e">
        <f t="shared" si="8"/>
        <v>#DIV/0!</v>
      </c>
      <c r="AL33" s="54" t="e">
        <f>AJ32*(1-②条件設定!$H37)</f>
        <v>#DIV/0!</v>
      </c>
      <c r="AM33" s="98" t="e">
        <f>AL33+②条件設定!AD38</f>
        <v>#DIV/0!</v>
      </c>
      <c r="AN33" s="32" t="e">
        <f t="shared" si="9"/>
        <v>#DIV/0!</v>
      </c>
      <c r="AO33" s="54" t="e">
        <f>AM32*(1-②条件設定!$H37)</f>
        <v>#DIV/0!</v>
      </c>
      <c r="AP33" s="98" t="e">
        <f>AO33+②条件設定!AE38</f>
        <v>#DIV/0!</v>
      </c>
      <c r="AQ33" s="32" t="e">
        <f t="shared" si="10"/>
        <v>#DIV/0!</v>
      </c>
      <c r="AR33" s="54" t="e">
        <f>AP32*(1-②条件設定!$H37)</f>
        <v>#DIV/0!</v>
      </c>
      <c r="AS33" s="98" t="e">
        <f>AR33+②条件設定!AF38</f>
        <v>#DIV/0!</v>
      </c>
      <c r="AT33" s="32" t="e">
        <f t="shared" si="11"/>
        <v>#DIV/0!</v>
      </c>
      <c r="AU33" s="54" t="e">
        <f>AS32*(1-②条件設定!$H37)</f>
        <v>#DIV/0!</v>
      </c>
      <c r="AV33" s="98" t="e">
        <f>AU33+②条件設定!AG38</f>
        <v>#DIV/0!</v>
      </c>
      <c r="AW33" s="32" t="e">
        <f t="shared" si="12"/>
        <v>#DIV/0!</v>
      </c>
      <c r="AX33" s="54" t="e">
        <f>AV32*(1-②条件設定!$H37)</f>
        <v>#DIV/0!</v>
      </c>
      <c r="AY33" s="98" t="e">
        <f>AX33+②条件設定!AH38</f>
        <v>#DIV/0!</v>
      </c>
      <c r="AZ33" s="32" t="e">
        <f t="shared" si="13"/>
        <v>#DIV/0!</v>
      </c>
      <c r="BA33" s="54" t="e">
        <f>AY32*(1-②条件設定!$H37)</f>
        <v>#DIV/0!</v>
      </c>
      <c r="BB33" s="98" t="e">
        <f>BA33+②条件設定!AI38</f>
        <v>#DIV/0!</v>
      </c>
      <c r="BC33" s="32" t="e">
        <f t="shared" si="14"/>
        <v>#DIV/0!</v>
      </c>
      <c r="BD33" s="54" t="e">
        <f>BB32*(1-②条件設定!$H37)</f>
        <v>#DIV/0!</v>
      </c>
      <c r="BE33" s="98" t="e">
        <f>BD33+②条件設定!AJ38</f>
        <v>#DIV/0!</v>
      </c>
      <c r="BF33" s="32" t="e">
        <f t="shared" si="15"/>
        <v>#DIV/0!</v>
      </c>
      <c r="BG33" s="54" t="e">
        <f>BE32*(1-②条件設定!$H37)</f>
        <v>#DIV/0!</v>
      </c>
      <c r="BH33" s="98" t="e">
        <f>BG33+②条件設定!AK38</f>
        <v>#DIV/0!</v>
      </c>
      <c r="BI33" s="32" t="e">
        <f t="shared" si="16"/>
        <v>#DIV/0!</v>
      </c>
      <c r="BJ33" s="54" t="e">
        <f>BH32*(1-②条件設定!$H37)</f>
        <v>#DIV/0!</v>
      </c>
      <c r="BK33" s="98" t="e">
        <f>BJ33+②条件設定!AL38</f>
        <v>#DIV/0!</v>
      </c>
      <c r="BL33" s="32" t="e">
        <f t="shared" si="17"/>
        <v>#DIV/0!</v>
      </c>
      <c r="BM33" s="54" t="e">
        <f>BK32*(1-②条件設定!$H37)</f>
        <v>#DIV/0!</v>
      </c>
      <c r="BN33" s="98" t="e">
        <f>BM33+②条件設定!AM38</f>
        <v>#DIV/0!</v>
      </c>
      <c r="BO33" s="32" t="e">
        <f t="shared" si="18"/>
        <v>#DIV/0!</v>
      </c>
      <c r="BP33" s="54" t="e">
        <f>BN32*(1-②条件設定!$H37)</f>
        <v>#DIV/0!</v>
      </c>
      <c r="BQ33" s="98" t="e">
        <f>BP33+②条件設定!AN38</f>
        <v>#DIV/0!</v>
      </c>
      <c r="BR33" s="32" t="e">
        <f t="shared" si="19"/>
        <v>#DIV/0!</v>
      </c>
      <c r="BS33" s="54" t="e">
        <f>BQ32*(1-②条件設定!$H37)</f>
        <v>#DIV/0!</v>
      </c>
      <c r="BT33" s="98" t="e">
        <f>BS33+②条件設定!AO38</f>
        <v>#DIV/0!</v>
      </c>
      <c r="BU33" s="32" t="e">
        <f t="shared" si="20"/>
        <v>#DIV/0!</v>
      </c>
      <c r="BV33" s="54" t="e">
        <f>BT32*(1-②条件設定!$H37)</f>
        <v>#DIV/0!</v>
      </c>
      <c r="BW33" s="98" t="e">
        <f>BV33+②条件設定!AP38</f>
        <v>#DIV/0!</v>
      </c>
      <c r="BX33" s="32" t="e">
        <f t="shared" si="21"/>
        <v>#DIV/0!</v>
      </c>
      <c r="BY33" s="54" t="e">
        <f>BW32*(1-②条件設定!$H37)</f>
        <v>#DIV/0!</v>
      </c>
      <c r="BZ33" s="98" t="e">
        <f>BY33+②条件設定!AQ38</f>
        <v>#DIV/0!</v>
      </c>
      <c r="CA33" s="32" t="e">
        <f t="shared" si="22"/>
        <v>#DIV/0!</v>
      </c>
      <c r="CB33" s="54" t="e">
        <f>BZ32*(1-②条件設定!$H37)</f>
        <v>#DIV/0!</v>
      </c>
      <c r="CC33" s="98" t="e">
        <f>CB33+②条件設定!AR38</f>
        <v>#DIV/0!</v>
      </c>
      <c r="CD33" s="32" t="e">
        <f t="shared" si="23"/>
        <v>#DIV/0!</v>
      </c>
      <c r="CE33" s="54" t="e">
        <f>CC32*(1-②条件設定!$H37)</f>
        <v>#DIV/0!</v>
      </c>
      <c r="CF33" s="98" t="e">
        <f>CE33+②条件設定!AS38</f>
        <v>#DIV/0!</v>
      </c>
      <c r="CG33" s="32" t="e">
        <f t="shared" si="24"/>
        <v>#DIV/0!</v>
      </c>
      <c r="CH33" s="54" t="e">
        <f>CF32*(1-②条件設定!$H37)</f>
        <v>#DIV/0!</v>
      </c>
      <c r="CI33" s="98" t="e">
        <f>CH33+②条件設定!AT38</f>
        <v>#DIV/0!</v>
      </c>
      <c r="CJ33" s="32" t="e">
        <f t="shared" si="25"/>
        <v>#DIV/0!</v>
      </c>
      <c r="CK33" s="54" t="e">
        <f>CI32*(1-②条件設定!$H37)</f>
        <v>#DIV/0!</v>
      </c>
      <c r="CL33" s="98" t="e">
        <f>CK33+②条件設定!AU38</f>
        <v>#DIV/0!</v>
      </c>
      <c r="CM33" s="32" t="e">
        <f t="shared" si="26"/>
        <v>#DIV/0!</v>
      </c>
      <c r="CN33" s="54" t="e">
        <f>CL32*(1-②条件設定!$H37)</f>
        <v>#DIV/0!</v>
      </c>
      <c r="CO33" s="98" t="e">
        <f>CN33+②条件設定!AV38</f>
        <v>#DIV/0!</v>
      </c>
      <c r="CP33" s="32" t="e">
        <f t="shared" si="27"/>
        <v>#DIV/0!</v>
      </c>
      <c r="CQ33" s="54" t="e">
        <f>CO32*(1-②条件設定!$H37)</f>
        <v>#DIV/0!</v>
      </c>
      <c r="CR33" s="98" t="e">
        <f>CQ33+②条件設定!AW38</f>
        <v>#DIV/0!</v>
      </c>
      <c r="CS33" s="32" t="e">
        <f t="shared" si="28"/>
        <v>#DIV/0!</v>
      </c>
      <c r="CT33" s="54" t="e">
        <f>CR32*(1-②条件設定!$H37)</f>
        <v>#DIV/0!</v>
      </c>
      <c r="CU33" s="98" t="e">
        <f>CT33+②条件設定!AX38</f>
        <v>#DIV/0!</v>
      </c>
      <c r="CV33" s="32" t="e">
        <f t="shared" si="29"/>
        <v>#DIV/0!</v>
      </c>
      <c r="CW33" s="54" t="e">
        <f>CU32*(1-②条件設定!$H37)</f>
        <v>#DIV/0!</v>
      </c>
      <c r="CX33" s="98" t="e">
        <f>CW33+②条件設定!AY38</f>
        <v>#DIV/0!</v>
      </c>
      <c r="CY33" s="32" t="e">
        <f t="shared" si="30"/>
        <v>#DIV/0!</v>
      </c>
      <c r="CZ33" s="54" t="e">
        <f>CX32*(1-②条件設定!$H37)</f>
        <v>#DIV/0!</v>
      </c>
      <c r="DA33" s="98" t="e">
        <f>CZ33+②条件設定!AZ38</f>
        <v>#DIV/0!</v>
      </c>
      <c r="DB33" s="32" t="e">
        <f t="shared" si="31"/>
        <v>#DIV/0!</v>
      </c>
      <c r="DC33" s="54" t="e">
        <f>DA32*(1-②条件設定!$H37)</f>
        <v>#DIV/0!</v>
      </c>
      <c r="DD33" s="98" t="e">
        <f>DC33+②条件設定!BA38</f>
        <v>#DIV/0!</v>
      </c>
      <c r="DE33" s="32" t="e">
        <f t="shared" si="32"/>
        <v>#DIV/0!</v>
      </c>
      <c r="DF33" s="54" t="e">
        <f>DD32*(1-②条件設定!$H37)</f>
        <v>#DIV/0!</v>
      </c>
      <c r="DG33" s="98" t="e">
        <f>DF33+②条件設定!BB38</f>
        <v>#DIV/0!</v>
      </c>
      <c r="DH33" s="32" t="e">
        <f t="shared" si="33"/>
        <v>#DIV/0!</v>
      </c>
      <c r="DI33" s="54" t="e">
        <f>DG32*(1-②条件設定!$H37)</f>
        <v>#DIV/0!</v>
      </c>
      <c r="DJ33" s="98" t="e">
        <f>DI33+②条件設定!BC38</f>
        <v>#DIV/0!</v>
      </c>
      <c r="DK33" s="32" t="e">
        <f t="shared" si="34"/>
        <v>#DIV/0!</v>
      </c>
      <c r="DL33" s="54" t="e">
        <f>DJ32*(1-②条件設定!$H37)</f>
        <v>#DIV/0!</v>
      </c>
      <c r="DM33" s="98" t="e">
        <f>DL33+②条件設定!BD38</f>
        <v>#DIV/0!</v>
      </c>
      <c r="DN33" s="32" t="e">
        <f t="shared" si="35"/>
        <v>#DIV/0!</v>
      </c>
      <c r="DO33" s="54" t="e">
        <f>DM32*(1-②条件設定!$H37)</f>
        <v>#DIV/0!</v>
      </c>
      <c r="DP33" s="98" t="e">
        <f>DO33+②条件設定!BE38</f>
        <v>#DIV/0!</v>
      </c>
      <c r="DQ33" s="32" t="e">
        <f t="shared" si="36"/>
        <v>#DIV/0!</v>
      </c>
      <c r="DR33" s="54" t="e">
        <f>DP32*(1-②条件設定!$H37)</f>
        <v>#DIV/0!</v>
      </c>
      <c r="DS33" s="98" t="e">
        <f>DR33+②条件設定!BF38</f>
        <v>#DIV/0!</v>
      </c>
      <c r="DT33" s="32" t="e">
        <f t="shared" si="37"/>
        <v>#DIV/0!</v>
      </c>
      <c r="DU33" s="54" t="e">
        <f>DS32*(1-②条件設定!$H37)</f>
        <v>#DIV/0!</v>
      </c>
      <c r="DV33" s="98" t="e">
        <f>DU33+②条件設定!BG38</f>
        <v>#DIV/0!</v>
      </c>
      <c r="DW33" s="32" t="e">
        <f t="shared" si="38"/>
        <v>#DIV/0!</v>
      </c>
      <c r="DX33" s="54" t="e">
        <f>DV32*(1-②条件設定!$H37)</f>
        <v>#DIV/0!</v>
      </c>
      <c r="DY33" s="98" t="e">
        <f>DX33+②条件設定!BH38</f>
        <v>#DIV/0!</v>
      </c>
      <c r="DZ33" s="32" t="e">
        <f t="shared" si="39"/>
        <v>#DIV/0!</v>
      </c>
      <c r="EA33" s="54" t="e">
        <f>DY32*(1-②条件設定!$H37)</f>
        <v>#DIV/0!</v>
      </c>
      <c r="EB33" s="98" t="e">
        <f>EA33+②条件設定!BI38</f>
        <v>#DIV/0!</v>
      </c>
      <c r="EC33" s="32" t="e">
        <f t="shared" si="40"/>
        <v>#DIV/0!</v>
      </c>
      <c r="ED33" s="54" t="e">
        <f>EB32*(1-②条件設定!$H37)</f>
        <v>#DIV/0!</v>
      </c>
      <c r="EE33" s="98" t="e">
        <f>ED33+②条件設定!BJ38</f>
        <v>#DIV/0!</v>
      </c>
      <c r="EF33" s="32" t="e">
        <f t="shared" si="41"/>
        <v>#DIV/0!</v>
      </c>
      <c r="EG33" s="54" t="e">
        <f>EE32*(1-②条件設定!$H37)</f>
        <v>#DIV/0!</v>
      </c>
      <c r="EH33" s="98" t="e">
        <f>EG33+②条件設定!BK38</f>
        <v>#DIV/0!</v>
      </c>
      <c r="EI33" s="32" t="e">
        <f t="shared" si="42"/>
        <v>#DIV/0!</v>
      </c>
      <c r="EJ33" s="54" t="e">
        <f>EH32*(1-②条件設定!$H37)</f>
        <v>#DIV/0!</v>
      </c>
      <c r="EK33" s="98" t="e">
        <f>EJ33+②条件設定!BL38</f>
        <v>#DIV/0!</v>
      </c>
      <c r="EL33" s="32" t="e">
        <f t="shared" si="43"/>
        <v>#DIV/0!</v>
      </c>
      <c r="EM33" s="54" t="e">
        <f>EK32*(1-②条件設定!$H37)</f>
        <v>#DIV/0!</v>
      </c>
      <c r="EN33" s="98" t="e">
        <f>EM33+②条件設定!BM38</f>
        <v>#DIV/0!</v>
      </c>
      <c r="EO33" s="32" t="e">
        <f t="shared" si="44"/>
        <v>#DIV/0!</v>
      </c>
      <c r="EP33" s="54" t="e">
        <f>EN32*(1-②条件設定!$H37)</f>
        <v>#DIV/0!</v>
      </c>
      <c r="EQ33" s="98" t="e">
        <f>EP33+②条件設定!BN38</f>
        <v>#DIV/0!</v>
      </c>
      <c r="ER33" s="32" t="e">
        <f t="shared" si="45"/>
        <v>#DIV/0!</v>
      </c>
      <c r="ES33" s="54" t="e">
        <f>EQ32*(1-②条件設定!$H37)</f>
        <v>#DIV/0!</v>
      </c>
      <c r="ET33" s="98" t="e">
        <f>ES33+②条件設定!BO38</f>
        <v>#DIV/0!</v>
      </c>
      <c r="EU33" s="32" t="e">
        <f t="shared" si="46"/>
        <v>#DIV/0!</v>
      </c>
      <c r="EV33" s="54" t="e">
        <f>ET32*(1-②条件設定!$H37)</f>
        <v>#DIV/0!</v>
      </c>
      <c r="EW33" s="98" t="e">
        <f>EV33+②条件設定!BP38</f>
        <v>#DIV/0!</v>
      </c>
      <c r="EX33" s="32" t="e">
        <f t="shared" si="47"/>
        <v>#DIV/0!</v>
      </c>
      <c r="EY33" s="54" t="e">
        <f>EW32*(1-②条件設定!$H37)</f>
        <v>#DIV/0!</v>
      </c>
      <c r="EZ33" s="98" t="e">
        <f>EY33+②条件設定!BQ38</f>
        <v>#DIV/0!</v>
      </c>
      <c r="FA33" s="32" t="e">
        <f t="shared" si="48"/>
        <v>#DIV/0!</v>
      </c>
      <c r="FB33" s="54" t="e">
        <f>EZ32*(1-②条件設定!$H37)</f>
        <v>#DIV/0!</v>
      </c>
      <c r="FC33" s="98" t="e">
        <f>FB33+②条件設定!BR38</f>
        <v>#DIV/0!</v>
      </c>
      <c r="FD33" s="32" t="e">
        <f t="shared" si="49"/>
        <v>#DIV/0!</v>
      </c>
      <c r="FE33" s="54" t="e">
        <f>FC32*(1-②条件設定!$H37)</f>
        <v>#DIV/0!</v>
      </c>
      <c r="FF33" s="98" t="e">
        <f>FE33+②条件設定!BS38</f>
        <v>#DIV/0!</v>
      </c>
      <c r="FG33" s="32" t="e">
        <f t="shared" si="50"/>
        <v>#DIV/0!</v>
      </c>
      <c r="FH33" s="54" t="e">
        <f>FF32*(1-②条件設定!$H37)</f>
        <v>#DIV/0!</v>
      </c>
      <c r="FI33" s="98" t="e">
        <f>FH33+②条件設定!BT38</f>
        <v>#DIV/0!</v>
      </c>
      <c r="FJ33" s="32" t="e">
        <f t="shared" si="51"/>
        <v>#DIV/0!</v>
      </c>
      <c r="FK33" s="54" t="e">
        <f>FI32*(1-②条件設定!$H37)</f>
        <v>#DIV/0!</v>
      </c>
      <c r="FL33" s="98" t="e">
        <f>FK33+②条件設定!BU38</f>
        <v>#DIV/0!</v>
      </c>
      <c r="FM33" s="32" t="e">
        <f t="shared" si="52"/>
        <v>#DIV/0!</v>
      </c>
      <c r="FN33" s="54" t="e">
        <f>FL32*(1-②条件設定!$H37)</f>
        <v>#DIV/0!</v>
      </c>
      <c r="FO33" s="98" t="e">
        <f>FN33+②条件設定!BV38</f>
        <v>#DIV/0!</v>
      </c>
      <c r="FP33" s="32" t="e">
        <f t="shared" si="53"/>
        <v>#DIV/0!</v>
      </c>
      <c r="FQ33" s="54" t="e">
        <f>FO32*(1-②条件設定!$H37)</f>
        <v>#DIV/0!</v>
      </c>
      <c r="FR33" s="98" t="e">
        <f>FQ33+②条件設定!BW38</f>
        <v>#DIV/0!</v>
      </c>
      <c r="FS33" s="32" t="e">
        <f t="shared" si="54"/>
        <v>#DIV/0!</v>
      </c>
      <c r="FT33" s="54" t="e">
        <f>FR32*(1-②条件設定!$H37)</f>
        <v>#DIV/0!</v>
      </c>
      <c r="FU33" s="98" t="e">
        <f>FT33+②条件設定!BX38</f>
        <v>#DIV/0!</v>
      </c>
      <c r="FV33" s="32" t="e">
        <f t="shared" si="55"/>
        <v>#DIV/0!</v>
      </c>
      <c r="FW33" s="54" t="e">
        <f>FU32*(1-②条件設定!$H37)</f>
        <v>#DIV/0!</v>
      </c>
      <c r="FX33" s="98" t="e">
        <f>FW33+②条件設定!BY38</f>
        <v>#DIV/0!</v>
      </c>
      <c r="FY33" s="32" t="e">
        <f t="shared" si="56"/>
        <v>#DIV/0!</v>
      </c>
      <c r="FZ33" s="54" t="e">
        <f>FX32*(1-②条件設定!$H37)</f>
        <v>#DIV/0!</v>
      </c>
      <c r="GA33" s="98" t="e">
        <f>FZ33+②条件設定!BZ38</f>
        <v>#DIV/0!</v>
      </c>
      <c r="GB33" s="32" t="e">
        <f t="shared" si="57"/>
        <v>#DIV/0!</v>
      </c>
      <c r="GC33" s="54" t="e">
        <f>GA32*(1-②条件設定!$H37)</f>
        <v>#DIV/0!</v>
      </c>
      <c r="GD33" s="98" t="e">
        <f>GC33+②条件設定!CA38</f>
        <v>#DIV/0!</v>
      </c>
      <c r="GE33" s="32" t="e">
        <f t="shared" si="58"/>
        <v>#DIV/0!</v>
      </c>
      <c r="GF33" s="54" t="e">
        <f>GD32*(1-②条件設定!$H37)</f>
        <v>#DIV/0!</v>
      </c>
      <c r="GG33" s="98" t="e">
        <f>GF33+②条件設定!CB38</f>
        <v>#DIV/0!</v>
      </c>
      <c r="GH33" s="32" t="e">
        <f t="shared" si="59"/>
        <v>#DIV/0!</v>
      </c>
      <c r="GI33" s="54" t="e">
        <f>GG32*(1-②条件設定!$H37)</f>
        <v>#DIV/0!</v>
      </c>
      <c r="GJ33" s="98" t="e">
        <f>GI33+②条件設定!CC38</f>
        <v>#DIV/0!</v>
      </c>
      <c r="GK33" s="32" t="e">
        <f t="shared" si="60"/>
        <v>#DIV/0!</v>
      </c>
      <c r="GL33" s="54" t="e">
        <f>GJ32*(1-②条件設定!$H37)</f>
        <v>#DIV/0!</v>
      </c>
      <c r="GM33" s="98" t="e">
        <f>GL33+②条件設定!CD38</f>
        <v>#DIV/0!</v>
      </c>
      <c r="GN33" s="32" t="e">
        <f t="shared" si="61"/>
        <v>#DIV/0!</v>
      </c>
      <c r="GO33" s="54" t="e">
        <f>GM32*(1-②条件設定!$H37)</f>
        <v>#DIV/0!</v>
      </c>
      <c r="GP33" s="98" t="e">
        <f>GO33+②条件設定!CE38</f>
        <v>#DIV/0!</v>
      </c>
      <c r="GQ33" s="32" t="e">
        <f t="shared" si="62"/>
        <v>#DIV/0!</v>
      </c>
      <c r="GR33" s="54" t="e">
        <f>GP32*(1-②条件設定!$H37)</f>
        <v>#DIV/0!</v>
      </c>
      <c r="GS33" s="98" t="e">
        <f>GR33+②条件設定!CF38</f>
        <v>#DIV/0!</v>
      </c>
      <c r="GT33" s="32" t="e">
        <f t="shared" si="63"/>
        <v>#DIV/0!</v>
      </c>
      <c r="GU33" s="54" t="e">
        <f>GS32*(1-②条件設定!$H37)</f>
        <v>#DIV/0!</v>
      </c>
      <c r="GV33" s="98" t="e">
        <f>GU33+②条件設定!CG38</f>
        <v>#DIV/0!</v>
      </c>
      <c r="GW33" s="32" t="e">
        <f t="shared" si="64"/>
        <v>#DIV/0!</v>
      </c>
      <c r="GX33" s="54" t="e">
        <f>GV32*(1-②条件設定!$H37)</f>
        <v>#DIV/0!</v>
      </c>
      <c r="GY33" s="98" t="e">
        <f>GX33+②条件設定!CH38</f>
        <v>#DIV/0!</v>
      </c>
      <c r="GZ33" s="32" t="e">
        <f t="shared" si="65"/>
        <v>#DIV/0!</v>
      </c>
      <c r="HA33" s="54" t="e">
        <f>GY32*(1-②条件設定!$H37)</f>
        <v>#DIV/0!</v>
      </c>
      <c r="HB33" s="98" t="e">
        <f>HA33+②条件設定!CI38</f>
        <v>#DIV/0!</v>
      </c>
      <c r="HC33" s="32" t="e">
        <f t="shared" si="66"/>
        <v>#DIV/0!</v>
      </c>
      <c r="HD33" s="54" t="e">
        <f>HB32*(1-②条件設定!$H37)</f>
        <v>#DIV/0!</v>
      </c>
      <c r="HE33" s="98" t="e">
        <f>HD33+②条件設定!CJ38</f>
        <v>#DIV/0!</v>
      </c>
      <c r="HF33" s="32" t="e">
        <f t="shared" si="67"/>
        <v>#DIV/0!</v>
      </c>
      <c r="HG33" s="54" t="e">
        <f>HE32*(1-②条件設定!$H37)</f>
        <v>#DIV/0!</v>
      </c>
      <c r="HH33" s="98" t="e">
        <f>HG33+②条件設定!CK38</f>
        <v>#DIV/0!</v>
      </c>
      <c r="HI33" s="32" t="e">
        <f t="shared" si="68"/>
        <v>#DIV/0!</v>
      </c>
      <c r="HJ33" s="54" t="e">
        <f>HH32*(1-②条件設定!$H37)</f>
        <v>#DIV/0!</v>
      </c>
      <c r="HK33" s="98" t="e">
        <f>HJ33+②条件設定!CL38</f>
        <v>#DIV/0!</v>
      </c>
      <c r="HL33" s="32" t="e">
        <f t="shared" si="69"/>
        <v>#DIV/0!</v>
      </c>
      <c r="HM33" s="54" t="e">
        <f>HK32*(1-②条件設定!$H37)</f>
        <v>#DIV/0!</v>
      </c>
      <c r="HN33" s="98" t="e">
        <f>HM33+②条件設定!CM38</f>
        <v>#DIV/0!</v>
      </c>
      <c r="HO33" s="32" t="e">
        <f t="shared" si="70"/>
        <v>#DIV/0!</v>
      </c>
      <c r="HP33" s="54" t="e">
        <f>HN32*(1-②条件設定!$H37)</f>
        <v>#DIV/0!</v>
      </c>
      <c r="HQ33" s="98" t="e">
        <f>HP33+②条件設定!CN38</f>
        <v>#DIV/0!</v>
      </c>
      <c r="HR33" s="32" t="e">
        <f t="shared" si="71"/>
        <v>#DIV/0!</v>
      </c>
      <c r="HS33" s="54" t="e">
        <f>HQ32*(1-②条件設定!$H37)</f>
        <v>#DIV/0!</v>
      </c>
      <c r="HT33" s="98" t="e">
        <f>HS33+②条件設定!CO38</f>
        <v>#DIV/0!</v>
      </c>
      <c r="HU33" s="32" t="e">
        <f t="shared" si="72"/>
        <v>#DIV/0!</v>
      </c>
      <c r="HV33" s="54" t="e">
        <f>HT32*(1-②条件設定!$H37)</f>
        <v>#DIV/0!</v>
      </c>
      <c r="HW33" s="98" t="e">
        <f>HV33+②条件設定!CP38</f>
        <v>#DIV/0!</v>
      </c>
      <c r="HX33" s="32" t="e">
        <f t="shared" si="73"/>
        <v>#DIV/0!</v>
      </c>
      <c r="HY33" s="54" t="e">
        <f>HW32*(1-②条件設定!$H37)</f>
        <v>#DIV/0!</v>
      </c>
      <c r="HZ33" s="98" t="e">
        <f>HY33+②条件設定!CQ38</f>
        <v>#DIV/0!</v>
      </c>
      <c r="IA33" s="32" t="e">
        <f t="shared" si="74"/>
        <v>#DIV/0!</v>
      </c>
      <c r="IB33" s="54" t="e">
        <f>HZ32*(1-②条件設定!$H37)</f>
        <v>#DIV/0!</v>
      </c>
      <c r="IC33" s="98" t="e">
        <f>IB33+②条件設定!CR38</f>
        <v>#DIV/0!</v>
      </c>
      <c r="ID33" s="32" t="e">
        <f t="shared" si="75"/>
        <v>#DIV/0!</v>
      </c>
      <c r="IE33" s="54" t="e">
        <f>IC32*(1-②条件設定!$H37)</f>
        <v>#DIV/0!</v>
      </c>
      <c r="IF33" s="98" t="e">
        <f>IE33+②条件設定!CS38</f>
        <v>#DIV/0!</v>
      </c>
      <c r="IG33" s="32" t="e">
        <f t="shared" si="76"/>
        <v>#DIV/0!</v>
      </c>
    </row>
    <row r="34" spans="1:241" x14ac:dyDescent="0.4">
      <c r="A34" s="22">
        <v>48</v>
      </c>
      <c r="B34" s="33">
        <f>①実績入力!B35</f>
        <v>0</v>
      </c>
      <c r="C34" s="6">
        <f>①実績入力!E35</f>
        <v>0</v>
      </c>
      <c r="D34" s="34">
        <f>①実績入力!F35</f>
        <v>0</v>
      </c>
      <c r="E34" s="55" t="e">
        <f>B33*(1-②条件設定!$H38)</f>
        <v>#DIV/0!</v>
      </c>
      <c r="F34" s="99" t="e">
        <f>E34+②条件設定!S39</f>
        <v>#DIV/0!</v>
      </c>
      <c r="G34" s="34" t="e">
        <f t="shared" si="77"/>
        <v>#DIV/0!</v>
      </c>
      <c r="H34" s="55" t="e">
        <f>F33*(1-②条件設定!$H38)</f>
        <v>#DIV/0!</v>
      </c>
      <c r="I34" s="99" t="e">
        <f>H34+②条件設定!T39</f>
        <v>#DIV/0!</v>
      </c>
      <c r="J34" s="34" t="e">
        <f t="shared" si="78"/>
        <v>#DIV/0!</v>
      </c>
      <c r="K34" s="55" t="e">
        <f>I33*(1-②条件設定!$H38)</f>
        <v>#DIV/0!</v>
      </c>
      <c r="L34" s="99" t="e">
        <f>K34+②条件設定!U39</f>
        <v>#DIV/0!</v>
      </c>
      <c r="M34" s="34" t="e">
        <f t="shared" si="0"/>
        <v>#DIV/0!</v>
      </c>
      <c r="N34" s="55" t="e">
        <f>L33*(1-②条件設定!$H38)</f>
        <v>#DIV/0!</v>
      </c>
      <c r="O34" s="99" t="e">
        <f>N34+②条件設定!V39</f>
        <v>#DIV/0!</v>
      </c>
      <c r="P34" s="34" t="e">
        <f t="shared" si="1"/>
        <v>#DIV/0!</v>
      </c>
      <c r="Q34" s="55" t="e">
        <f>O33*(1-②条件設定!$H38)</f>
        <v>#DIV/0!</v>
      </c>
      <c r="R34" s="99" t="e">
        <f>Q34+②条件設定!W39</f>
        <v>#DIV/0!</v>
      </c>
      <c r="S34" s="34" t="e">
        <f t="shared" si="2"/>
        <v>#DIV/0!</v>
      </c>
      <c r="T34" s="55" t="e">
        <f>R33*(1-②条件設定!$H38)</f>
        <v>#DIV/0!</v>
      </c>
      <c r="U34" s="99" t="e">
        <f>T34+②条件設定!X39</f>
        <v>#DIV/0!</v>
      </c>
      <c r="V34" s="34" t="e">
        <f t="shared" si="3"/>
        <v>#DIV/0!</v>
      </c>
      <c r="W34" s="55" t="e">
        <f>U33*(1-②条件設定!$H38)</f>
        <v>#DIV/0!</v>
      </c>
      <c r="X34" s="99" t="e">
        <f>W34+②条件設定!Y39</f>
        <v>#DIV/0!</v>
      </c>
      <c r="Y34" s="34" t="e">
        <f t="shared" si="4"/>
        <v>#DIV/0!</v>
      </c>
      <c r="Z34" s="55" t="e">
        <f>X33*(1-②条件設定!$H38)</f>
        <v>#DIV/0!</v>
      </c>
      <c r="AA34" s="99" t="e">
        <f>Z34+②条件設定!Z39</f>
        <v>#DIV/0!</v>
      </c>
      <c r="AB34" s="34" t="e">
        <f t="shared" si="5"/>
        <v>#DIV/0!</v>
      </c>
      <c r="AC34" s="55" t="e">
        <f>AA33*(1-②条件設定!$H38)</f>
        <v>#DIV/0!</v>
      </c>
      <c r="AD34" s="99" t="e">
        <f>AC34+②条件設定!AA39</f>
        <v>#DIV/0!</v>
      </c>
      <c r="AE34" s="34" t="e">
        <f t="shared" si="6"/>
        <v>#DIV/0!</v>
      </c>
      <c r="AF34" s="55" t="e">
        <f>AD33*(1-②条件設定!$H38)</f>
        <v>#DIV/0!</v>
      </c>
      <c r="AG34" s="99" t="e">
        <f>AF34+②条件設定!AB39</f>
        <v>#DIV/0!</v>
      </c>
      <c r="AH34" s="34" t="e">
        <f t="shared" si="7"/>
        <v>#DIV/0!</v>
      </c>
      <c r="AI34" s="55" t="e">
        <f>AG33*(1-②条件設定!$H38)</f>
        <v>#DIV/0!</v>
      </c>
      <c r="AJ34" s="99" t="e">
        <f>AI34+②条件設定!AC39</f>
        <v>#DIV/0!</v>
      </c>
      <c r="AK34" s="34" t="e">
        <f t="shared" si="8"/>
        <v>#DIV/0!</v>
      </c>
      <c r="AL34" s="55" t="e">
        <f>AJ33*(1-②条件設定!$H38)</f>
        <v>#DIV/0!</v>
      </c>
      <c r="AM34" s="99" t="e">
        <f>AL34+②条件設定!AD39</f>
        <v>#DIV/0!</v>
      </c>
      <c r="AN34" s="34" t="e">
        <f t="shared" si="9"/>
        <v>#DIV/0!</v>
      </c>
      <c r="AO34" s="55" t="e">
        <f>AM33*(1-②条件設定!$H38)</f>
        <v>#DIV/0!</v>
      </c>
      <c r="AP34" s="99" t="e">
        <f>AO34+②条件設定!AE39</f>
        <v>#DIV/0!</v>
      </c>
      <c r="AQ34" s="34" t="e">
        <f t="shared" si="10"/>
        <v>#DIV/0!</v>
      </c>
      <c r="AR34" s="55" t="e">
        <f>AP33*(1-②条件設定!$H38)</f>
        <v>#DIV/0!</v>
      </c>
      <c r="AS34" s="99" t="e">
        <f>AR34+②条件設定!AF39</f>
        <v>#DIV/0!</v>
      </c>
      <c r="AT34" s="34" t="e">
        <f t="shared" si="11"/>
        <v>#DIV/0!</v>
      </c>
      <c r="AU34" s="55" t="e">
        <f>AS33*(1-②条件設定!$H38)</f>
        <v>#DIV/0!</v>
      </c>
      <c r="AV34" s="99" t="e">
        <f>AU34+②条件設定!AG39</f>
        <v>#DIV/0!</v>
      </c>
      <c r="AW34" s="34" t="e">
        <f t="shared" si="12"/>
        <v>#DIV/0!</v>
      </c>
      <c r="AX34" s="55" t="e">
        <f>AV33*(1-②条件設定!$H38)</f>
        <v>#DIV/0!</v>
      </c>
      <c r="AY34" s="99" t="e">
        <f>AX34+②条件設定!AH39</f>
        <v>#DIV/0!</v>
      </c>
      <c r="AZ34" s="34" t="e">
        <f t="shared" si="13"/>
        <v>#DIV/0!</v>
      </c>
      <c r="BA34" s="55" t="e">
        <f>AY33*(1-②条件設定!$H38)</f>
        <v>#DIV/0!</v>
      </c>
      <c r="BB34" s="99" t="e">
        <f>BA34+②条件設定!AI39</f>
        <v>#DIV/0!</v>
      </c>
      <c r="BC34" s="34" t="e">
        <f t="shared" si="14"/>
        <v>#DIV/0!</v>
      </c>
      <c r="BD34" s="55" t="e">
        <f>BB33*(1-②条件設定!$H38)</f>
        <v>#DIV/0!</v>
      </c>
      <c r="BE34" s="99" t="e">
        <f>BD34+②条件設定!AJ39</f>
        <v>#DIV/0!</v>
      </c>
      <c r="BF34" s="34" t="e">
        <f t="shared" si="15"/>
        <v>#DIV/0!</v>
      </c>
      <c r="BG34" s="55" t="e">
        <f>BE33*(1-②条件設定!$H38)</f>
        <v>#DIV/0!</v>
      </c>
      <c r="BH34" s="99" t="e">
        <f>BG34+②条件設定!AK39</f>
        <v>#DIV/0!</v>
      </c>
      <c r="BI34" s="34" t="e">
        <f t="shared" si="16"/>
        <v>#DIV/0!</v>
      </c>
      <c r="BJ34" s="55" t="e">
        <f>BH33*(1-②条件設定!$H38)</f>
        <v>#DIV/0!</v>
      </c>
      <c r="BK34" s="99" t="e">
        <f>BJ34+②条件設定!AL39</f>
        <v>#DIV/0!</v>
      </c>
      <c r="BL34" s="34" t="e">
        <f t="shared" si="17"/>
        <v>#DIV/0!</v>
      </c>
      <c r="BM34" s="55" t="e">
        <f>BK33*(1-②条件設定!$H38)</f>
        <v>#DIV/0!</v>
      </c>
      <c r="BN34" s="99" t="e">
        <f>BM34+②条件設定!AM39</f>
        <v>#DIV/0!</v>
      </c>
      <c r="BO34" s="34" t="e">
        <f t="shared" si="18"/>
        <v>#DIV/0!</v>
      </c>
      <c r="BP34" s="55" t="e">
        <f>BN33*(1-②条件設定!$H38)</f>
        <v>#DIV/0!</v>
      </c>
      <c r="BQ34" s="99" t="e">
        <f>BP34+②条件設定!AN39</f>
        <v>#DIV/0!</v>
      </c>
      <c r="BR34" s="34" t="e">
        <f t="shared" si="19"/>
        <v>#DIV/0!</v>
      </c>
      <c r="BS34" s="55" t="e">
        <f>BQ33*(1-②条件設定!$H38)</f>
        <v>#DIV/0!</v>
      </c>
      <c r="BT34" s="99" t="e">
        <f>BS34+②条件設定!AO39</f>
        <v>#DIV/0!</v>
      </c>
      <c r="BU34" s="34" t="e">
        <f t="shared" si="20"/>
        <v>#DIV/0!</v>
      </c>
      <c r="BV34" s="55" t="e">
        <f>BT33*(1-②条件設定!$H38)</f>
        <v>#DIV/0!</v>
      </c>
      <c r="BW34" s="99" t="e">
        <f>BV34+②条件設定!AP39</f>
        <v>#DIV/0!</v>
      </c>
      <c r="BX34" s="34" t="e">
        <f t="shared" si="21"/>
        <v>#DIV/0!</v>
      </c>
      <c r="BY34" s="55" t="e">
        <f>BW33*(1-②条件設定!$H38)</f>
        <v>#DIV/0!</v>
      </c>
      <c r="BZ34" s="99" t="e">
        <f>BY34+②条件設定!AQ39</f>
        <v>#DIV/0!</v>
      </c>
      <c r="CA34" s="34" t="e">
        <f t="shared" si="22"/>
        <v>#DIV/0!</v>
      </c>
      <c r="CB34" s="55" t="e">
        <f>BZ33*(1-②条件設定!$H38)</f>
        <v>#DIV/0!</v>
      </c>
      <c r="CC34" s="99" t="e">
        <f>CB34+②条件設定!AR39</f>
        <v>#DIV/0!</v>
      </c>
      <c r="CD34" s="34" t="e">
        <f t="shared" si="23"/>
        <v>#DIV/0!</v>
      </c>
      <c r="CE34" s="55" t="e">
        <f>CC33*(1-②条件設定!$H38)</f>
        <v>#DIV/0!</v>
      </c>
      <c r="CF34" s="99" t="e">
        <f>CE34+②条件設定!AS39</f>
        <v>#DIV/0!</v>
      </c>
      <c r="CG34" s="34" t="e">
        <f t="shared" si="24"/>
        <v>#DIV/0!</v>
      </c>
      <c r="CH34" s="55" t="e">
        <f>CF33*(1-②条件設定!$H38)</f>
        <v>#DIV/0!</v>
      </c>
      <c r="CI34" s="99" t="e">
        <f>CH34+②条件設定!AT39</f>
        <v>#DIV/0!</v>
      </c>
      <c r="CJ34" s="34" t="e">
        <f t="shared" si="25"/>
        <v>#DIV/0!</v>
      </c>
      <c r="CK34" s="55" t="e">
        <f>CI33*(1-②条件設定!$H38)</f>
        <v>#DIV/0!</v>
      </c>
      <c r="CL34" s="99" t="e">
        <f>CK34+②条件設定!AU39</f>
        <v>#DIV/0!</v>
      </c>
      <c r="CM34" s="34" t="e">
        <f t="shared" si="26"/>
        <v>#DIV/0!</v>
      </c>
      <c r="CN34" s="55" t="e">
        <f>CL33*(1-②条件設定!$H38)</f>
        <v>#DIV/0!</v>
      </c>
      <c r="CO34" s="99" t="e">
        <f>CN34+②条件設定!AV39</f>
        <v>#DIV/0!</v>
      </c>
      <c r="CP34" s="34" t="e">
        <f t="shared" si="27"/>
        <v>#DIV/0!</v>
      </c>
      <c r="CQ34" s="55" t="e">
        <f>CO33*(1-②条件設定!$H38)</f>
        <v>#DIV/0!</v>
      </c>
      <c r="CR34" s="99" t="e">
        <f>CQ34+②条件設定!AW39</f>
        <v>#DIV/0!</v>
      </c>
      <c r="CS34" s="34" t="e">
        <f t="shared" si="28"/>
        <v>#DIV/0!</v>
      </c>
      <c r="CT34" s="55" t="e">
        <f>CR33*(1-②条件設定!$H38)</f>
        <v>#DIV/0!</v>
      </c>
      <c r="CU34" s="99" t="e">
        <f>CT34+②条件設定!AX39</f>
        <v>#DIV/0!</v>
      </c>
      <c r="CV34" s="34" t="e">
        <f t="shared" si="29"/>
        <v>#DIV/0!</v>
      </c>
      <c r="CW34" s="55" t="e">
        <f>CU33*(1-②条件設定!$H38)</f>
        <v>#DIV/0!</v>
      </c>
      <c r="CX34" s="99" t="e">
        <f>CW34+②条件設定!AY39</f>
        <v>#DIV/0!</v>
      </c>
      <c r="CY34" s="34" t="e">
        <f t="shared" si="30"/>
        <v>#DIV/0!</v>
      </c>
      <c r="CZ34" s="55" t="e">
        <f>CX33*(1-②条件設定!$H38)</f>
        <v>#DIV/0!</v>
      </c>
      <c r="DA34" s="99" t="e">
        <f>CZ34+②条件設定!AZ39</f>
        <v>#DIV/0!</v>
      </c>
      <c r="DB34" s="34" t="e">
        <f t="shared" si="31"/>
        <v>#DIV/0!</v>
      </c>
      <c r="DC34" s="55" t="e">
        <f>DA33*(1-②条件設定!$H38)</f>
        <v>#DIV/0!</v>
      </c>
      <c r="DD34" s="99" t="e">
        <f>DC34+②条件設定!BA39</f>
        <v>#DIV/0!</v>
      </c>
      <c r="DE34" s="34" t="e">
        <f t="shared" si="32"/>
        <v>#DIV/0!</v>
      </c>
      <c r="DF34" s="55" t="e">
        <f>DD33*(1-②条件設定!$H38)</f>
        <v>#DIV/0!</v>
      </c>
      <c r="DG34" s="99" t="e">
        <f>DF34+②条件設定!BB39</f>
        <v>#DIV/0!</v>
      </c>
      <c r="DH34" s="34" t="e">
        <f t="shared" si="33"/>
        <v>#DIV/0!</v>
      </c>
      <c r="DI34" s="55" t="e">
        <f>DG33*(1-②条件設定!$H38)</f>
        <v>#DIV/0!</v>
      </c>
      <c r="DJ34" s="99" t="e">
        <f>DI34+②条件設定!BC39</f>
        <v>#DIV/0!</v>
      </c>
      <c r="DK34" s="34" t="e">
        <f t="shared" si="34"/>
        <v>#DIV/0!</v>
      </c>
      <c r="DL34" s="55" t="e">
        <f>DJ33*(1-②条件設定!$H38)</f>
        <v>#DIV/0!</v>
      </c>
      <c r="DM34" s="99" t="e">
        <f>DL34+②条件設定!BD39</f>
        <v>#DIV/0!</v>
      </c>
      <c r="DN34" s="34" t="e">
        <f t="shared" si="35"/>
        <v>#DIV/0!</v>
      </c>
      <c r="DO34" s="55" t="e">
        <f>DM33*(1-②条件設定!$H38)</f>
        <v>#DIV/0!</v>
      </c>
      <c r="DP34" s="99" t="e">
        <f>DO34+②条件設定!BE39</f>
        <v>#DIV/0!</v>
      </c>
      <c r="DQ34" s="34" t="e">
        <f t="shared" si="36"/>
        <v>#DIV/0!</v>
      </c>
      <c r="DR34" s="55" t="e">
        <f>DP33*(1-②条件設定!$H38)</f>
        <v>#DIV/0!</v>
      </c>
      <c r="DS34" s="99" t="e">
        <f>DR34+②条件設定!BF39</f>
        <v>#DIV/0!</v>
      </c>
      <c r="DT34" s="34" t="e">
        <f t="shared" si="37"/>
        <v>#DIV/0!</v>
      </c>
      <c r="DU34" s="55" t="e">
        <f>DS33*(1-②条件設定!$H38)</f>
        <v>#DIV/0!</v>
      </c>
      <c r="DV34" s="99" t="e">
        <f>DU34+②条件設定!BG39</f>
        <v>#DIV/0!</v>
      </c>
      <c r="DW34" s="34" t="e">
        <f t="shared" si="38"/>
        <v>#DIV/0!</v>
      </c>
      <c r="DX34" s="55" t="e">
        <f>DV33*(1-②条件設定!$H38)</f>
        <v>#DIV/0!</v>
      </c>
      <c r="DY34" s="99" t="e">
        <f>DX34+②条件設定!BH39</f>
        <v>#DIV/0!</v>
      </c>
      <c r="DZ34" s="34" t="e">
        <f t="shared" si="39"/>
        <v>#DIV/0!</v>
      </c>
      <c r="EA34" s="55" t="e">
        <f>DY33*(1-②条件設定!$H38)</f>
        <v>#DIV/0!</v>
      </c>
      <c r="EB34" s="99" t="e">
        <f>EA34+②条件設定!BI39</f>
        <v>#DIV/0!</v>
      </c>
      <c r="EC34" s="34" t="e">
        <f t="shared" si="40"/>
        <v>#DIV/0!</v>
      </c>
      <c r="ED34" s="55" t="e">
        <f>EB33*(1-②条件設定!$H38)</f>
        <v>#DIV/0!</v>
      </c>
      <c r="EE34" s="99" t="e">
        <f>ED34+②条件設定!BJ39</f>
        <v>#DIV/0!</v>
      </c>
      <c r="EF34" s="34" t="e">
        <f t="shared" si="41"/>
        <v>#DIV/0!</v>
      </c>
      <c r="EG34" s="55" t="e">
        <f>EE33*(1-②条件設定!$H38)</f>
        <v>#DIV/0!</v>
      </c>
      <c r="EH34" s="99" t="e">
        <f>EG34+②条件設定!BK39</f>
        <v>#DIV/0!</v>
      </c>
      <c r="EI34" s="34" t="e">
        <f t="shared" si="42"/>
        <v>#DIV/0!</v>
      </c>
      <c r="EJ34" s="55" t="e">
        <f>EH33*(1-②条件設定!$H38)</f>
        <v>#DIV/0!</v>
      </c>
      <c r="EK34" s="99" t="e">
        <f>EJ34+②条件設定!BL39</f>
        <v>#DIV/0!</v>
      </c>
      <c r="EL34" s="34" t="e">
        <f t="shared" si="43"/>
        <v>#DIV/0!</v>
      </c>
      <c r="EM34" s="55" t="e">
        <f>EK33*(1-②条件設定!$H38)</f>
        <v>#DIV/0!</v>
      </c>
      <c r="EN34" s="99" t="e">
        <f>EM34+②条件設定!BM39</f>
        <v>#DIV/0!</v>
      </c>
      <c r="EO34" s="34" t="e">
        <f t="shared" si="44"/>
        <v>#DIV/0!</v>
      </c>
      <c r="EP34" s="55" t="e">
        <f>EN33*(1-②条件設定!$H38)</f>
        <v>#DIV/0!</v>
      </c>
      <c r="EQ34" s="99" t="e">
        <f>EP34+②条件設定!BN39</f>
        <v>#DIV/0!</v>
      </c>
      <c r="ER34" s="34" t="e">
        <f t="shared" si="45"/>
        <v>#DIV/0!</v>
      </c>
      <c r="ES34" s="55" t="e">
        <f>EQ33*(1-②条件設定!$H38)</f>
        <v>#DIV/0!</v>
      </c>
      <c r="ET34" s="99" t="e">
        <f>ES34+②条件設定!BO39</f>
        <v>#DIV/0!</v>
      </c>
      <c r="EU34" s="34" t="e">
        <f t="shared" si="46"/>
        <v>#DIV/0!</v>
      </c>
      <c r="EV34" s="55" t="e">
        <f>ET33*(1-②条件設定!$H38)</f>
        <v>#DIV/0!</v>
      </c>
      <c r="EW34" s="99" t="e">
        <f>EV34+②条件設定!BP39</f>
        <v>#DIV/0!</v>
      </c>
      <c r="EX34" s="34" t="e">
        <f t="shared" si="47"/>
        <v>#DIV/0!</v>
      </c>
      <c r="EY34" s="55" t="e">
        <f>EW33*(1-②条件設定!$H38)</f>
        <v>#DIV/0!</v>
      </c>
      <c r="EZ34" s="99" t="e">
        <f>EY34+②条件設定!BQ39</f>
        <v>#DIV/0!</v>
      </c>
      <c r="FA34" s="34" t="e">
        <f t="shared" si="48"/>
        <v>#DIV/0!</v>
      </c>
      <c r="FB34" s="55" t="e">
        <f>EZ33*(1-②条件設定!$H38)</f>
        <v>#DIV/0!</v>
      </c>
      <c r="FC34" s="99" t="e">
        <f>FB34+②条件設定!BR39</f>
        <v>#DIV/0!</v>
      </c>
      <c r="FD34" s="34" t="e">
        <f t="shared" si="49"/>
        <v>#DIV/0!</v>
      </c>
      <c r="FE34" s="55" t="e">
        <f>FC33*(1-②条件設定!$H38)</f>
        <v>#DIV/0!</v>
      </c>
      <c r="FF34" s="99" t="e">
        <f>FE34+②条件設定!BS39</f>
        <v>#DIV/0!</v>
      </c>
      <c r="FG34" s="34" t="e">
        <f t="shared" si="50"/>
        <v>#DIV/0!</v>
      </c>
      <c r="FH34" s="55" t="e">
        <f>FF33*(1-②条件設定!$H38)</f>
        <v>#DIV/0!</v>
      </c>
      <c r="FI34" s="99" t="e">
        <f>FH34+②条件設定!BT39</f>
        <v>#DIV/0!</v>
      </c>
      <c r="FJ34" s="34" t="e">
        <f t="shared" si="51"/>
        <v>#DIV/0!</v>
      </c>
      <c r="FK34" s="55" t="e">
        <f>FI33*(1-②条件設定!$H38)</f>
        <v>#DIV/0!</v>
      </c>
      <c r="FL34" s="99" t="e">
        <f>FK34+②条件設定!BU39</f>
        <v>#DIV/0!</v>
      </c>
      <c r="FM34" s="34" t="e">
        <f t="shared" si="52"/>
        <v>#DIV/0!</v>
      </c>
      <c r="FN34" s="55" t="e">
        <f>FL33*(1-②条件設定!$H38)</f>
        <v>#DIV/0!</v>
      </c>
      <c r="FO34" s="99" t="e">
        <f>FN34+②条件設定!BV39</f>
        <v>#DIV/0!</v>
      </c>
      <c r="FP34" s="34" t="e">
        <f t="shared" si="53"/>
        <v>#DIV/0!</v>
      </c>
      <c r="FQ34" s="55" t="e">
        <f>FO33*(1-②条件設定!$H38)</f>
        <v>#DIV/0!</v>
      </c>
      <c r="FR34" s="99" t="e">
        <f>FQ34+②条件設定!BW39</f>
        <v>#DIV/0!</v>
      </c>
      <c r="FS34" s="34" t="e">
        <f t="shared" si="54"/>
        <v>#DIV/0!</v>
      </c>
      <c r="FT34" s="55" t="e">
        <f>FR33*(1-②条件設定!$H38)</f>
        <v>#DIV/0!</v>
      </c>
      <c r="FU34" s="99" t="e">
        <f>FT34+②条件設定!BX39</f>
        <v>#DIV/0!</v>
      </c>
      <c r="FV34" s="34" t="e">
        <f t="shared" si="55"/>
        <v>#DIV/0!</v>
      </c>
      <c r="FW34" s="55" t="e">
        <f>FU33*(1-②条件設定!$H38)</f>
        <v>#DIV/0!</v>
      </c>
      <c r="FX34" s="99" t="e">
        <f>FW34+②条件設定!BY39</f>
        <v>#DIV/0!</v>
      </c>
      <c r="FY34" s="34" t="e">
        <f t="shared" si="56"/>
        <v>#DIV/0!</v>
      </c>
      <c r="FZ34" s="55" t="e">
        <f>FX33*(1-②条件設定!$H38)</f>
        <v>#DIV/0!</v>
      </c>
      <c r="GA34" s="99" t="e">
        <f>FZ34+②条件設定!BZ39</f>
        <v>#DIV/0!</v>
      </c>
      <c r="GB34" s="34" t="e">
        <f t="shared" si="57"/>
        <v>#DIV/0!</v>
      </c>
      <c r="GC34" s="55" t="e">
        <f>GA33*(1-②条件設定!$H38)</f>
        <v>#DIV/0!</v>
      </c>
      <c r="GD34" s="99" t="e">
        <f>GC34+②条件設定!CA39</f>
        <v>#DIV/0!</v>
      </c>
      <c r="GE34" s="34" t="e">
        <f t="shared" si="58"/>
        <v>#DIV/0!</v>
      </c>
      <c r="GF34" s="55" t="e">
        <f>GD33*(1-②条件設定!$H38)</f>
        <v>#DIV/0!</v>
      </c>
      <c r="GG34" s="99" t="e">
        <f>GF34+②条件設定!CB39</f>
        <v>#DIV/0!</v>
      </c>
      <c r="GH34" s="34" t="e">
        <f t="shared" si="59"/>
        <v>#DIV/0!</v>
      </c>
      <c r="GI34" s="55" t="e">
        <f>GG33*(1-②条件設定!$H38)</f>
        <v>#DIV/0!</v>
      </c>
      <c r="GJ34" s="99" t="e">
        <f>GI34+②条件設定!CC39</f>
        <v>#DIV/0!</v>
      </c>
      <c r="GK34" s="34" t="e">
        <f t="shared" si="60"/>
        <v>#DIV/0!</v>
      </c>
      <c r="GL34" s="55" t="e">
        <f>GJ33*(1-②条件設定!$H38)</f>
        <v>#DIV/0!</v>
      </c>
      <c r="GM34" s="99" t="e">
        <f>GL34+②条件設定!CD39</f>
        <v>#DIV/0!</v>
      </c>
      <c r="GN34" s="34" t="e">
        <f t="shared" si="61"/>
        <v>#DIV/0!</v>
      </c>
      <c r="GO34" s="55" t="e">
        <f>GM33*(1-②条件設定!$H38)</f>
        <v>#DIV/0!</v>
      </c>
      <c r="GP34" s="99" t="e">
        <f>GO34+②条件設定!CE39</f>
        <v>#DIV/0!</v>
      </c>
      <c r="GQ34" s="34" t="e">
        <f t="shared" si="62"/>
        <v>#DIV/0!</v>
      </c>
      <c r="GR34" s="55" t="e">
        <f>GP33*(1-②条件設定!$H38)</f>
        <v>#DIV/0!</v>
      </c>
      <c r="GS34" s="99" t="e">
        <f>GR34+②条件設定!CF39</f>
        <v>#DIV/0!</v>
      </c>
      <c r="GT34" s="34" t="e">
        <f t="shared" si="63"/>
        <v>#DIV/0!</v>
      </c>
      <c r="GU34" s="55" t="e">
        <f>GS33*(1-②条件設定!$H38)</f>
        <v>#DIV/0!</v>
      </c>
      <c r="GV34" s="99" t="e">
        <f>GU34+②条件設定!CG39</f>
        <v>#DIV/0!</v>
      </c>
      <c r="GW34" s="34" t="e">
        <f t="shared" si="64"/>
        <v>#DIV/0!</v>
      </c>
      <c r="GX34" s="55" t="e">
        <f>GV33*(1-②条件設定!$H38)</f>
        <v>#DIV/0!</v>
      </c>
      <c r="GY34" s="99" t="e">
        <f>GX34+②条件設定!CH39</f>
        <v>#DIV/0!</v>
      </c>
      <c r="GZ34" s="34" t="e">
        <f t="shared" si="65"/>
        <v>#DIV/0!</v>
      </c>
      <c r="HA34" s="55" t="e">
        <f>GY33*(1-②条件設定!$H38)</f>
        <v>#DIV/0!</v>
      </c>
      <c r="HB34" s="99" t="e">
        <f>HA34+②条件設定!CI39</f>
        <v>#DIV/0!</v>
      </c>
      <c r="HC34" s="34" t="e">
        <f t="shared" si="66"/>
        <v>#DIV/0!</v>
      </c>
      <c r="HD34" s="55" t="e">
        <f>HB33*(1-②条件設定!$H38)</f>
        <v>#DIV/0!</v>
      </c>
      <c r="HE34" s="99" t="e">
        <f>HD34+②条件設定!CJ39</f>
        <v>#DIV/0!</v>
      </c>
      <c r="HF34" s="34" t="e">
        <f t="shared" si="67"/>
        <v>#DIV/0!</v>
      </c>
      <c r="HG34" s="55" t="e">
        <f>HE33*(1-②条件設定!$H38)</f>
        <v>#DIV/0!</v>
      </c>
      <c r="HH34" s="99" t="e">
        <f>HG34+②条件設定!CK39</f>
        <v>#DIV/0!</v>
      </c>
      <c r="HI34" s="34" t="e">
        <f t="shared" si="68"/>
        <v>#DIV/0!</v>
      </c>
      <c r="HJ34" s="55" t="e">
        <f>HH33*(1-②条件設定!$H38)</f>
        <v>#DIV/0!</v>
      </c>
      <c r="HK34" s="99" t="e">
        <f>HJ34+②条件設定!CL39</f>
        <v>#DIV/0!</v>
      </c>
      <c r="HL34" s="34" t="e">
        <f t="shared" si="69"/>
        <v>#DIV/0!</v>
      </c>
      <c r="HM34" s="55" t="e">
        <f>HK33*(1-②条件設定!$H38)</f>
        <v>#DIV/0!</v>
      </c>
      <c r="HN34" s="99" t="e">
        <f>HM34+②条件設定!CM39</f>
        <v>#DIV/0!</v>
      </c>
      <c r="HO34" s="34" t="e">
        <f t="shared" si="70"/>
        <v>#DIV/0!</v>
      </c>
      <c r="HP34" s="55" t="e">
        <f>HN33*(1-②条件設定!$H38)</f>
        <v>#DIV/0!</v>
      </c>
      <c r="HQ34" s="99" t="e">
        <f>HP34+②条件設定!CN39</f>
        <v>#DIV/0!</v>
      </c>
      <c r="HR34" s="34" t="e">
        <f t="shared" si="71"/>
        <v>#DIV/0!</v>
      </c>
      <c r="HS34" s="55" t="e">
        <f>HQ33*(1-②条件設定!$H38)</f>
        <v>#DIV/0!</v>
      </c>
      <c r="HT34" s="99" t="e">
        <f>HS34+②条件設定!CO39</f>
        <v>#DIV/0!</v>
      </c>
      <c r="HU34" s="34" t="e">
        <f t="shared" si="72"/>
        <v>#DIV/0!</v>
      </c>
      <c r="HV34" s="55" t="e">
        <f>HT33*(1-②条件設定!$H38)</f>
        <v>#DIV/0!</v>
      </c>
      <c r="HW34" s="99" t="e">
        <f>HV34+②条件設定!CP39</f>
        <v>#DIV/0!</v>
      </c>
      <c r="HX34" s="34" t="e">
        <f t="shared" si="73"/>
        <v>#DIV/0!</v>
      </c>
      <c r="HY34" s="55" t="e">
        <f>HW33*(1-②条件設定!$H38)</f>
        <v>#DIV/0!</v>
      </c>
      <c r="HZ34" s="99" t="e">
        <f>HY34+②条件設定!CQ39</f>
        <v>#DIV/0!</v>
      </c>
      <c r="IA34" s="34" t="e">
        <f t="shared" si="74"/>
        <v>#DIV/0!</v>
      </c>
      <c r="IB34" s="55" t="e">
        <f>HZ33*(1-②条件設定!$H38)</f>
        <v>#DIV/0!</v>
      </c>
      <c r="IC34" s="99" t="e">
        <f>IB34+②条件設定!CR39</f>
        <v>#DIV/0!</v>
      </c>
      <c r="ID34" s="34" t="e">
        <f t="shared" si="75"/>
        <v>#DIV/0!</v>
      </c>
      <c r="IE34" s="55" t="e">
        <f>IC33*(1-②条件設定!$H38)</f>
        <v>#DIV/0!</v>
      </c>
      <c r="IF34" s="99" t="e">
        <f>IE34+②条件設定!CS39</f>
        <v>#DIV/0!</v>
      </c>
      <c r="IG34" s="34" t="e">
        <f t="shared" si="76"/>
        <v>#DIV/0!</v>
      </c>
    </row>
    <row r="35" spans="1:241" x14ac:dyDescent="0.4">
      <c r="A35" s="21">
        <v>49</v>
      </c>
      <c r="B35" s="31">
        <f>①実績入力!B36</f>
        <v>0</v>
      </c>
      <c r="C35" s="10">
        <f>①実績入力!E36</f>
        <v>0</v>
      </c>
      <c r="D35" s="32">
        <f>①実績入力!F36</f>
        <v>0</v>
      </c>
      <c r="E35" s="54" t="e">
        <f>B34*(1-②条件設定!$H39)</f>
        <v>#DIV/0!</v>
      </c>
      <c r="F35" s="98" t="e">
        <f>E35+②条件設定!S40</f>
        <v>#DIV/0!</v>
      </c>
      <c r="G35" s="32" t="e">
        <f t="shared" si="77"/>
        <v>#DIV/0!</v>
      </c>
      <c r="H35" s="54" t="e">
        <f>F34*(1-②条件設定!$H39)</f>
        <v>#DIV/0!</v>
      </c>
      <c r="I35" s="98" t="e">
        <f>H35+②条件設定!T40</f>
        <v>#DIV/0!</v>
      </c>
      <c r="J35" s="32" t="e">
        <f t="shared" si="78"/>
        <v>#DIV/0!</v>
      </c>
      <c r="K35" s="54" t="e">
        <f>I34*(1-②条件設定!$H39)</f>
        <v>#DIV/0!</v>
      </c>
      <c r="L35" s="98" t="e">
        <f>K35+②条件設定!U40</f>
        <v>#DIV/0!</v>
      </c>
      <c r="M35" s="32" t="e">
        <f t="shared" si="0"/>
        <v>#DIV/0!</v>
      </c>
      <c r="N35" s="54" t="e">
        <f>L34*(1-②条件設定!$H39)</f>
        <v>#DIV/0!</v>
      </c>
      <c r="O35" s="98" t="e">
        <f>N35+②条件設定!V40</f>
        <v>#DIV/0!</v>
      </c>
      <c r="P35" s="32" t="e">
        <f t="shared" si="1"/>
        <v>#DIV/0!</v>
      </c>
      <c r="Q35" s="54" t="e">
        <f>O34*(1-②条件設定!$H39)</f>
        <v>#DIV/0!</v>
      </c>
      <c r="R35" s="98" t="e">
        <f>Q35+②条件設定!W40</f>
        <v>#DIV/0!</v>
      </c>
      <c r="S35" s="32" t="e">
        <f t="shared" si="2"/>
        <v>#DIV/0!</v>
      </c>
      <c r="T35" s="54" t="e">
        <f>R34*(1-②条件設定!$H39)</f>
        <v>#DIV/0!</v>
      </c>
      <c r="U35" s="98" t="e">
        <f>T35+②条件設定!X40</f>
        <v>#DIV/0!</v>
      </c>
      <c r="V35" s="32" t="e">
        <f t="shared" si="3"/>
        <v>#DIV/0!</v>
      </c>
      <c r="W35" s="54" t="e">
        <f>U34*(1-②条件設定!$H39)</f>
        <v>#DIV/0!</v>
      </c>
      <c r="X35" s="98" t="e">
        <f>W35+②条件設定!Y40</f>
        <v>#DIV/0!</v>
      </c>
      <c r="Y35" s="32" t="e">
        <f t="shared" si="4"/>
        <v>#DIV/0!</v>
      </c>
      <c r="Z35" s="54" t="e">
        <f>X34*(1-②条件設定!$H39)</f>
        <v>#DIV/0!</v>
      </c>
      <c r="AA35" s="98" t="e">
        <f>Z35+②条件設定!Z40</f>
        <v>#DIV/0!</v>
      </c>
      <c r="AB35" s="32" t="e">
        <f t="shared" si="5"/>
        <v>#DIV/0!</v>
      </c>
      <c r="AC35" s="54" t="e">
        <f>AA34*(1-②条件設定!$H39)</f>
        <v>#DIV/0!</v>
      </c>
      <c r="AD35" s="98" t="e">
        <f>AC35+②条件設定!AA40</f>
        <v>#DIV/0!</v>
      </c>
      <c r="AE35" s="32" t="e">
        <f t="shared" si="6"/>
        <v>#DIV/0!</v>
      </c>
      <c r="AF35" s="54" t="e">
        <f>AD34*(1-②条件設定!$H39)</f>
        <v>#DIV/0!</v>
      </c>
      <c r="AG35" s="98" t="e">
        <f>AF35+②条件設定!AB40</f>
        <v>#DIV/0!</v>
      </c>
      <c r="AH35" s="32" t="e">
        <f t="shared" si="7"/>
        <v>#DIV/0!</v>
      </c>
      <c r="AI35" s="54" t="e">
        <f>AG34*(1-②条件設定!$H39)</f>
        <v>#DIV/0!</v>
      </c>
      <c r="AJ35" s="98" t="e">
        <f>AI35+②条件設定!AC40</f>
        <v>#DIV/0!</v>
      </c>
      <c r="AK35" s="32" t="e">
        <f t="shared" si="8"/>
        <v>#DIV/0!</v>
      </c>
      <c r="AL35" s="54" t="e">
        <f>AJ34*(1-②条件設定!$H39)</f>
        <v>#DIV/0!</v>
      </c>
      <c r="AM35" s="98" t="e">
        <f>AL35+②条件設定!AD40</f>
        <v>#DIV/0!</v>
      </c>
      <c r="AN35" s="32" t="e">
        <f t="shared" si="9"/>
        <v>#DIV/0!</v>
      </c>
      <c r="AO35" s="54" t="e">
        <f>AM34*(1-②条件設定!$H39)</f>
        <v>#DIV/0!</v>
      </c>
      <c r="AP35" s="98" t="e">
        <f>AO35+②条件設定!AE40</f>
        <v>#DIV/0!</v>
      </c>
      <c r="AQ35" s="32" t="e">
        <f t="shared" si="10"/>
        <v>#DIV/0!</v>
      </c>
      <c r="AR35" s="54" t="e">
        <f>AP34*(1-②条件設定!$H39)</f>
        <v>#DIV/0!</v>
      </c>
      <c r="AS35" s="98" t="e">
        <f>AR35+②条件設定!AF40</f>
        <v>#DIV/0!</v>
      </c>
      <c r="AT35" s="32" t="e">
        <f t="shared" si="11"/>
        <v>#DIV/0!</v>
      </c>
      <c r="AU35" s="54" t="e">
        <f>AS34*(1-②条件設定!$H39)</f>
        <v>#DIV/0!</v>
      </c>
      <c r="AV35" s="98" t="e">
        <f>AU35+②条件設定!AG40</f>
        <v>#DIV/0!</v>
      </c>
      <c r="AW35" s="32" t="e">
        <f t="shared" si="12"/>
        <v>#DIV/0!</v>
      </c>
      <c r="AX35" s="54" t="e">
        <f>AV34*(1-②条件設定!$H39)</f>
        <v>#DIV/0!</v>
      </c>
      <c r="AY35" s="98" t="e">
        <f>AX35+②条件設定!AH40</f>
        <v>#DIV/0!</v>
      </c>
      <c r="AZ35" s="32" t="e">
        <f t="shared" si="13"/>
        <v>#DIV/0!</v>
      </c>
      <c r="BA35" s="54" t="e">
        <f>AY34*(1-②条件設定!$H39)</f>
        <v>#DIV/0!</v>
      </c>
      <c r="BB35" s="98" t="e">
        <f>BA35+②条件設定!AI40</f>
        <v>#DIV/0!</v>
      </c>
      <c r="BC35" s="32" t="e">
        <f t="shared" si="14"/>
        <v>#DIV/0!</v>
      </c>
      <c r="BD35" s="54" t="e">
        <f>BB34*(1-②条件設定!$H39)</f>
        <v>#DIV/0!</v>
      </c>
      <c r="BE35" s="98" t="e">
        <f>BD35+②条件設定!AJ40</f>
        <v>#DIV/0!</v>
      </c>
      <c r="BF35" s="32" t="e">
        <f t="shared" si="15"/>
        <v>#DIV/0!</v>
      </c>
      <c r="BG35" s="54" t="e">
        <f>BE34*(1-②条件設定!$H39)</f>
        <v>#DIV/0!</v>
      </c>
      <c r="BH35" s="98" t="e">
        <f>BG35+②条件設定!AK40</f>
        <v>#DIV/0!</v>
      </c>
      <c r="BI35" s="32" t="e">
        <f t="shared" si="16"/>
        <v>#DIV/0!</v>
      </c>
      <c r="BJ35" s="54" t="e">
        <f>BH34*(1-②条件設定!$H39)</f>
        <v>#DIV/0!</v>
      </c>
      <c r="BK35" s="98" t="e">
        <f>BJ35+②条件設定!AL40</f>
        <v>#DIV/0!</v>
      </c>
      <c r="BL35" s="32" t="e">
        <f t="shared" si="17"/>
        <v>#DIV/0!</v>
      </c>
      <c r="BM35" s="54" t="e">
        <f>BK34*(1-②条件設定!$H39)</f>
        <v>#DIV/0!</v>
      </c>
      <c r="BN35" s="98" t="e">
        <f>BM35+②条件設定!AM40</f>
        <v>#DIV/0!</v>
      </c>
      <c r="BO35" s="32" t="e">
        <f t="shared" si="18"/>
        <v>#DIV/0!</v>
      </c>
      <c r="BP35" s="54" t="e">
        <f>BN34*(1-②条件設定!$H39)</f>
        <v>#DIV/0!</v>
      </c>
      <c r="BQ35" s="98" t="e">
        <f>BP35+②条件設定!AN40</f>
        <v>#DIV/0!</v>
      </c>
      <c r="BR35" s="32" t="e">
        <f t="shared" si="19"/>
        <v>#DIV/0!</v>
      </c>
      <c r="BS35" s="54" t="e">
        <f>BQ34*(1-②条件設定!$H39)</f>
        <v>#DIV/0!</v>
      </c>
      <c r="BT35" s="98" t="e">
        <f>BS35+②条件設定!AO40</f>
        <v>#DIV/0!</v>
      </c>
      <c r="BU35" s="32" t="e">
        <f t="shared" si="20"/>
        <v>#DIV/0!</v>
      </c>
      <c r="BV35" s="54" t="e">
        <f>BT34*(1-②条件設定!$H39)</f>
        <v>#DIV/0!</v>
      </c>
      <c r="BW35" s="98" t="e">
        <f>BV35+②条件設定!AP40</f>
        <v>#DIV/0!</v>
      </c>
      <c r="BX35" s="32" t="e">
        <f t="shared" si="21"/>
        <v>#DIV/0!</v>
      </c>
      <c r="BY35" s="54" t="e">
        <f>BW34*(1-②条件設定!$H39)</f>
        <v>#DIV/0!</v>
      </c>
      <c r="BZ35" s="98" t="e">
        <f>BY35+②条件設定!AQ40</f>
        <v>#DIV/0!</v>
      </c>
      <c r="CA35" s="32" t="e">
        <f t="shared" si="22"/>
        <v>#DIV/0!</v>
      </c>
      <c r="CB35" s="54" t="e">
        <f>BZ34*(1-②条件設定!$H39)</f>
        <v>#DIV/0!</v>
      </c>
      <c r="CC35" s="98" t="e">
        <f>CB35+②条件設定!AR40</f>
        <v>#DIV/0!</v>
      </c>
      <c r="CD35" s="32" t="e">
        <f t="shared" si="23"/>
        <v>#DIV/0!</v>
      </c>
      <c r="CE35" s="54" t="e">
        <f>CC34*(1-②条件設定!$H39)</f>
        <v>#DIV/0!</v>
      </c>
      <c r="CF35" s="98" t="e">
        <f>CE35+②条件設定!AS40</f>
        <v>#DIV/0!</v>
      </c>
      <c r="CG35" s="32" t="e">
        <f t="shared" si="24"/>
        <v>#DIV/0!</v>
      </c>
      <c r="CH35" s="54" t="e">
        <f>CF34*(1-②条件設定!$H39)</f>
        <v>#DIV/0!</v>
      </c>
      <c r="CI35" s="98" t="e">
        <f>CH35+②条件設定!AT40</f>
        <v>#DIV/0!</v>
      </c>
      <c r="CJ35" s="32" t="e">
        <f t="shared" si="25"/>
        <v>#DIV/0!</v>
      </c>
      <c r="CK35" s="54" t="e">
        <f>CI34*(1-②条件設定!$H39)</f>
        <v>#DIV/0!</v>
      </c>
      <c r="CL35" s="98" t="e">
        <f>CK35+②条件設定!AU40</f>
        <v>#DIV/0!</v>
      </c>
      <c r="CM35" s="32" t="e">
        <f t="shared" si="26"/>
        <v>#DIV/0!</v>
      </c>
      <c r="CN35" s="54" t="e">
        <f>CL34*(1-②条件設定!$H39)</f>
        <v>#DIV/0!</v>
      </c>
      <c r="CO35" s="98" t="e">
        <f>CN35+②条件設定!AV40</f>
        <v>#DIV/0!</v>
      </c>
      <c r="CP35" s="32" t="e">
        <f t="shared" si="27"/>
        <v>#DIV/0!</v>
      </c>
      <c r="CQ35" s="54" t="e">
        <f>CO34*(1-②条件設定!$H39)</f>
        <v>#DIV/0!</v>
      </c>
      <c r="CR35" s="98" t="e">
        <f>CQ35+②条件設定!AW40</f>
        <v>#DIV/0!</v>
      </c>
      <c r="CS35" s="32" t="e">
        <f t="shared" si="28"/>
        <v>#DIV/0!</v>
      </c>
      <c r="CT35" s="54" t="e">
        <f>CR34*(1-②条件設定!$H39)</f>
        <v>#DIV/0!</v>
      </c>
      <c r="CU35" s="98" t="e">
        <f>CT35+②条件設定!AX40</f>
        <v>#DIV/0!</v>
      </c>
      <c r="CV35" s="32" t="e">
        <f t="shared" si="29"/>
        <v>#DIV/0!</v>
      </c>
      <c r="CW35" s="54" t="e">
        <f>CU34*(1-②条件設定!$H39)</f>
        <v>#DIV/0!</v>
      </c>
      <c r="CX35" s="98" t="e">
        <f>CW35+②条件設定!AY40</f>
        <v>#DIV/0!</v>
      </c>
      <c r="CY35" s="32" t="e">
        <f t="shared" si="30"/>
        <v>#DIV/0!</v>
      </c>
      <c r="CZ35" s="54" t="e">
        <f>CX34*(1-②条件設定!$H39)</f>
        <v>#DIV/0!</v>
      </c>
      <c r="DA35" s="98" t="e">
        <f>CZ35+②条件設定!AZ40</f>
        <v>#DIV/0!</v>
      </c>
      <c r="DB35" s="32" t="e">
        <f t="shared" si="31"/>
        <v>#DIV/0!</v>
      </c>
      <c r="DC35" s="54" t="e">
        <f>DA34*(1-②条件設定!$H39)</f>
        <v>#DIV/0!</v>
      </c>
      <c r="DD35" s="98" t="e">
        <f>DC35+②条件設定!BA40</f>
        <v>#DIV/0!</v>
      </c>
      <c r="DE35" s="32" t="e">
        <f t="shared" si="32"/>
        <v>#DIV/0!</v>
      </c>
      <c r="DF35" s="54" t="e">
        <f>DD34*(1-②条件設定!$H39)</f>
        <v>#DIV/0!</v>
      </c>
      <c r="DG35" s="98" t="e">
        <f>DF35+②条件設定!BB40</f>
        <v>#DIV/0!</v>
      </c>
      <c r="DH35" s="32" t="e">
        <f t="shared" si="33"/>
        <v>#DIV/0!</v>
      </c>
      <c r="DI35" s="54" t="e">
        <f>DG34*(1-②条件設定!$H39)</f>
        <v>#DIV/0!</v>
      </c>
      <c r="DJ35" s="98" t="e">
        <f>DI35+②条件設定!BC40</f>
        <v>#DIV/0!</v>
      </c>
      <c r="DK35" s="32" t="e">
        <f t="shared" si="34"/>
        <v>#DIV/0!</v>
      </c>
      <c r="DL35" s="54" t="e">
        <f>DJ34*(1-②条件設定!$H39)</f>
        <v>#DIV/0!</v>
      </c>
      <c r="DM35" s="98" t="e">
        <f>DL35+②条件設定!BD40</f>
        <v>#DIV/0!</v>
      </c>
      <c r="DN35" s="32" t="e">
        <f t="shared" si="35"/>
        <v>#DIV/0!</v>
      </c>
      <c r="DO35" s="54" t="e">
        <f>DM34*(1-②条件設定!$H39)</f>
        <v>#DIV/0!</v>
      </c>
      <c r="DP35" s="98" t="e">
        <f>DO35+②条件設定!BE40</f>
        <v>#DIV/0!</v>
      </c>
      <c r="DQ35" s="32" t="e">
        <f t="shared" si="36"/>
        <v>#DIV/0!</v>
      </c>
      <c r="DR35" s="54" t="e">
        <f>DP34*(1-②条件設定!$H39)</f>
        <v>#DIV/0!</v>
      </c>
      <c r="DS35" s="98" t="e">
        <f>DR35+②条件設定!BF40</f>
        <v>#DIV/0!</v>
      </c>
      <c r="DT35" s="32" t="e">
        <f t="shared" si="37"/>
        <v>#DIV/0!</v>
      </c>
      <c r="DU35" s="54" t="e">
        <f>DS34*(1-②条件設定!$H39)</f>
        <v>#DIV/0!</v>
      </c>
      <c r="DV35" s="98" t="e">
        <f>DU35+②条件設定!BG40</f>
        <v>#DIV/0!</v>
      </c>
      <c r="DW35" s="32" t="e">
        <f t="shared" si="38"/>
        <v>#DIV/0!</v>
      </c>
      <c r="DX35" s="54" t="e">
        <f>DV34*(1-②条件設定!$H39)</f>
        <v>#DIV/0!</v>
      </c>
      <c r="DY35" s="98" t="e">
        <f>DX35+②条件設定!BH40</f>
        <v>#DIV/0!</v>
      </c>
      <c r="DZ35" s="32" t="e">
        <f t="shared" si="39"/>
        <v>#DIV/0!</v>
      </c>
      <c r="EA35" s="54" t="e">
        <f>DY34*(1-②条件設定!$H39)</f>
        <v>#DIV/0!</v>
      </c>
      <c r="EB35" s="98" t="e">
        <f>EA35+②条件設定!BI40</f>
        <v>#DIV/0!</v>
      </c>
      <c r="EC35" s="32" t="e">
        <f t="shared" si="40"/>
        <v>#DIV/0!</v>
      </c>
      <c r="ED35" s="54" t="e">
        <f>EB34*(1-②条件設定!$H39)</f>
        <v>#DIV/0!</v>
      </c>
      <c r="EE35" s="98" t="e">
        <f>ED35+②条件設定!BJ40</f>
        <v>#DIV/0!</v>
      </c>
      <c r="EF35" s="32" t="e">
        <f t="shared" si="41"/>
        <v>#DIV/0!</v>
      </c>
      <c r="EG35" s="54" t="e">
        <f>EE34*(1-②条件設定!$H39)</f>
        <v>#DIV/0!</v>
      </c>
      <c r="EH35" s="98" t="e">
        <f>EG35+②条件設定!BK40</f>
        <v>#DIV/0!</v>
      </c>
      <c r="EI35" s="32" t="e">
        <f t="shared" si="42"/>
        <v>#DIV/0!</v>
      </c>
      <c r="EJ35" s="54" t="e">
        <f>EH34*(1-②条件設定!$H39)</f>
        <v>#DIV/0!</v>
      </c>
      <c r="EK35" s="98" t="e">
        <f>EJ35+②条件設定!BL40</f>
        <v>#DIV/0!</v>
      </c>
      <c r="EL35" s="32" t="e">
        <f t="shared" si="43"/>
        <v>#DIV/0!</v>
      </c>
      <c r="EM35" s="54" t="e">
        <f>EK34*(1-②条件設定!$H39)</f>
        <v>#DIV/0!</v>
      </c>
      <c r="EN35" s="98" t="e">
        <f>EM35+②条件設定!BM40</f>
        <v>#DIV/0!</v>
      </c>
      <c r="EO35" s="32" t="e">
        <f t="shared" si="44"/>
        <v>#DIV/0!</v>
      </c>
      <c r="EP35" s="54" t="e">
        <f>EN34*(1-②条件設定!$H39)</f>
        <v>#DIV/0!</v>
      </c>
      <c r="EQ35" s="98" t="e">
        <f>EP35+②条件設定!BN40</f>
        <v>#DIV/0!</v>
      </c>
      <c r="ER35" s="32" t="e">
        <f t="shared" si="45"/>
        <v>#DIV/0!</v>
      </c>
      <c r="ES35" s="54" t="e">
        <f>EQ34*(1-②条件設定!$H39)</f>
        <v>#DIV/0!</v>
      </c>
      <c r="ET35" s="98" t="e">
        <f>ES35+②条件設定!BO40</f>
        <v>#DIV/0!</v>
      </c>
      <c r="EU35" s="32" t="e">
        <f t="shared" si="46"/>
        <v>#DIV/0!</v>
      </c>
      <c r="EV35" s="54" t="e">
        <f>ET34*(1-②条件設定!$H39)</f>
        <v>#DIV/0!</v>
      </c>
      <c r="EW35" s="98" t="e">
        <f>EV35+②条件設定!BP40</f>
        <v>#DIV/0!</v>
      </c>
      <c r="EX35" s="32" t="e">
        <f t="shared" si="47"/>
        <v>#DIV/0!</v>
      </c>
      <c r="EY35" s="54" t="e">
        <f>EW34*(1-②条件設定!$H39)</f>
        <v>#DIV/0!</v>
      </c>
      <c r="EZ35" s="98" t="e">
        <f>EY35+②条件設定!BQ40</f>
        <v>#DIV/0!</v>
      </c>
      <c r="FA35" s="32" t="e">
        <f t="shared" si="48"/>
        <v>#DIV/0!</v>
      </c>
      <c r="FB35" s="54" t="e">
        <f>EZ34*(1-②条件設定!$H39)</f>
        <v>#DIV/0!</v>
      </c>
      <c r="FC35" s="98" t="e">
        <f>FB35+②条件設定!BR40</f>
        <v>#DIV/0!</v>
      </c>
      <c r="FD35" s="32" t="e">
        <f t="shared" si="49"/>
        <v>#DIV/0!</v>
      </c>
      <c r="FE35" s="54" t="e">
        <f>FC34*(1-②条件設定!$H39)</f>
        <v>#DIV/0!</v>
      </c>
      <c r="FF35" s="98" t="e">
        <f>FE35+②条件設定!BS40</f>
        <v>#DIV/0!</v>
      </c>
      <c r="FG35" s="32" t="e">
        <f t="shared" si="50"/>
        <v>#DIV/0!</v>
      </c>
      <c r="FH35" s="54" t="e">
        <f>FF34*(1-②条件設定!$H39)</f>
        <v>#DIV/0!</v>
      </c>
      <c r="FI35" s="98" t="e">
        <f>FH35+②条件設定!BT40</f>
        <v>#DIV/0!</v>
      </c>
      <c r="FJ35" s="32" t="e">
        <f t="shared" si="51"/>
        <v>#DIV/0!</v>
      </c>
      <c r="FK35" s="54" t="e">
        <f>FI34*(1-②条件設定!$H39)</f>
        <v>#DIV/0!</v>
      </c>
      <c r="FL35" s="98" t="e">
        <f>FK35+②条件設定!BU40</f>
        <v>#DIV/0!</v>
      </c>
      <c r="FM35" s="32" t="e">
        <f t="shared" si="52"/>
        <v>#DIV/0!</v>
      </c>
      <c r="FN35" s="54" t="e">
        <f>FL34*(1-②条件設定!$H39)</f>
        <v>#DIV/0!</v>
      </c>
      <c r="FO35" s="98" t="e">
        <f>FN35+②条件設定!BV40</f>
        <v>#DIV/0!</v>
      </c>
      <c r="FP35" s="32" t="e">
        <f t="shared" si="53"/>
        <v>#DIV/0!</v>
      </c>
      <c r="FQ35" s="54" t="e">
        <f>FO34*(1-②条件設定!$H39)</f>
        <v>#DIV/0!</v>
      </c>
      <c r="FR35" s="98" t="e">
        <f>FQ35+②条件設定!BW40</f>
        <v>#DIV/0!</v>
      </c>
      <c r="FS35" s="32" t="e">
        <f t="shared" si="54"/>
        <v>#DIV/0!</v>
      </c>
      <c r="FT35" s="54" t="e">
        <f>FR34*(1-②条件設定!$H39)</f>
        <v>#DIV/0!</v>
      </c>
      <c r="FU35" s="98" t="e">
        <f>FT35+②条件設定!BX40</f>
        <v>#DIV/0!</v>
      </c>
      <c r="FV35" s="32" t="e">
        <f t="shared" si="55"/>
        <v>#DIV/0!</v>
      </c>
      <c r="FW35" s="54" t="e">
        <f>FU34*(1-②条件設定!$H39)</f>
        <v>#DIV/0!</v>
      </c>
      <c r="FX35" s="98" t="e">
        <f>FW35+②条件設定!BY40</f>
        <v>#DIV/0!</v>
      </c>
      <c r="FY35" s="32" t="e">
        <f t="shared" si="56"/>
        <v>#DIV/0!</v>
      </c>
      <c r="FZ35" s="54" t="e">
        <f>FX34*(1-②条件設定!$H39)</f>
        <v>#DIV/0!</v>
      </c>
      <c r="GA35" s="98" t="e">
        <f>FZ35+②条件設定!BZ40</f>
        <v>#DIV/0!</v>
      </c>
      <c r="GB35" s="32" t="e">
        <f t="shared" si="57"/>
        <v>#DIV/0!</v>
      </c>
      <c r="GC35" s="54" t="e">
        <f>GA34*(1-②条件設定!$H39)</f>
        <v>#DIV/0!</v>
      </c>
      <c r="GD35" s="98" t="e">
        <f>GC35+②条件設定!CA40</f>
        <v>#DIV/0!</v>
      </c>
      <c r="GE35" s="32" t="e">
        <f t="shared" si="58"/>
        <v>#DIV/0!</v>
      </c>
      <c r="GF35" s="54" t="e">
        <f>GD34*(1-②条件設定!$H39)</f>
        <v>#DIV/0!</v>
      </c>
      <c r="GG35" s="98" t="e">
        <f>GF35+②条件設定!CB40</f>
        <v>#DIV/0!</v>
      </c>
      <c r="GH35" s="32" t="e">
        <f t="shared" si="59"/>
        <v>#DIV/0!</v>
      </c>
      <c r="GI35" s="54" t="e">
        <f>GG34*(1-②条件設定!$H39)</f>
        <v>#DIV/0!</v>
      </c>
      <c r="GJ35" s="98" t="e">
        <f>GI35+②条件設定!CC40</f>
        <v>#DIV/0!</v>
      </c>
      <c r="GK35" s="32" t="e">
        <f t="shared" si="60"/>
        <v>#DIV/0!</v>
      </c>
      <c r="GL35" s="54" t="e">
        <f>GJ34*(1-②条件設定!$H39)</f>
        <v>#DIV/0!</v>
      </c>
      <c r="GM35" s="98" t="e">
        <f>GL35+②条件設定!CD40</f>
        <v>#DIV/0!</v>
      </c>
      <c r="GN35" s="32" t="e">
        <f t="shared" si="61"/>
        <v>#DIV/0!</v>
      </c>
      <c r="GO35" s="54" t="e">
        <f>GM34*(1-②条件設定!$H39)</f>
        <v>#DIV/0!</v>
      </c>
      <c r="GP35" s="98" t="e">
        <f>GO35+②条件設定!CE40</f>
        <v>#DIV/0!</v>
      </c>
      <c r="GQ35" s="32" t="e">
        <f t="shared" si="62"/>
        <v>#DIV/0!</v>
      </c>
      <c r="GR35" s="54" t="e">
        <f>GP34*(1-②条件設定!$H39)</f>
        <v>#DIV/0!</v>
      </c>
      <c r="GS35" s="98" t="e">
        <f>GR35+②条件設定!CF40</f>
        <v>#DIV/0!</v>
      </c>
      <c r="GT35" s="32" t="e">
        <f t="shared" si="63"/>
        <v>#DIV/0!</v>
      </c>
      <c r="GU35" s="54" t="e">
        <f>GS34*(1-②条件設定!$H39)</f>
        <v>#DIV/0!</v>
      </c>
      <c r="GV35" s="98" t="e">
        <f>GU35+②条件設定!CG40</f>
        <v>#DIV/0!</v>
      </c>
      <c r="GW35" s="32" t="e">
        <f t="shared" si="64"/>
        <v>#DIV/0!</v>
      </c>
      <c r="GX35" s="54" t="e">
        <f>GV34*(1-②条件設定!$H39)</f>
        <v>#DIV/0!</v>
      </c>
      <c r="GY35" s="98" t="e">
        <f>GX35+②条件設定!CH40</f>
        <v>#DIV/0!</v>
      </c>
      <c r="GZ35" s="32" t="e">
        <f t="shared" si="65"/>
        <v>#DIV/0!</v>
      </c>
      <c r="HA35" s="54" t="e">
        <f>GY34*(1-②条件設定!$H39)</f>
        <v>#DIV/0!</v>
      </c>
      <c r="HB35" s="98" t="e">
        <f>HA35+②条件設定!CI40</f>
        <v>#DIV/0!</v>
      </c>
      <c r="HC35" s="32" t="e">
        <f t="shared" si="66"/>
        <v>#DIV/0!</v>
      </c>
      <c r="HD35" s="54" t="e">
        <f>HB34*(1-②条件設定!$H39)</f>
        <v>#DIV/0!</v>
      </c>
      <c r="HE35" s="98" t="e">
        <f>HD35+②条件設定!CJ40</f>
        <v>#DIV/0!</v>
      </c>
      <c r="HF35" s="32" t="e">
        <f t="shared" si="67"/>
        <v>#DIV/0!</v>
      </c>
      <c r="HG35" s="54" t="e">
        <f>HE34*(1-②条件設定!$H39)</f>
        <v>#DIV/0!</v>
      </c>
      <c r="HH35" s="98" t="e">
        <f>HG35+②条件設定!CK40</f>
        <v>#DIV/0!</v>
      </c>
      <c r="HI35" s="32" t="e">
        <f t="shared" si="68"/>
        <v>#DIV/0!</v>
      </c>
      <c r="HJ35" s="54" t="e">
        <f>HH34*(1-②条件設定!$H39)</f>
        <v>#DIV/0!</v>
      </c>
      <c r="HK35" s="98" t="e">
        <f>HJ35+②条件設定!CL40</f>
        <v>#DIV/0!</v>
      </c>
      <c r="HL35" s="32" t="e">
        <f t="shared" si="69"/>
        <v>#DIV/0!</v>
      </c>
      <c r="HM35" s="54" t="e">
        <f>HK34*(1-②条件設定!$H39)</f>
        <v>#DIV/0!</v>
      </c>
      <c r="HN35" s="98" t="e">
        <f>HM35+②条件設定!CM40</f>
        <v>#DIV/0!</v>
      </c>
      <c r="HO35" s="32" t="e">
        <f t="shared" si="70"/>
        <v>#DIV/0!</v>
      </c>
      <c r="HP35" s="54" t="e">
        <f>HN34*(1-②条件設定!$H39)</f>
        <v>#DIV/0!</v>
      </c>
      <c r="HQ35" s="98" t="e">
        <f>HP35+②条件設定!CN40</f>
        <v>#DIV/0!</v>
      </c>
      <c r="HR35" s="32" t="e">
        <f t="shared" si="71"/>
        <v>#DIV/0!</v>
      </c>
      <c r="HS35" s="54" t="e">
        <f>HQ34*(1-②条件設定!$H39)</f>
        <v>#DIV/0!</v>
      </c>
      <c r="HT35" s="98" t="e">
        <f>HS35+②条件設定!CO40</f>
        <v>#DIV/0!</v>
      </c>
      <c r="HU35" s="32" t="e">
        <f t="shared" si="72"/>
        <v>#DIV/0!</v>
      </c>
      <c r="HV35" s="54" t="e">
        <f>HT34*(1-②条件設定!$H39)</f>
        <v>#DIV/0!</v>
      </c>
      <c r="HW35" s="98" t="e">
        <f>HV35+②条件設定!CP40</f>
        <v>#DIV/0!</v>
      </c>
      <c r="HX35" s="32" t="e">
        <f t="shared" si="73"/>
        <v>#DIV/0!</v>
      </c>
      <c r="HY35" s="54" t="e">
        <f>HW34*(1-②条件設定!$H39)</f>
        <v>#DIV/0!</v>
      </c>
      <c r="HZ35" s="98" t="e">
        <f>HY35+②条件設定!CQ40</f>
        <v>#DIV/0!</v>
      </c>
      <c r="IA35" s="32" t="e">
        <f t="shared" si="74"/>
        <v>#DIV/0!</v>
      </c>
      <c r="IB35" s="54" t="e">
        <f>HZ34*(1-②条件設定!$H39)</f>
        <v>#DIV/0!</v>
      </c>
      <c r="IC35" s="98" t="e">
        <f>IB35+②条件設定!CR40</f>
        <v>#DIV/0!</v>
      </c>
      <c r="ID35" s="32" t="e">
        <f t="shared" si="75"/>
        <v>#DIV/0!</v>
      </c>
      <c r="IE35" s="54" t="e">
        <f>IC34*(1-②条件設定!$H39)</f>
        <v>#DIV/0!</v>
      </c>
      <c r="IF35" s="98" t="e">
        <f>IE35+②条件設定!CS40</f>
        <v>#DIV/0!</v>
      </c>
      <c r="IG35" s="32" t="e">
        <f t="shared" si="76"/>
        <v>#DIV/0!</v>
      </c>
    </row>
    <row r="36" spans="1:241" x14ac:dyDescent="0.4">
      <c r="A36" s="23">
        <v>50</v>
      </c>
      <c r="B36" s="35">
        <f>①実績入力!B37</f>
        <v>0</v>
      </c>
      <c r="C36" s="14">
        <f>①実績入力!E37</f>
        <v>0</v>
      </c>
      <c r="D36" s="36">
        <f>①実績入力!F37</f>
        <v>0</v>
      </c>
      <c r="E36" s="56" t="e">
        <f>B35*(1-②条件設定!$H40)</f>
        <v>#DIV/0!</v>
      </c>
      <c r="F36" s="100" t="e">
        <f>E36+②条件設定!S41</f>
        <v>#DIV/0!</v>
      </c>
      <c r="G36" s="36" t="e">
        <f t="shared" si="77"/>
        <v>#DIV/0!</v>
      </c>
      <c r="H36" s="56" t="e">
        <f>F35*(1-②条件設定!$H40)</f>
        <v>#DIV/0!</v>
      </c>
      <c r="I36" s="100" t="e">
        <f>H36+②条件設定!T41</f>
        <v>#DIV/0!</v>
      </c>
      <c r="J36" s="36" t="e">
        <f t="shared" si="78"/>
        <v>#DIV/0!</v>
      </c>
      <c r="K36" s="56" t="e">
        <f>I35*(1-②条件設定!$H40)</f>
        <v>#DIV/0!</v>
      </c>
      <c r="L36" s="100" t="e">
        <f>K36+②条件設定!U41</f>
        <v>#DIV/0!</v>
      </c>
      <c r="M36" s="36" t="e">
        <f t="shared" si="0"/>
        <v>#DIV/0!</v>
      </c>
      <c r="N36" s="56" t="e">
        <f>L35*(1-②条件設定!$H40)</f>
        <v>#DIV/0!</v>
      </c>
      <c r="O36" s="100" t="e">
        <f>N36+②条件設定!V41</f>
        <v>#DIV/0!</v>
      </c>
      <c r="P36" s="36" t="e">
        <f t="shared" si="1"/>
        <v>#DIV/0!</v>
      </c>
      <c r="Q36" s="56" t="e">
        <f>O35*(1-②条件設定!$H40)</f>
        <v>#DIV/0!</v>
      </c>
      <c r="R36" s="100" t="e">
        <f>Q36+②条件設定!W41</f>
        <v>#DIV/0!</v>
      </c>
      <c r="S36" s="36" t="e">
        <f t="shared" si="2"/>
        <v>#DIV/0!</v>
      </c>
      <c r="T36" s="56" t="e">
        <f>R35*(1-②条件設定!$H40)</f>
        <v>#DIV/0!</v>
      </c>
      <c r="U36" s="100" t="e">
        <f>T36+②条件設定!X41</f>
        <v>#DIV/0!</v>
      </c>
      <c r="V36" s="36" t="e">
        <f t="shared" si="3"/>
        <v>#DIV/0!</v>
      </c>
      <c r="W36" s="56" t="e">
        <f>U35*(1-②条件設定!$H40)</f>
        <v>#DIV/0!</v>
      </c>
      <c r="X36" s="100" t="e">
        <f>W36+②条件設定!Y41</f>
        <v>#DIV/0!</v>
      </c>
      <c r="Y36" s="36" t="e">
        <f t="shared" si="4"/>
        <v>#DIV/0!</v>
      </c>
      <c r="Z36" s="56" t="e">
        <f>X35*(1-②条件設定!$H40)</f>
        <v>#DIV/0!</v>
      </c>
      <c r="AA36" s="100" t="e">
        <f>Z36+②条件設定!Z41</f>
        <v>#DIV/0!</v>
      </c>
      <c r="AB36" s="36" t="e">
        <f t="shared" si="5"/>
        <v>#DIV/0!</v>
      </c>
      <c r="AC36" s="56" t="e">
        <f>AA35*(1-②条件設定!$H40)</f>
        <v>#DIV/0!</v>
      </c>
      <c r="AD36" s="100" t="e">
        <f>AC36+②条件設定!AA41</f>
        <v>#DIV/0!</v>
      </c>
      <c r="AE36" s="36" t="e">
        <f t="shared" si="6"/>
        <v>#DIV/0!</v>
      </c>
      <c r="AF36" s="56" t="e">
        <f>AD35*(1-②条件設定!$H40)</f>
        <v>#DIV/0!</v>
      </c>
      <c r="AG36" s="100" t="e">
        <f>AF36+②条件設定!AB41</f>
        <v>#DIV/0!</v>
      </c>
      <c r="AH36" s="36" t="e">
        <f t="shared" si="7"/>
        <v>#DIV/0!</v>
      </c>
      <c r="AI36" s="56" t="e">
        <f>AG35*(1-②条件設定!$H40)</f>
        <v>#DIV/0!</v>
      </c>
      <c r="AJ36" s="100" t="e">
        <f>AI36+②条件設定!AC41</f>
        <v>#DIV/0!</v>
      </c>
      <c r="AK36" s="36" t="e">
        <f t="shared" si="8"/>
        <v>#DIV/0!</v>
      </c>
      <c r="AL36" s="56" t="e">
        <f>AJ35*(1-②条件設定!$H40)</f>
        <v>#DIV/0!</v>
      </c>
      <c r="AM36" s="100" t="e">
        <f>AL36+②条件設定!AD41</f>
        <v>#DIV/0!</v>
      </c>
      <c r="AN36" s="36" t="e">
        <f t="shared" si="9"/>
        <v>#DIV/0!</v>
      </c>
      <c r="AO36" s="56" t="e">
        <f>AM35*(1-②条件設定!$H40)</f>
        <v>#DIV/0!</v>
      </c>
      <c r="AP36" s="100" t="e">
        <f>AO36+②条件設定!AE41</f>
        <v>#DIV/0!</v>
      </c>
      <c r="AQ36" s="36" t="e">
        <f t="shared" si="10"/>
        <v>#DIV/0!</v>
      </c>
      <c r="AR36" s="56" t="e">
        <f>AP35*(1-②条件設定!$H40)</f>
        <v>#DIV/0!</v>
      </c>
      <c r="AS36" s="100" t="e">
        <f>AR36+②条件設定!AF41</f>
        <v>#DIV/0!</v>
      </c>
      <c r="AT36" s="36" t="e">
        <f t="shared" si="11"/>
        <v>#DIV/0!</v>
      </c>
      <c r="AU36" s="56" t="e">
        <f>AS35*(1-②条件設定!$H40)</f>
        <v>#DIV/0!</v>
      </c>
      <c r="AV36" s="100" t="e">
        <f>AU36+②条件設定!AG41</f>
        <v>#DIV/0!</v>
      </c>
      <c r="AW36" s="36" t="e">
        <f t="shared" si="12"/>
        <v>#DIV/0!</v>
      </c>
      <c r="AX36" s="56" t="e">
        <f>AV35*(1-②条件設定!$H40)</f>
        <v>#DIV/0!</v>
      </c>
      <c r="AY36" s="100" t="e">
        <f>AX36+②条件設定!AH41</f>
        <v>#DIV/0!</v>
      </c>
      <c r="AZ36" s="36" t="e">
        <f t="shared" si="13"/>
        <v>#DIV/0!</v>
      </c>
      <c r="BA36" s="56" t="e">
        <f>AY35*(1-②条件設定!$H40)</f>
        <v>#DIV/0!</v>
      </c>
      <c r="BB36" s="100" t="e">
        <f>BA36+②条件設定!AI41</f>
        <v>#DIV/0!</v>
      </c>
      <c r="BC36" s="36" t="e">
        <f t="shared" si="14"/>
        <v>#DIV/0!</v>
      </c>
      <c r="BD36" s="56" t="e">
        <f>BB35*(1-②条件設定!$H40)</f>
        <v>#DIV/0!</v>
      </c>
      <c r="BE36" s="100" t="e">
        <f>BD36+②条件設定!AJ41</f>
        <v>#DIV/0!</v>
      </c>
      <c r="BF36" s="36" t="e">
        <f t="shared" si="15"/>
        <v>#DIV/0!</v>
      </c>
      <c r="BG36" s="56" t="e">
        <f>BE35*(1-②条件設定!$H40)</f>
        <v>#DIV/0!</v>
      </c>
      <c r="BH36" s="100" t="e">
        <f>BG36+②条件設定!AK41</f>
        <v>#DIV/0!</v>
      </c>
      <c r="BI36" s="36" t="e">
        <f t="shared" si="16"/>
        <v>#DIV/0!</v>
      </c>
      <c r="BJ36" s="56" t="e">
        <f>BH35*(1-②条件設定!$H40)</f>
        <v>#DIV/0!</v>
      </c>
      <c r="BK36" s="100" t="e">
        <f>BJ36+②条件設定!AL41</f>
        <v>#DIV/0!</v>
      </c>
      <c r="BL36" s="36" t="e">
        <f t="shared" si="17"/>
        <v>#DIV/0!</v>
      </c>
      <c r="BM36" s="56" t="e">
        <f>BK35*(1-②条件設定!$H40)</f>
        <v>#DIV/0!</v>
      </c>
      <c r="BN36" s="100" t="e">
        <f>BM36+②条件設定!AM41</f>
        <v>#DIV/0!</v>
      </c>
      <c r="BO36" s="36" t="e">
        <f t="shared" si="18"/>
        <v>#DIV/0!</v>
      </c>
      <c r="BP36" s="56" t="e">
        <f>BN35*(1-②条件設定!$H40)</f>
        <v>#DIV/0!</v>
      </c>
      <c r="BQ36" s="100" t="e">
        <f>BP36+②条件設定!AN41</f>
        <v>#DIV/0!</v>
      </c>
      <c r="BR36" s="36" t="e">
        <f t="shared" si="19"/>
        <v>#DIV/0!</v>
      </c>
      <c r="BS36" s="56" t="e">
        <f>BQ35*(1-②条件設定!$H40)</f>
        <v>#DIV/0!</v>
      </c>
      <c r="BT36" s="100" t="e">
        <f>BS36+②条件設定!AO41</f>
        <v>#DIV/0!</v>
      </c>
      <c r="BU36" s="36" t="e">
        <f t="shared" si="20"/>
        <v>#DIV/0!</v>
      </c>
      <c r="BV36" s="56" t="e">
        <f>BT35*(1-②条件設定!$H40)</f>
        <v>#DIV/0!</v>
      </c>
      <c r="BW36" s="100" t="e">
        <f>BV36+②条件設定!AP41</f>
        <v>#DIV/0!</v>
      </c>
      <c r="BX36" s="36" t="e">
        <f t="shared" si="21"/>
        <v>#DIV/0!</v>
      </c>
      <c r="BY36" s="56" t="e">
        <f>BW35*(1-②条件設定!$H40)</f>
        <v>#DIV/0!</v>
      </c>
      <c r="BZ36" s="100" t="e">
        <f>BY36+②条件設定!AQ41</f>
        <v>#DIV/0!</v>
      </c>
      <c r="CA36" s="36" t="e">
        <f t="shared" si="22"/>
        <v>#DIV/0!</v>
      </c>
      <c r="CB36" s="56" t="e">
        <f>BZ35*(1-②条件設定!$H40)</f>
        <v>#DIV/0!</v>
      </c>
      <c r="CC36" s="100" t="e">
        <f>CB36+②条件設定!AR41</f>
        <v>#DIV/0!</v>
      </c>
      <c r="CD36" s="36" t="e">
        <f t="shared" si="23"/>
        <v>#DIV/0!</v>
      </c>
      <c r="CE36" s="56" t="e">
        <f>CC35*(1-②条件設定!$H40)</f>
        <v>#DIV/0!</v>
      </c>
      <c r="CF36" s="100" t="e">
        <f>CE36+②条件設定!AS41</f>
        <v>#DIV/0!</v>
      </c>
      <c r="CG36" s="36" t="e">
        <f t="shared" si="24"/>
        <v>#DIV/0!</v>
      </c>
      <c r="CH36" s="56" t="e">
        <f>CF35*(1-②条件設定!$H40)</f>
        <v>#DIV/0!</v>
      </c>
      <c r="CI36" s="100" t="e">
        <f>CH36+②条件設定!AT41</f>
        <v>#DIV/0!</v>
      </c>
      <c r="CJ36" s="36" t="e">
        <f t="shared" si="25"/>
        <v>#DIV/0!</v>
      </c>
      <c r="CK36" s="56" t="e">
        <f>CI35*(1-②条件設定!$H40)</f>
        <v>#DIV/0!</v>
      </c>
      <c r="CL36" s="100" t="e">
        <f>CK36+②条件設定!AU41</f>
        <v>#DIV/0!</v>
      </c>
      <c r="CM36" s="36" t="e">
        <f t="shared" si="26"/>
        <v>#DIV/0!</v>
      </c>
      <c r="CN36" s="56" t="e">
        <f>CL35*(1-②条件設定!$H40)</f>
        <v>#DIV/0!</v>
      </c>
      <c r="CO36" s="100" t="e">
        <f>CN36+②条件設定!AV41</f>
        <v>#DIV/0!</v>
      </c>
      <c r="CP36" s="36" t="e">
        <f t="shared" si="27"/>
        <v>#DIV/0!</v>
      </c>
      <c r="CQ36" s="56" t="e">
        <f>CO35*(1-②条件設定!$H40)</f>
        <v>#DIV/0!</v>
      </c>
      <c r="CR36" s="100" t="e">
        <f>CQ36+②条件設定!AW41</f>
        <v>#DIV/0!</v>
      </c>
      <c r="CS36" s="36" t="e">
        <f t="shared" si="28"/>
        <v>#DIV/0!</v>
      </c>
      <c r="CT36" s="56" t="e">
        <f>CR35*(1-②条件設定!$H40)</f>
        <v>#DIV/0!</v>
      </c>
      <c r="CU36" s="100" t="e">
        <f>CT36+②条件設定!AX41</f>
        <v>#DIV/0!</v>
      </c>
      <c r="CV36" s="36" t="e">
        <f t="shared" si="29"/>
        <v>#DIV/0!</v>
      </c>
      <c r="CW36" s="56" t="e">
        <f>CU35*(1-②条件設定!$H40)</f>
        <v>#DIV/0!</v>
      </c>
      <c r="CX36" s="100" t="e">
        <f>CW36+②条件設定!AY41</f>
        <v>#DIV/0!</v>
      </c>
      <c r="CY36" s="36" t="e">
        <f t="shared" si="30"/>
        <v>#DIV/0!</v>
      </c>
      <c r="CZ36" s="56" t="e">
        <f>CX35*(1-②条件設定!$H40)</f>
        <v>#DIV/0!</v>
      </c>
      <c r="DA36" s="100" t="e">
        <f>CZ36+②条件設定!AZ41</f>
        <v>#DIV/0!</v>
      </c>
      <c r="DB36" s="36" t="e">
        <f t="shared" si="31"/>
        <v>#DIV/0!</v>
      </c>
      <c r="DC36" s="56" t="e">
        <f>DA35*(1-②条件設定!$H40)</f>
        <v>#DIV/0!</v>
      </c>
      <c r="DD36" s="100" t="e">
        <f>DC36+②条件設定!BA41</f>
        <v>#DIV/0!</v>
      </c>
      <c r="DE36" s="36" t="e">
        <f t="shared" si="32"/>
        <v>#DIV/0!</v>
      </c>
      <c r="DF36" s="56" t="e">
        <f>DD35*(1-②条件設定!$H40)</f>
        <v>#DIV/0!</v>
      </c>
      <c r="DG36" s="100" t="e">
        <f>DF36+②条件設定!BB41</f>
        <v>#DIV/0!</v>
      </c>
      <c r="DH36" s="36" t="e">
        <f t="shared" si="33"/>
        <v>#DIV/0!</v>
      </c>
      <c r="DI36" s="56" t="e">
        <f>DG35*(1-②条件設定!$H40)</f>
        <v>#DIV/0!</v>
      </c>
      <c r="DJ36" s="100" t="e">
        <f>DI36+②条件設定!BC41</f>
        <v>#DIV/0!</v>
      </c>
      <c r="DK36" s="36" t="e">
        <f t="shared" si="34"/>
        <v>#DIV/0!</v>
      </c>
      <c r="DL36" s="56" t="e">
        <f>DJ35*(1-②条件設定!$H40)</f>
        <v>#DIV/0!</v>
      </c>
      <c r="DM36" s="100" t="e">
        <f>DL36+②条件設定!BD41</f>
        <v>#DIV/0!</v>
      </c>
      <c r="DN36" s="36" t="e">
        <f t="shared" si="35"/>
        <v>#DIV/0!</v>
      </c>
      <c r="DO36" s="56" t="e">
        <f>DM35*(1-②条件設定!$H40)</f>
        <v>#DIV/0!</v>
      </c>
      <c r="DP36" s="100" t="e">
        <f>DO36+②条件設定!BE41</f>
        <v>#DIV/0!</v>
      </c>
      <c r="DQ36" s="36" t="e">
        <f t="shared" si="36"/>
        <v>#DIV/0!</v>
      </c>
      <c r="DR36" s="56" t="e">
        <f>DP35*(1-②条件設定!$H40)</f>
        <v>#DIV/0!</v>
      </c>
      <c r="DS36" s="100" t="e">
        <f>DR36+②条件設定!BF41</f>
        <v>#DIV/0!</v>
      </c>
      <c r="DT36" s="36" t="e">
        <f t="shared" si="37"/>
        <v>#DIV/0!</v>
      </c>
      <c r="DU36" s="56" t="e">
        <f>DS35*(1-②条件設定!$H40)</f>
        <v>#DIV/0!</v>
      </c>
      <c r="DV36" s="100" t="e">
        <f>DU36+②条件設定!BG41</f>
        <v>#DIV/0!</v>
      </c>
      <c r="DW36" s="36" t="e">
        <f t="shared" si="38"/>
        <v>#DIV/0!</v>
      </c>
      <c r="DX36" s="56" t="e">
        <f>DV35*(1-②条件設定!$H40)</f>
        <v>#DIV/0!</v>
      </c>
      <c r="DY36" s="100" t="e">
        <f>DX36+②条件設定!BH41</f>
        <v>#DIV/0!</v>
      </c>
      <c r="DZ36" s="36" t="e">
        <f t="shared" si="39"/>
        <v>#DIV/0!</v>
      </c>
      <c r="EA36" s="56" t="e">
        <f>DY35*(1-②条件設定!$H40)</f>
        <v>#DIV/0!</v>
      </c>
      <c r="EB36" s="100" t="e">
        <f>EA36+②条件設定!BI41</f>
        <v>#DIV/0!</v>
      </c>
      <c r="EC36" s="36" t="e">
        <f t="shared" si="40"/>
        <v>#DIV/0!</v>
      </c>
      <c r="ED36" s="56" t="e">
        <f>EB35*(1-②条件設定!$H40)</f>
        <v>#DIV/0!</v>
      </c>
      <c r="EE36" s="100" t="e">
        <f>ED36+②条件設定!BJ41</f>
        <v>#DIV/0!</v>
      </c>
      <c r="EF36" s="36" t="e">
        <f t="shared" si="41"/>
        <v>#DIV/0!</v>
      </c>
      <c r="EG36" s="56" t="e">
        <f>EE35*(1-②条件設定!$H40)</f>
        <v>#DIV/0!</v>
      </c>
      <c r="EH36" s="100" t="e">
        <f>EG36+②条件設定!BK41</f>
        <v>#DIV/0!</v>
      </c>
      <c r="EI36" s="36" t="e">
        <f t="shared" si="42"/>
        <v>#DIV/0!</v>
      </c>
      <c r="EJ36" s="56" t="e">
        <f>EH35*(1-②条件設定!$H40)</f>
        <v>#DIV/0!</v>
      </c>
      <c r="EK36" s="100" t="e">
        <f>EJ36+②条件設定!BL41</f>
        <v>#DIV/0!</v>
      </c>
      <c r="EL36" s="36" t="e">
        <f t="shared" si="43"/>
        <v>#DIV/0!</v>
      </c>
      <c r="EM36" s="56" t="e">
        <f>EK35*(1-②条件設定!$H40)</f>
        <v>#DIV/0!</v>
      </c>
      <c r="EN36" s="100" t="e">
        <f>EM36+②条件設定!BM41</f>
        <v>#DIV/0!</v>
      </c>
      <c r="EO36" s="36" t="e">
        <f t="shared" si="44"/>
        <v>#DIV/0!</v>
      </c>
      <c r="EP36" s="56" t="e">
        <f>EN35*(1-②条件設定!$H40)</f>
        <v>#DIV/0!</v>
      </c>
      <c r="EQ36" s="100" t="e">
        <f>EP36+②条件設定!BN41</f>
        <v>#DIV/0!</v>
      </c>
      <c r="ER36" s="36" t="e">
        <f t="shared" si="45"/>
        <v>#DIV/0!</v>
      </c>
      <c r="ES36" s="56" t="e">
        <f>EQ35*(1-②条件設定!$H40)</f>
        <v>#DIV/0!</v>
      </c>
      <c r="ET36" s="100" t="e">
        <f>ES36+②条件設定!BO41</f>
        <v>#DIV/0!</v>
      </c>
      <c r="EU36" s="36" t="e">
        <f t="shared" si="46"/>
        <v>#DIV/0!</v>
      </c>
      <c r="EV36" s="56" t="e">
        <f>ET35*(1-②条件設定!$H40)</f>
        <v>#DIV/0!</v>
      </c>
      <c r="EW36" s="100" t="e">
        <f>EV36+②条件設定!BP41</f>
        <v>#DIV/0!</v>
      </c>
      <c r="EX36" s="36" t="e">
        <f t="shared" si="47"/>
        <v>#DIV/0!</v>
      </c>
      <c r="EY36" s="56" t="e">
        <f>EW35*(1-②条件設定!$H40)</f>
        <v>#DIV/0!</v>
      </c>
      <c r="EZ36" s="100" t="e">
        <f>EY36+②条件設定!BQ41</f>
        <v>#DIV/0!</v>
      </c>
      <c r="FA36" s="36" t="e">
        <f t="shared" si="48"/>
        <v>#DIV/0!</v>
      </c>
      <c r="FB36" s="56" t="e">
        <f>EZ35*(1-②条件設定!$H40)</f>
        <v>#DIV/0!</v>
      </c>
      <c r="FC36" s="100" t="e">
        <f>FB36+②条件設定!BR41</f>
        <v>#DIV/0!</v>
      </c>
      <c r="FD36" s="36" t="e">
        <f t="shared" si="49"/>
        <v>#DIV/0!</v>
      </c>
      <c r="FE36" s="56" t="e">
        <f>FC35*(1-②条件設定!$H40)</f>
        <v>#DIV/0!</v>
      </c>
      <c r="FF36" s="100" t="e">
        <f>FE36+②条件設定!BS41</f>
        <v>#DIV/0!</v>
      </c>
      <c r="FG36" s="36" t="e">
        <f t="shared" si="50"/>
        <v>#DIV/0!</v>
      </c>
      <c r="FH36" s="56" t="e">
        <f>FF35*(1-②条件設定!$H40)</f>
        <v>#DIV/0!</v>
      </c>
      <c r="FI36" s="100" t="e">
        <f>FH36+②条件設定!BT41</f>
        <v>#DIV/0!</v>
      </c>
      <c r="FJ36" s="36" t="e">
        <f t="shared" si="51"/>
        <v>#DIV/0!</v>
      </c>
      <c r="FK36" s="56" t="e">
        <f>FI35*(1-②条件設定!$H40)</f>
        <v>#DIV/0!</v>
      </c>
      <c r="FL36" s="100" t="e">
        <f>FK36+②条件設定!BU41</f>
        <v>#DIV/0!</v>
      </c>
      <c r="FM36" s="36" t="e">
        <f t="shared" si="52"/>
        <v>#DIV/0!</v>
      </c>
      <c r="FN36" s="56" t="e">
        <f>FL35*(1-②条件設定!$H40)</f>
        <v>#DIV/0!</v>
      </c>
      <c r="FO36" s="100" t="e">
        <f>FN36+②条件設定!BV41</f>
        <v>#DIV/0!</v>
      </c>
      <c r="FP36" s="36" t="e">
        <f t="shared" si="53"/>
        <v>#DIV/0!</v>
      </c>
      <c r="FQ36" s="56" t="e">
        <f>FO35*(1-②条件設定!$H40)</f>
        <v>#DIV/0!</v>
      </c>
      <c r="FR36" s="100" t="e">
        <f>FQ36+②条件設定!BW41</f>
        <v>#DIV/0!</v>
      </c>
      <c r="FS36" s="36" t="e">
        <f t="shared" si="54"/>
        <v>#DIV/0!</v>
      </c>
      <c r="FT36" s="56" t="e">
        <f>FR35*(1-②条件設定!$H40)</f>
        <v>#DIV/0!</v>
      </c>
      <c r="FU36" s="100" t="e">
        <f>FT36+②条件設定!BX41</f>
        <v>#DIV/0!</v>
      </c>
      <c r="FV36" s="36" t="e">
        <f t="shared" si="55"/>
        <v>#DIV/0!</v>
      </c>
      <c r="FW36" s="56" t="e">
        <f>FU35*(1-②条件設定!$H40)</f>
        <v>#DIV/0!</v>
      </c>
      <c r="FX36" s="100" t="e">
        <f>FW36+②条件設定!BY41</f>
        <v>#DIV/0!</v>
      </c>
      <c r="FY36" s="36" t="e">
        <f t="shared" si="56"/>
        <v>#DIV/0!</v>
      </c>
      <c r="FZ36" s="56" t="e">
        <f>FX35*(1-②条件設定!$H40)</f>
        <v>#DIV/0!</v>
      </c>
      <c r="GA36" s="100" t="e">
        <f>FZ36+②条件設定!BZ41</f>
        <v>#DIV/0!</v>
      </c>
      <c r="GB36" s="36" t="e">
        <f t="shared" si="57"/>
        <v>#DIV/0!</v>
      </c>
      <c r="GC36" s="56" t="e">
        <f>GA35*(1-②条件設定!$H40)</f>
        <v>#DIV/0!</v>
      </c>
      <c r="GD36" s="100" t="e">
        <f>GC36+②条件設定!CA41</f>
        <v>#DIV/0!</v>
      </c>
      <c r="GE36" s="36" t="e">
        <f t="shared" si="58"/>
        <v>#DIV/0!</v>
      </c>
      <c r="GF36" s="56" t="e">
        <f>GD35*(1-②条件設定!$H40)</f>
        <v>#DIV/0!</v>
      </c>
      <c r="GG36" s="100" t="e">
        <f>GF36+②条件設定!CB41</f>
        <v>#DIV/0!</v>
      </c>
      <c r="GH36" s="36" t="e">
        <f t="shared" si="59"/>
        <v>#DIV/0!</v>
      </c>
      <c r="GI36" s="56" t="e">
        <f>GG35*(1-②条件設定!$H40)</f>
        <v>#DIV/0!</v>
      </c>
      <c r="GJ36" s="100" t="e">
        <f>GI36+②条件設定!CC41</f>
        <v>#DIV/0!</v>
      </c>
      <c r="GK36" s="36" t="e">
        <f t="shared" si="60"/>
        <v>#DIV/0!</v>
      </c>
      <c r="GL36" s="56" t="e">
        <f>GJ35*(1-②条件設定!$H40)</f>
        <v>#DIV/0!</v>
      </c>
      <c r="GM36" s="100" t="e">
        <f>GL36+②条件設定!CD41</f>
        <v>#DIV/0!</v>
      </c>
      <c r="GN36" s="36" t="e">
        <f t="shared" si="61"/>
        <v>#DIV/0!</v>
      </c>
      <c r="GO36" s="56" t="e">
        <f>GM35*(1-②条件設定!$H40)</f>
        <v>#DIV/0!</v>
      </c>
      <c r="GP36" s="100" t="e">
        <f>GO36+②条件設定!CE41</f>
        <v>#DIV/0!</v>
      </c>
      <c r="GQ36" s="36" t="e">
        <f t="shared" si="62"/>
        <v>#DIV/0!</v>
      </c>
      <c r="GR36" s="56" t="e">
        <f>GP35*(1-②条件設定!$H40)</f>
        <v>#DIV/0!</v>
      </c>
      <c r="GS36" s="100" t="e">
        <f>GR36+②条件設定!CF41</f>
        <v>#DIV/0!</v>
      </c>
      <c r="GT36" s="36" t="e">
        <f t="shared" si="63"/>
        <v>#DIV/0!</v>
      </c>
      <c r="GU36" s="56" t="e">
        <f>GS35*(1-②条件設定!$H40)</f>
        <v>#DIV/0!</v>
      </c>
      <c r="GV36" s="100" t="e">
        <f>GU36+②条件設定!CG41</f>
        <v>#DIV/0!</v>
      </c>
      <c r="GW36" s="36" t="e">
        <f t="shared" si="64"/>
        <v>#DIV/0!</v>
      </c>
      <c r="GX36" s="56" t="e">
        <f>GV35*(1-②条件設定!$H40)</f>
        <v>#DIV/0!</v>
      </c>
      <c r="GY36" s="100" t="e">
        <f>GX36+②条件設定!CH41</f>
        <v>#DIV/0!</v>
      </c>
      <c r="GZ36" s="36" t="e">
        <f t="shared" si="65"/>
        <v>#DIV/0!</v>
      </c>
      <c r="HA36" s="56" t="e">
        <f>GY35*(1-②条件設定!$H40)</f>
        <v>#DIV/0!</v>
      </c>
      <c r="HB36" s="100" t="e">
        <f>HA36+②条件設定!CI41</f>
        <v>#DIV/0!</v>
      </c>
      <c r="HC36" s="36" t="e">
        <f t="shared" si="66"/>
        <v>#DIV/0!</v>
      </c>
      <c r="HD36" s="56" t="e">
        <f>HB35*(1-②条件設定!$H40)</f>
        <v>#DIV/0!</v>
      </c>
      <c r="HE36" s="100" t="e">
        <f>HD36+②条件設定!CJ41</f>
        <v>#DIV/0!</v>
      </c>
      <c r="HF36" s="36" t="e">
        <f t="shared" si="67"/>
        <v>#DIV/0!</v>
      </c>
      <c r="HG36" s="56" t="e">
        <f>HE35*(1-②条件設定!$H40)</f>
        <v>#DIV/0!</v>
      </c>
      <c r="HH36" s="100" t="e">
        <f>HG36+②条件設定!CK41</f>
        <v>#DIV/0!</v>
      </c>
      <c r="HI36" s="36" t="e">
        <f t="shared" si="68"/>
        <v>#DIV/0!</v>
      </c>
      <c r="HJ36" s="56" t="e">
        <f>HH35*(1-②条件設定!$H40)</f>
        <v>#DIV/0!</v>
      </c>
      <c r="HK36" s="100" t="e">
        <f>HJ36+②条件設定!CL41</f>
        <v>#DIV/0!</v>
      </c>
      <c r="HL36" s="36" t="e">
        <f t="shared" si="69"/>
        <v>#DIV/0!</v>
      </c>
      <c r="HM36" s="56" t="e">
        <f>HK35*(1-②条件設定!$H40)</f>
        <v>#DIV/0!</v>
      </c>
      <c r="HN36" s="100" t="e">
        <f>HM36+②条件設定!CM41</f>
        <v>#DIV/0!</v>
      </c>
      <c r="HO36" s="36" t="e">
        <f t="shared" si="70"/>
        <v>#DIV/0!</v>
      </c>
      <c r="HP36" s="56" t="e">
        <f>HN35*(1-②条件設定!$H40)</f>
        <v>#DIV/0!</v>
      </c>
      <c r="HQ36" s="100" t="e">
        <f>HP36+②条件設定!CN41</f>
        <v>#DIV/0!</v>
      </c>
      <c r="HR36" s="36" t="e">
        <f t="shared" si="71"/>
        <v>#DIV/0!</v>
      </c>
      <c r="HS36" s="56" t="e">
        <f>HQ35*(1-②条件設定!$H40)</f>
        <v>#DIV/0!</v>
      </c>
      <c r="HT36" s="100" t="e">
        <f>HS36+②条件設定!CO41</f>
        <v>#DIV/0!</v>
      </c>
      <c r="HU36" s="36" t="e">
        <f t="shared" si="72"/>
        <v>#DIV/0!</v>
      </c>
      <c r="HV36" s="56" t="e">
        <f>HT35*(1-②条件設定!$H40)</f>
        <v>#DIV/0!</v>
      </c>
      <c r="HW36" s="100" t="e">
        <f>HV36+②条件設定!CP41</f>
        <v>#DIV/0!</v>
      </c>
      <c r="HX36" s="36" t="e">
        <f t="shared" si="73"/>
        <v>#DIV/0!</v>
      </c>
      <c r="HY36" s="56" t="e">
        <f>HW35*(1-②条件設定!$H40)</f>
        <v>#DIV/0!</v>
      </c>
      <c r="HZ36" s="100" t="e">
        <f>HY36+②条件設定!CQ41</f>
        <v>#DIV/0!</v>
      </c>
      <c r="IA36" s="36" t="e">
        <f t="shared" si="74"/>
        <v>#DIV/0!</v>
      </c>
      <c r="IB36" s="56" t="e">
        <f>HZ35*(1-②条件設定!$H40)</f>
        <v>#DIV/0!</v>
      </c>
      <c r="IC36" s="100" t="e">
        <f>IB36+②条件設定!CR41</f>
        <v>#DIV/0!</v>
      </c>
      <c r="ID36" s="36" t="e">
        <f t="shared" si="75"/>
        <v>#DIV/0!</v>
      </c>
      <c r="IE36" s="56" t="e">
        <f>IC35*(1-②条件設定!$H40)</f>
        <v>#DIV/0!</v>
      </c>
      <c r="IF36" s="100" t="e">
        <f>IE36+②条件設定!CS41</f>
        <v>#DIV/0!</v>
      </c>
      <c r="IG36" s="36" t="e">
        <f t="shared" si="76"/>
        <v>#DIV/0!</v>
      </c>
    </row>
    <row r="37" spans="1:241" x14ac:dyDescent="0.4">
      <c r="A37" s="21">
        <v>51</v>
      </c>
      <c r="B37" s="31">
        <f>①実績入力!B38</f>
        <v>0</v>
      </c>
      <c r="C37" s="10">
        <f>①実績入力!E38</f>
        <v>0</v>
      </c>
      <c r="D37" s="32">
        <f>①実績入力!F38</f>
        <v>0</v>
      </c>
      <c r="E37" s="54" t="e">
        <f>B36*(1-②条件設定!$H41)</f>
        <v>#DIV/0!</v>
      </c>
      <c r="F37" s="98" t="e">
        <f>E37+②条件設定!S42</f>
        <v>#DIV/0!</v>
      </c>
      <c r="G37" s="32" t="e">
        <f t="shared" si="77"/>
        <v>#DIV/0!</v>
      </c>
      <c r="H37" s="54" t="e">
        <f>F36*(1-②条件設定!$H41)</f>
        <v>#DIV/0!</v>
      </c>
      <c r="I37" s="98" t="e">
        <f>H37+②条件設定!T42</f>
        <v>#DIV/0!</v>
      </c>
      <c r="J37" s="32" t="e">
        <f t="shared" si="78"/>
        <v>#DIV/0!</v>
      </c>
      <c r="K37" s="54" t="e">
        <f>I36*(1-②条件設定!$H41)</f>
        <v>#DIV/0!</v>
      </c>
      <c r="L37" s="98" t="e">
        <f>K37+②条件設定!U42</f>
        <v>#DIV/0!</v>
      </c>
      <c r="M37" s="32" t="e">
        <f t="shared" si="0"/>
        <v>#DIV/0!</v>
      </c>
      <c r="N37" s="54" t="e">
        <f>L36*(1-②条件設定!$H41)</f>
        <v>#DIV/0!</v>
      </c>
      <c r="O37" s="98" t="e">
        <f>N37+②条件設定!V42</f>
        <v>#DIV/0!</v>
      </c>
      <c r="P37" s="32" t="e">
        <f t="shared" si="1"/>
        <v>#DIV/0!</v>
      </c>
      <c r="Q37" s="54" t="e">
        <f>O36*(1-②条件設定!$H41)</f>
        <v>#DIV/0!</v>
      </c>
      <c r="R37" s="98" t="e">
        <f>Q37+②条件設定!W42</f>
        <v>#DIV/0!</v>
      </c>
      <c r="S37" s="32" t="e">
        <f t="shared" si="2"/>
        <v>#DIV/0!</v>
      </c>
      <c r="T37" s="54" t="e">
        <f>R36*(1-②条件設定!$H41)</f>
        <v>#DIV/0!</v>
      </c>
      <c r="U37" s="98" t="e">
        <f>T37+②条件設定!X42</f>
        <v>#DIV/0!</v>
      </c>
      <c r="V37" s="32" t="e">
        <f t="shared" si="3"/>
        <v>#DIV/0!</v>
      </c>
      <c r="W37" s="54" t="e">
        <f>U36*(1-②条件設定!$H41)</f>
        <v>#DIV/0!</v>
      </c>
      <c r="X37" s="98" t="e">
        <f>W37+②条件設定!Y42</f>
        <v>#DIV/0!</v>
      </c>
      <c r="Y37" s="32" t="e">
        <f t="shared" si="4"/>
        <v>#DIV/0!</v>
      </c>
      <c r="Z37" s="54" t="e">
        <f>X36*(1-②条件設定!$H41)</f>
        <v>#DIV/0!</v>
      </c>
      <c r="AA37" s="98" t="e">
        <f>Z37+②条件設定!Z42</f>
        <v>#DIV/0!</v>
      </c>
      <c r="AB37" s="32" t="e">
        <f t="shared" si="5"/>
        <v>#DIV/0!</v>
      </c>
      <c r="AC37" s="54" t="e">
        <f>AA36*(1-②条件設定!$H41)</f>
        <v>#DIV/0!</v>
      </c>
      <c r="AD37" s="98" t="e">
        <f>AC37+②条件設定!AA42</f>
        <v>#DIV/0!</v>
      </c>
      <c r="AE37" s="32" t="e">
        <f t="shared" si="6"/>
        <v>#DIV/0!</v>
      </c>
      <c r="AF37" s="54" t="e">
        <f>AD36*(1-②条件設定!$H41)</f>
        <v>#DIV/0!</v>
      </c>
      <c r="AG37" s="98" t="e">
        <f>AF37+②条件設定!AB42</f>
        <v>#DIV/0!</v>
      </c>
      <c r="AH37" s="32" t="e">
        <f t="shared" si="7"/>
        <v>#DIV/0!</v>
      </c>
      <c r="AI37" s="54" t="e">
        <f>AG36*(1-②条件設定!$H41)</f>
        <v>#DIV/0!</v>
      </c>
      <c r="AJ37" s="98" t="e">
        <f>AI37+②条件設定!AC42</f>
        <v>#DIV/0!</v>
      </c>
      <c r="AK37" s="32" t="e">
        <f t="shared" si="8"/>
        <v>#DIV/0!</v>
      </c>
      <c r="AL37" s="54" t="e">
        <f>AJ36*(1-②条件設定!$H41)</f>
        <v>#DIV/0!</v>
      </c>
      <c r="AM37" s="98" t="e">
        <f>AL37+②条件設定!AD42</f>
        <v>#DIV/0!</v>
      </c>
      <c r="AN37" s="32" t="e">
        <f t="shared" si="9"/>
        <v>#DIV/0!</v>
      </c>
      <c r="AO37" s="54" t="e">
        <f>AM36*(1-②条件設定!$H41)</f>
        <v>#DIV/0!</v>
      </c>
      <c r="AP37" s="98" t="e">
        <f>AO37+②条件設定!AE42</f>
        <v>#DIV/0!</v>
      </c>
      <c r="AQ37" s="32" t="e">
        <f t="shared" si="10"/>
        <v>#DIV/0!</v>
      </c>
      <c r="AR37" s="54" t="e">
        <f>AP36*(1-②条件設定!$H41)</f>
        <v>#DIV/0!</v>
      </c>
      <c r="AS37" s="98" t="e">
        <f>AR37+②条件設定!AF42</f>
        <v>#DIV/0!</v>
      </c>
      <c r="AT37" s="32" t="e">
        <f t="shared" si="11"/>
        <v>#DIV/0!</v>
      </c>
      <c r="AU37" s="54" t="e">
        <f>AS36*(1-②条件設定!$H41)</f>
        <v>#DIV/0!</v>
      </c>
      <c r="AV37" s="98" t="e">
        <f>AU37+②条件設定!AG42</f>
        <v>#DIV/0!</v>
      </c>
      <c r="AW37" s="32" t="e">
        <f t="shared" si="12"/>
        <v>#DIV/0!</v>
      </c>
      <c r="AX37" s="54" t="e">
        <f>AV36*(1-②条件設定!$H41)</f>
        <v>#DIV/0!</v>
      </c>
      <c r="AY37" s="98" t="e">
        <f>AX37+②条件設定!AH42</f>
        <v>#DIV/0!</v>
      </c>
      <c r="AZ37" s="32" t="e">
        <f t="shared" si="13"/>
        <v>#DIV/0!</v>
      </c>
      <c r="BA37" s="54" t="e">
        <f>AY36*(1-②条件設定!$H41)</f>
        <v>#DIV/0!</v>
      </c>
      <c r="BB37" s="98" t="e">
        <f>BA37+②条件設定!AI42</f>
        <v>#DIV/0!</v>
      </c>
      <c r="BC37" s="32" t="e">
        <f t="shared" si="14"/>
        <v>#DIV/0!</v>
      </c>
      <c r="BD37" s="54" t="e">
        <f>BB36*(1-②条件設定!$H41)</f>
        <v>#DIV/0!</v>
      </c>
      <c r="BE37" s="98" t="e">
        <f>BD37+②条件設定!AJ42</f>
        <v>#DIV/0!</v>
      </c>
      <c r="BF37" s="32" t="e">
        <f t="shared" si="15"/>
        <v>#DIV/0!</v>
      </c>
      <c r="BG37" s="54" t="e">
        <f>BE36*(1-②条件設定!$H41)</f>
        <v>#DIV/0!</v>
      </c>
      <c r="BH37" s="98" t="e">
        <f>BG37+②条件設定!AK42</f>
        <v>#DIV/0!</v>
      </c>
      <c r="BI37" s="32" t="e">
        <f t="shared" si="16"/>
        <v>#DIV/0!</v>
      </c>
      <c r="BJ37" s="54" t="e">
        <f>BH36*(1-②条件設定!$H41)</f>
        <v>#DIV/0!</v>
      </c>
      <c r="BK37" s="98" t="e">
        <f>BJ37+②条件設定!AL42</f>
        <v>#DIV/0!</v>
      </c>
      <c r="BL37" s="32" t="e">
        <f t="shared" si="17"/>
        <v>#DIV/0!</v>
      </c>
      <c r="BM37" s="54" t="e">
        <f>BK36*(1-②条件設定!$H41)</f>
        <v>#DIV/0!</v>
      </c>
      <c r="BN37" s="98" t="e">
        <f>BM37+②条件設定!AM42</f>
        <v>#DIV/0!</v>
      </c>
      <c r="BO37" s="32" t="e">
        <f t="shared" si="18"/>
        <v>#DIV/0!</v>
      </c>
      <c r="BP37" s="54" t="e">
        <f>BN36*(1-②条件設定!$H41)</f>
        <v>#DIV/0!</v>
      </c>
      <c r="BQ37" s="98" t="e">
        <f>BP37+②条件設定!AN42</f>
        <v>#DIV/0!</v>
      </c>
      <c r="BR37" s="32" t="e">
        <f t="shared" si="19"/>
        <v>#DIV/0!</v>
      </c>
      <c r="BS37" s="54" t="e">
        <f>BQ36*(1-②条件設定!$H41)</f>
        <v>#DIV/0!</v>
      </c>
      <c r="BT37" s="98" t="e">
        <f>BS37+②条件設定!AO42</f>
        <v>#DIV/0!</v>
      </c>
      <c r="BU37" s="32" t="e">
        <f t="shared" si="20"/>
        <v>#DIV/0!</v>
      </c>
      <c r="BV37" s="54" t="e">
        <f>BT36*(1-②条件設定!$H41)</f>
        <v>#DIV/0!</v>
      </c>
      <c r="BW37" s="98" t="e">
        <f>BV37+②条件設定!AP42</f>
        <v>#DIV/0!</v>
      </c>
      <c r="BX37" s="32" t="e">
        <f t="shared" si="21"/>
        <v>#DIV/0!</v>
      </c>
      <c r="BY37" s="54" t="e">
        <f>BW36*(1-②条件設定!$H41)</f>
        <v>#DIV/0!</v>
      </c>
      <c r="BZ37" s="98" t="e">
        <f>BY37+②条件設定!AQ42</f>
        <v>#DIV/0!</v>
      </c>
      <c r="CA37" s="32" t="e">
        <f t="shared" si="22"/>
        <v>#DIV/0!</v>
      </c>
      <c r="CB37" s="54" t="e">
        <f>BZ36*(1-②条件設定!$H41)</f>
        <v>#DIV/0!</v>
      </c>
      <c r="CC37" s="98" t="e">
        <f>CB37+②条件設定!AR42</f>
        <v>#DIV/0!</v>
      </c>
      <c r="CD37" s="32" t="e">
        <f t="shared" si="23"/>
        <v>#DIV/0!</v>
      </c>
      <c r="CE37" s="54" t="e">
        <f>CC36*(1-②条件設定!$H41)</f>
        <v>#DIV/0!</v>
      </c>
      <c r="CF37" s="98" t="e">
        <f>CE37+②条件設定!AS42</f>
        <v>#DIV/0!</v>
      </c>
      <c r="CG37" s="32" t="e">
        <f t="shared" si="24"/>
        <v>#DIV/0!</v>
      </c>
      <c r="CH37" s="54" t="e">
        <f>CF36*(1-②条件設定!$H41)</f>
        <v>#DIV/0!</v>
      </c>
      <c r="CI37" s="98" t="e">
        <f>CH37+②条件設定!AT42</f>
        <v>#DIV/0!</v>
      </c>
      <c r="CJ37" s="32" t="e">
        <f t="shared" si="25"/>
        <v>#DIV/0!</v>
      </c>
      <c r="CK37" s="54" t="e">
        <f>CI36*(1-②条件設定!$H41)</f>
        <v>#DIV/0!</v>
      </c>
      <c r="CL37" s="98" t="e">
        <f>CK37+②条件設定!AU42</f>
        <v>#DIV/0!</v>
      </c>
      <c r="CM37" s="32" t="e">
        <f t="shared" si="26"/>
        <v>#DIV/0!</v>
      </c>
      <c r="CN37" s="54" t="e">
        <f>CL36*(1-②条件設定!$H41)</f>
        <v>#DIV/0!</v>
      </c>
      <c r="CO37" s="98" t="e">
        <f>CN37+②条件設定!AV42</f>
        <v>#DIV/0!</v>
      </c>
      <c r="CP37" s="32" t="e">
        <f t="shared" si="27"/>
        <v>#DIV/0!</v>
      </c>
      <c r="CQ37" s="54" t="e">
        <f>CO36*(1-②条件設定!$H41)</f>
        <v>#DIV/0!</v>
      </c>
      <c r="CR37" s="98" t="e">
        <f>CQ37+②条件設定!AW42</f>
        <v>#DIV/0!</v>
      </c>
      <c r="CS37" s="32" t="e">
        <f t="shared" si="28"/>
        <v>#DIV/0!</v>
      </c>
      <c r="CT37" s="54" t="e">
        <f>CR36*(1-②条件設定!$H41)</f>
        <v>#DIV/0!</v>
      </c>
      <c r="CU37" s="98" t="e">
        <f>CT37+②条件設定!AX42</f>
        <v>#DIV/0!</v>
      </c>
      <c r="CV37" s="32" t="e">
        <f t="shared" si="29"/>
        <v>#DIV/0!</v>
      </c>
      <c r="CW37" s="54" t="e">
        <f>CU36*(1-②条件設定!$H41)</f>
        <v>#DIV/0!</v>
      </c>
      <c r="CX37" s="98" t="e">
        <f>CW37+②条件設定!AY42</f>
        <v>#DIV/0!</v>
      </c>
      <c r="CY37" s="32" t="e">
        <f t="shared" si="30"/>
        <v>#DIV/0!</v>
      </c>
      <c r="CZ37" s="54" t="e">
        <f>CX36*(1-②条件設定!$H41)</f>
        <v>#DIV/0!</v>
      </c>
      <c r="DA37" s="98" t="e">
        <f>CZ37+②条件設定!AZ42</f>
        <v>#DIV/0!</v>
      </c>
      <c r="DB37" s="32" t="e">
        <f t="shared" si="31"/>
        <v>#DIV/0!</v>
      </c>
      <c r="DC37" s="54" t="e">
        <f>DA36*(1-②条件設定!$H41)</f>
        <v>#DIV/0!</v>
      </c>
      <c r="DD37" s="98" t="e">
        <f>DC37+②条件設定!BA42</f>
        <v>#DIV/0!</v>
      </c>
      <c r="DE37" s="32" t="e">
        <f t="shared" si="32"/>
        <v>#DIV/0!</v>
      </c>
      <c r="DF37" s="54" t="e">
        <f>DD36*(1-②条件設定!$H41)</f>
        <v>#DIV/0!</v>
      </c>
      <c r="DG37" s="98" t="e">
        <f>DF37+②条件設定!BB42</f>
        <v>#DIV/0!</v>
      </c>
      <c r="DH37" s="32" t="e">
        <f t="shared" si="33"/>
        <v>#DIV/0!</v>
      </c>
      <c r="DI37" s="54" t="e">
        <f>DG36*(1-②条件設定!$H41)</f>
        <v>#DIV/0!</v>
      </c>
      <c r="DJ37" s="98" t="e">
        <f>DI37+②条件設定!BC42</f>
        <v>#DIV/0!</v>
      </c>
      <c r="DK37" s="32" t="e">
        <f t="shared" si="34"/>
        <v>#DIV/0!</v>
      </c>
      <c r="DL37" s="54" t="e">
        <f>DJ36*(1-②条件設定!$H41)</f>
        <v>#DIV/0!</v>
      </c>
      <c r="DM37" s="98" t="e">
        <f>DL37+②条件設定!BD42</f>
        <v>#DIV/0!</v>
      </c>
      <c r="DN37" s="32" t="e">
        <f t="shared" si="35"/>
        <v>#DIV/0!</v>
      </c>
      <c r="DO37" s="54" t="e">
        <f>DM36*(1-②条件設定!$H41)</f>
        <v>#DIV/0!</v>
      </c>
      <c r="DP37" s="98" t="e">
        <f>DO37+②条件設定!BE42</f>
        <v>#DIV/0!</v>
      </c>
      <c r="DQ37" s="32" t="e">
        <f t="shared" si="36"/>
        <v>#DIV/0!</v>
      </c>
      <c r="DR37" s="54" t="e">
        <f>DP36*(1-②条件設定!$H41)</f>
        <v>#DIV/0!</v>
      </c>
      <c r="DS37" s="98" t="e">
        <f>DR37+②条件設定!BF42</f>
        <v>#DIV/0!</v>
      </c>
      <c r="DT37" s="32" t="e">
        <f t="shared" si="37"/>
        <v>#DIV/0!</v>
      </c>
      <c r="DU37" s="54" t="e">
        <f>DS36*(1-②条件設定!$H41)</f>
        <v>#DIV/0!</v>
      </c>
      <c r="DV37" s="98" t="e">
        <f>DU37+②条件設定!BG42</f>
        <v>#DIV/0!</v>
      </c>
      <c r="DW37" s="32" t="e">
        <f t="shared" si="38"/>
        <v>#DIV/0!</v>
      </c>
      <c r="DX37" s="54" t="e">
        <f>DV36*(1-②条件設定!$H41)</f>
        <v>#DIV/0!</v>
      </c>
      <c r="DY37" s="98" t="e">
        <f>DX37+②条件設定!BH42</f>
        <v>#DIV/0!</v>
      </c>
      <c r="DZ37" s="32" t="e">
        <f t="shared" si="39"/>
        <v>#DIV/0!</v>
      </c>
      <c r="EA37" s="54" t="e">
        <f>DY36*(1-②条件設定!$H41)</f>
        <v>#DIV/0!</v>
      </c>
      <c r="EB37" s="98" t="e">
        <f>EA37+②条件設定!BI42</f>
        <v>#DIV/0!</v>
      </c>
      <c r="EC37" s="32" t="e">
        <f t="shared" si="40"/>
        <v>#DIV/0!</v>
      </c>
      <c r="ED37" s="54" t="e">
        <f>EB36*(1-②条件設定!$H41)</f>
        <v>#DIV/0!</v>
      </c>
      <c r="EE37" s="98" t="e">
        <f>ED37+②条件設定!BJ42</f>
        <v>#DIV/0!</v>
      </c>
      <c r="EF37" s="32" t="e">
        <f t="shared" si="41"/>
        <v>#DIV/0!</v>
      </c>
      <c r="EG37" s="54" t="e">
        <f>EE36*(1-②条件設定!$H41)</f>
        <v>#DIV/0!</v>
      </c>
      <c r="EH37" s="98" t="e">
        <f>EG37+②条件設定!BK42</f>
        <v>#DIV/0!</v>
      </c>
      <c r="EI37" s="32" t="e">
        <f t="shared" si="42"/>
        <v>#DIV/0!</v>
      </c>
      <c r="EJ37" s="54" t="e">
        <f>EH36*(1-②条件設定!$H41)</f>
        <v>#DIV/0!</v>
      </c>
      <c r="EK37" s="98" t="e">
        <f>EJ37+②条件設定!BL42</f>
        <v>#DIV/0!</v>
      </c>
      <c r="EL37" s="32" t="e">
        <f t="shared" si="43"/>
        <v>#DIV/0!</v>
      </c>
      <c r="EM37" s="54" t="e">
        <f>EK36*(1-②条件設定!$H41)</f>
        <v>#DIV/0!</v>
      </c>
      <c r="EN37" s="98" t="e">
        <f>EM37+②条件設定!BM42</f>
        <v>#DIV/0!</v>
      </c>
      <c r="EO37" s="32" t="e">
        <f t="shared" si="44"/>
        <v>#DIV/0!</v>
      </c>
      <c r="EP37" s="54" t="e">
        <f>EN36*(1-②条件設定!$H41)</f>
        <v>#DIV/0!</v>
      </c>
      <c r="EQ37" s="98" t="e">
        <f>EP37+②条件設定!BN42</f>
        <v>#DIV/0!</v>
      </c>
      <c r="ER37" s="32" t="e">
        <f t="shared" si="45"/>
        <v>#DIV/0!</v>
      </c>
      <c r="ES37" s="54" t="e">
        <f>EQ36*(1-②条件設定!$H41)</f>
        <v>#DIV/0!</v>
      </c>
      <c r="ET37" s="98" t="e">
        <f>ES37+②条件設定!BO42</f>
        <v>#DIV/0!</v>
      </c>
      <c r="EU37" s="32" t="e">
        <f t="shared" si="46"/>
        <v>#DIV/0!</v>
      </c>
      <c r="EV37" s="54" t="e">
        <f>ET36*(1-②条件設定!$H41)</f>
        <v>#DIV/0!</v>
      </c>
      <c r="EW37" s="98" t="e">
        <f>EV37+②条件設定!BP42</f>
        <v>#DIV/0!</v>
      </c>
      <c r="EX37" s="32" t="e">
        <f t="shared" si="47"/>
        <v>#DIV/0!</v>
      </c>
      <c r="EY37" s="54" t="e">
        <f>EW36*(1-②条件設定!$H41)</f>
        <v>#DIV/0!</v>
      </c>
      <c r="EZ37" s="98" t="e">
        <f>EY37+②条件設定!BQ42</f>
        <v>#DIV/0!</v>
      </c>
      <c r="FA37" s="32" t="e">
        <f t="shared" si="48"/>
        <v>#DIV/0!</v>
      </c>
      <c r="FB37" s="54" t="e">
        <f>EZ36*(1-②条件設定!$H41)</f>
        <v>#DIV/0!</v>
      </c>
      <c r="FC37" s="98" t="e">
        <f>FB37+②条件設定!BR42</f>
        <v>#DIV/0!</v>
      </c>
      <c r="FD37" s="32" t="e">
        <f t="shared" si="49"/>
        <v>#DIV/0!</v>
      </c>
      <c r="FE37" s="54" t="e">
        <f>FC36*(1-②条件設定!$H41)</f>
        <v>#DIV/0!</v>
      </c>
      <c r="FF37" s="98" t="e">
        <f>FE37+②条件設定!BS42</f>
        <v>#DIV/0!</v>
      </c>
      <c r="FG37" s="32" t="e">
        <f t="shared" si="50"/>
        <v>#DIV/0!</v>
      </c>
      <c r="FH37" s="54" t="e">
        <f>FF36*(1-②条件設定!$H41)</f>
        <v>#DIV/0!</v>
      </c>
      <c r="FI37" s="98" t="e">
        <f>FH37+②条件設定!BT42</f>
        <v>#DIV/0!</v>
      </c>
      <c r="FJ37" s="32" t="e">
        <f t="shared" si="51"/>
        <v>#DIV/0!</v>
      </c>
      <c r="FK37" s="54" t="e">
        <f>FI36*(1-②条件設定!$H41)</f>
        <v>#DIV/0!</v>
      </c>
      <c r="FL37" s="98" t="e">
        <f>FK37+②条件設定!BU42</f>
        <v>#DIV/0!</v>
      </c>
      <c r="FM37" s="32" t="e">
        <f t="shared" si="52"/>
        <v>#DIV/0!</v>
      </c>
      <c r="FN37" s="54" t="e">
        <f>FL36*(1-②条件設定!$H41)</f>
        <v>#DIV/0!</v>
      </c>
      <c r="FO37" s="98" t="e">
        <f>FN37+②条件設定!BV42</f>
        <v>#DIV/0!</v>
      </c>
      <c r="FP37" s="32" t="e">
        <f t="shared" si="53"/>
        <v>#DIV/0!</v>
      </c>
      <c r="FQ37" s="54" t="e">
        <f>FO36*(1-②条件設定!$H41)</f>
        <v>#DIV/0!</v>
      </c>
      <c r="FR37" s="98" t="e">
        <f>FQ37+②条件設定!BW42</f>
        <v>#DIV/0!</v>
      </c>
      <c r="FS37" s="32" t="e">
        <f t="shared" si="54"/>
        <v>#DIV/0!</v>
      </c>
      <c r="FT37" s="54" t="e">
        <f>FR36*(1-②条件設定!$H41)</f>
        <v>#DIV/0!</v>
      </c>
      <c r="FU37" s="98" t="e">
        <f>FT37+②条件設定!BX42</f>
        <v>#DIV/0!</v>
      </c>
      <c r="FV37" s="32" t="e">
        <f t="shared" si="55"/>
        <v>#DIV/0!</v>
      </c>
      <c r="FW37" s="54" t="e">
        <f>FU36*(1-②条件設定!$H41)</f>
        <v>#DIV/0!</v>
      </c>
      <c r="FX37" s="98" t="e">
        <f>FW37+②条件設定!BY42</f>
        <v>#DIV/0!</v>
      </c>
      <c r="FY37" s="32" t="e">
        <f t="shared" si="56"/>
        <v>#DIV/0!</v>
      </c>
      <c r="FZ37" s="54" t="e">
        <f>FX36*(1-②条件設定!$H41)</f>
        <v>#DIV/0!</v>
      </c>
      <c r="GA37" s="98" t="e">
        <f>FZ37+②条件設定!BZ42</f>
        <v>#DIV/0!</v>
      </c>
      <c r="GB37" s="32" t="e">
        <f t="shared" si="57"/>
        <v>#DIV/0!</v>
      </c>
      <c r="GC37" s="54" t="e">
        <f>GA36*(1-②条件設定!$H41)</f>
        <v>#DIV/0!</v>
      </c>
      <c r="GD37" s="98" t="e">
        <f>GC37+②条件設定!CA42</f>
        <v>#DIV/0!</v>
      </c>
      <c r="GE37" s="32" t="e">
        <f t="shared" si="58"/>
        <v>#DIV/0!</v>
      </c>
      <c r="GF37" s="54" t="e">
        <f>GD36*(1-②条件設定!$H41)</f>
        <v>#DIV/0!</v>
      </c>
      <c r="GG37" s="98" t="e">
        <f>GF37+②条件設定!CB42</f>
        <v>#DIV/0!</v>
      </c>
      <c r="GH37" s="32" t="e">
        <f t="shared" si="59"/>
        <v>#DIV/0!</v>
      </c>
      <c r="GI37" s="54" t="e">
        <f>GG36*(1-②条件設定!$H41)</f>
        <v>#DIV/0!</v>
      </c>
      <c r="GJ37" s="98" t="e">
        <f>GI37+②条件設定!CC42</f>
        <v>#DIV/0!</v>
      </c>
      <c r="GK37" s="32" t="e">
        <f t="shared" si="60"/>
        <v>#DIV/0!</v>
      </c>
      <c r="GL37" s="54" t="e">
        <f>GJ36*(1-②条件設定!$H41)</f>
        <v>#DIV/0!</v>
      </c>
      <c r="GM37" s="98" t="e">
        <f>GL37+②条件設定!CD42</f>
        <v>#DIV/0!</v>
      </c>
      <c r="GN37" s="32" t="e">
        <f t="shared" si="61"/>
        <v>#DIV/0!</v>
      </c>
      <c r="GO37" s="54" t="e">
        <f>GM36*(1-②条件設定!$H41)</f>
        <v>#DIV/0!</v>
      </c>
      <c r="GP37" s="98" t="e">
        <f>GO37+②条件設定!CE42</f>
        <v>#DIV/0!</v>
      </c>
      <c r="GQ37" s="32" t="e">
        <f t="shared" si="62"/>
        <v>#DIV/0!</v>
      </c>
      <c r="GR37" s="54" t="e">
        <f>GP36*(1-②条件設定!$H41)</f>
        <v>#DIV/0!</v>
      </c>
      <c r="GS37" s="98" t="e">
        <f>GR37+②条件設定!CF42</f>
        <v>#DIV/0!</v>
      </c>
      <c r="GT37" s="32" t="e">
        <f t="shared" si="63"/>
        <v>#DIV/0!</v>
      </c>
      <c r="GU37" s="54" t="e">
        <f>GS36*(1-②条件設定!$H41)</f>
        <v>#DIV/0!</v>
      </c>
      <c r="GV37" s="98" t="e">
        <f>GU37+②条件設定!CG42</f>
        <v>#DIV/0!</v>
      </c>
      <c r="GW37" s="32" t="e">
        <f t="shared" si="64"/>
        <v>#DIV/0!</v>
      </c>
      <c r="GX37" s="54" t="e">
        <f>GV36*(1-②条件設定!$H41)</f>
        <v>#DIV/0!</v>
      </c>
      <c r="GY37" s="98" t="e">
        <f>GX37+②条件設定!CH42</f>
        <v>#DIV/0!</v>
      </c>
      <c r="GZ37" s="32" t="e">
        <f t="shared" si="65"/>
        <v>#DIV/0!</v>
      </c>
      <c r="HA37" s="54" t="e">
        <f>GY36*(1-②条件設定!$H41)</f>
        <v>#DIV/0!</v>
      </c>
      <c r="HB37" s="98" t="e">
        <f>HA37+②条件設定!CI42</f>
        <v>#DIV/0!</v>
      </c>
      <c r="HC37" s="32" t="e">
        <f t="shared" si="66"/>
        <v>#DIV/0!</v>
      </c>
      <c r="HD37" s="54" t="e">
        <f>HB36*(1-②条件設定!$H41)</f>
        <v>#DIV/0!</v>
      </c>
      <c r="HE37" s="98" t="e">
        <f>HD37+②条件設定!CJ42</f>
        <v>#DIV/0!</v>
      </c>
      <c r="HF37" s="32" t="e">
        <f t="shared" si="67"/>
        <v>#DIV/0!</v>
      </c>
      <c r="HG37" s="54" t="e">
        <f>HE36*(1-②条件設定!$H41)</f>
        <v>#DIV/0!</v>
      </c>
      <c r="HH37" s="98" t="e">
        <f>HG37+②条件設定!CK42</f>
        <v>#DIV/0!</v>
      </c>
      <c r="HI37" s="32" t="e">
        <f t="shared" si="68"/>
        <v>#DIV/0!</v>
      </c>
      <c r="HJ37" s="54" t="e">
        <f>HH36*(1-②条件設定!$H41)</f>
        <v>#DIV/0!</v>
      </c>
      <c r="HK37" s="98" t="e">
        <f>HJ37+②条件設定!CL42</f>
        <v>#DIV/0!</v>
      </c>
      <c r="HL37" s="32" t="e">
        <f t="shared" si="69"/>
        <v>#DIV/0!</v>
      </c>
      <c r="HM37" s="54" t="e">
        <f>HK36*(1-②条件設定!$H41)</f>
        <v>#DIV/0!</v>
      </c>
      <c r="HN37" s="98" t="e">
        <f>HM37+②条件設定!CM42</f>
        <v>#DIV/0!</v>
      </c>
      <c r="HO37" s="32" t="e">
        <f t="shared" si="70"/>
        <v>#DIV/0!</v>
      </c>
      <c r="HP37" s="54" t="e">
        <f>HN36*(1-②条件設定!$H41)</f>
        <v>#DIV/0!</v>
      </c>
      <c r="HQ37" s="98" t="e">
        <f>HP37+②条件設定!CN42</f>
        <v>#DIV/0!</v>
      </c>
      <c r="HR37" s="32" t="e">
        <f t="shared" si="71"/>
        <v>#DIV/0!</v>
      </c>
      <c r="HS37" s="54" t="e">
        <f>HQ36*(1-②条件設定!$H41)</f>
        <v>#DIV/0!</v>
      </c>
      <c r="HT37" s="98" t="e">
        <f>HS37+②条件設定!CO42</f>
        <v>#DIV/0!</v>
      </c>
      <c r="HU37" s="32" t="e">
        <f t="shared" si="72"/>
        <v>#DIV/0!</v>
      </c>
      <c r="HV37" s="54" t="e">
        <f>HT36*(1-②条件設定!$H41)</f>
        <v>#DIV/0!</v>
      </c>
      <c r="HW37" s="98" t="e">
        <f>HV37+②条件設定!CP42</f>
        <v>#DIV/0!</v>
      </c>
      <c r="HX37" s="32" t="e">
        <f t="shared" si="73"/>
        <v>#DIV/0!</v>
      </c>
      <c r="HY37" s="54" t="e">
        <f>HW36*(1-②条件設定!$H41)</f>
        <v>#DIV/0!</v>
      </c>
      <c r="HZ37" s="98" t="e">
        <f>HY37+②条件設定!CQ42</f>
        <v>#DIV/0!</v>
      </c>
      <c r="IA37" s="32" t="e">
        <f t="shared" si="74"/>
        <v>#DIV/0!</v>
      </c>
      <c r="IB37" s="54" t="e">
        <f>HZ36*(1-②条件設定!$H41)</f>
        <v>#DIV/0!</v>
      </c>
      <c r="IC37" s="98" t="e">
        <f>IB37+②条件設定!CR42</f>
        <v>#DIV/0!</v>
      </c>
      <c r="ID37" s="32" t="e">
        <f t="shared" si="75"/>
        <v>#DIV/0!</v>
      </c>
      <c r="IE37" s="54" t="e">
        <f>IC36*(1-②条件設定!$H41)</f>
        <v>#DIV/0!</v>
      </c>
      <c r="IF37" s="98" t="e">
        <f>IE37+②条件設定!CS42</f>
        <v>#DIV/0!</v>
      </c>
      <c r="IG37" s="32" t="e">
        <f t="shared" si="76"/>
        <v>#DIV/0!</v>
      </c>
    </row>
    <row r="38" spans="1:241" x14ac:dyDescent="0.4">
      <c r="A38" s="22">
        <v>52</v>
      </c>
      <c r="B38" s="33">
        <f>①実績入力!B39</f>
        <v>0</v>
      </c>
      <c r="C38" s="6">
        <f>①実績入力!E39</f>
        <v>0</v>
      </c>
      <c r="D38" s="34">
        <f>①実績入力!F39</f>
        <v>0</v>
      </c>
      <c r="E38" s="55" t="e">
        <f>B37*(1-②条件設定!$H42)</f>
        <v>#DIV/0!</v>
      </c>
      <c r="F38" s="99" t="e">
        <f>E38+②条件設定!S43</f>
        <v>#DIV/0!</v>
      </c>
      <c r="G38" s="34" t="e">
        <f t="shared" si="77"/>
        <v>#DIV/0!</v>
      </c>
      <c r="H38" s="55" t="e">
        <f>F37*(1-②条件設定!$H42)</f>
        <v>#DIV/0!</v>
      </c>
      <c r="I38" s="99" t="e">
        <f>H38+②条件設定!T43</f>
        <v>#DIV/0!</v>
      </c>
      <c r="J38" s="34" t="e">
        <f t="shared" si="78"/>
        <v>#DIV/0!</v>
      </c>
      <c r="K38" s="55" t="e">
        <f>I37*(1-②条件設定!$H42)</f>
        <v>#DIV/0!</v>
      </c>
      <c r="L38" s="99" t="e">
        <f>K38+②条件設定!U43</f>
        <v>#DIV/0!</v>
      </c>
      <c r="M38" s="34" t="e">
        <f t="shared" si="0"/>
        <v>#DIV/0!</v>
      </c>
      <c r="N38" s="55" t="e">
        <f>L37*(1-②条件設定!$H42)</f>
        <v>#DIV/0!</v>
      </c>
      <c r="O38" s="99" t="e">
        <f>N38+②条件設定!V43</f>
        <v>#DIV/0!</v>
      </c>
      <c r="P38" s="34" t="e">
        <f t="shared" si="1"/>
        <v>#DIV/0!</v>
      </c>
      <c r="Q38" s="55" t="e">
        <f>O37*(1-②条件設定!$H42)</f>
        <v>#DIV/0!</v>
      </c>
      <c r="R38" s="99" t="e">
        <f>Q38+②条件設定!W43</f>
        <v>#DIV/0!</v>
      </c>
      <c r="S38" s="34" t="e">
        <f t="shared" si="2"/>
        <v>#DIV/0!</v>
      </c>
      <c r="T38" s="55" t="e">
        <f>R37*(1-②条件設定!$H42)</f>
        <v>#DIV/0!</v>
      </c>
      <c r="U38" s="99" t="e">
        <f>T38+②条件設定!X43</f>
        <v>#DIV/0!</v>
      </c>
      <c r="V38" s="34" t="e">
        <f t="shared" si="3"/>
        <v>#DIV/0!</v>
      </c>
      <c r="W38" s="55" t="e">
        <f>U37*(1-②条件設定!$H42)</f>
        <v>#DIV/0!</v>
      </c>
      <c r="X38" s="99" t="e">
        <f>W38+②条件設定!Y43</f>
        <v>#DIV/0!</v>
      </c>
      <c r="Y38" s="34" t="e">
        <f t="shared" si="4"/>
        <v>#DIV/0!</v>
      </c>
      <c r="Z38" s="55" t="e">
        <f>X37*(1-②条件設定!$H42)</f>
        <v>#DIV/0!</v>
      </c>
      <c r="AA38" s="99" t="e">
        <f>Z38+②条件設定!Z43</f>
        <v>#DIV/0!</v>
      </c>
      <c r="AB38" s="34" t="e">
        <f t="shared" si="5"/>
        <v>#DIV/0!</v>
      </c>
      <c r="AC38" s="55" t="e">
        <f>AA37*(1-②条件設定!$H42)</f>
        <v>#DIV/0!</v>
      </c>
      <c r="AD38" s="99" t="e">
        <f>AC38+②条件設定!AA43</f>
        <v>#DIV/0!</v>
      </c>
      <c r="AE38" s="34" t="e">
        <f t="shared" si="6"/>
        <v>#DIV/0!</v>
      </c>
      <c r="AF38" s="55" t="e">
        <f>AD37*(1-②条件設定!$H42)</f>
        <v>#DIV/0!</v>
      </c>
      <c r="AG38" s="99" t="e">
        <f>AF38+②条件設定!AB43</f>
        <v>#DIV/0!</v>
      </c>
      <c r="AH38" s="34" t="e">
        <f t="shared" si="7"/>
        <v>#DIV/0!</v>
      </c>
      <c r="AI38" s="55" t="e">
        <f>AG37*(1-②条件設定!$H42)</f>
        <v>#DIV/0!</v>
      </c>
      <c r="AJ38" s="99" t="e">
        <f>AI38+②条件設定!AC43</f>
        <v>#DIV/0!</v>
      </c>
      <c r="AK38" s="34" t="e">
        <f t="shared" si="8"/>
        <v>#DIV/0!</v>
      </c>
      <c r="AL38" s="55" t="e">
        <f>AJ37*(1-②条件設定!$H42)</f>
        <v>#DIV/0!</v>
      </c>
      <c r="AM38" s="99" t="e">
        <f>AL38+②条件設定!AD43</f>
        <v>#DIV/0!</v>
      </c>
      <c r="AN38" s="34" t="e">
        <f t="shared" si="9"/>
        <v>#DIV/0!</v>
      </c>
      <c r="AO38" s="55" t="e">
        <f>AM37*(1-②条件設定!$H42)</f>
        <v>#DIV/0!</v>
      </c>
      <c r="AP38" s="99" t="e">
        <f>AO38+②条件設定!AE43</f>
        <v>#DIV/0!</v>
      </c>
      <c r="AQ38" s="34" t="e">
        <f t="shared" si="10"/>
        <v>#DIV/0!</v>
      </c>
      <c r="AR38" s="55" t="e">
        <f>AP37*(1-②条件設定!$H42)</f>
        <v>#DIV/0!</v>
      </c>
      <c r="AS38" s="99" t="e">
        <f>AR38+②条件設定!AF43</f>
        <v>#DIV/0!</v>
      </c>
      <c r="AT38" s="34" t="e">
        <f t="shared" si="11"/>
        <v>#DIV/0!</v>
      </c>
      <c r="AU38" s="55" t="e">
        <f>AS37*(1-②条件設定!$H42)</f>
        <v>#DIV/0!</v>
      </c>
      <c r="AV38" s="99" t="e">
        <f>AU38+②条件設定!AG43</f>
        <v>#DIV/0!</v>
      </c>
      <c r="AW38" s="34" t="e">
        <f t="shared" si="12"/>
        <v>#DIV/0!</v>
      </c>
      <c r="AX38" s="55" t="e">
        <f>AV37*(1-②条件設定!$H42)</f>
        <v>#DIV/0!</v>
      </c>
      <c r="AY38" s="99" t="e">
        <f>AX38+②条件設定!AH43</f>
        <v>#DIV/0!</v>
      </c>
      <c r="AZ38" s="34" t="e">
        <f t="shared" si="13"/>
        <v>#DIV/0!</v>
      </c>
      <c r="BA38" s="55" t="e">
        <f>AY37*(1-②条件設定!$H42)</f>
        <v>#DIV/0!</v>
      </c>
      <c r="BB38" s="99" t="e">
        <f>BA38+②条件設定!AI43</f>
        <v>#DIV/0!</v>
      </c>
      <c r="BC38" s="34" t="e">
        <f t="shared" si="14"/>
        <v>#DIV/0!</v>
      </c>
      <c r="BD38" s="55" t="e">
        <f>BB37*(1-②条件設定!$H42)</f>
        <v>#DIV/0!</v>
      </c>
      <c r="BE38" s="99" t="e">
        <f>BD38+②条件設定!AJ43</f>
        <v>#DIV/0!</v>
      </c>
      <c r="BF38" s="34" t="e">
        <f t="shared" si="15"/>
        <v>#DIV/0!</v>
      </c>
      <c r="BG38" s="55" t="e">
        <f>BE37*(1-②条件設定!$H42)</f>
        <v>#DIV/0!</v>
      </c>
      <c r="BH38" s="99" t="e">
        <f>BG38+②条件設定!AK43</f>
        <v>#DIV/0!</v>
      </c>
      <c r="BI38" s="34" t="e">
        <f t="shared" si="16"/>
        <v>#DIV/0!</v>
      </c>
      <c r="BJ38" s="55" t="e">
        <f>BH37*(1-②条件設定!$H42)</f>
        <v>#DIV/0!</v>
      </c>
      <c r="BK38" s="99" t="e">
        <f>BJ38+②条件設定!AL43</f>
        <v>#DIV/0!</v>
      </c>
      <c r="BL38" s="34" t="e">
        <f t="shared" si="17"/>
        <v>#DIV/0!</v>
      </c>
      <c r="BM38" s="55" t="e">
        <f>BK37*(1-②条件設定!$H42)</f>
        <v>#DIV/0!</v>
      </c>
      <c r="BN38" s="99" t="e">
        <f>BM38+②条件設定!AM43</f>
        <v>#DIV/0!</v>
      </c>
      <c r="BO38" s="34" t="e">
        <f t="shared" si="18"/>
        <v>#DIV/0!</v>
      </c>
      <c r="BP38" s="55" t="e">
        <f>BN37*(1-②条件設定!$H42)</f>
        <v>#DIV/0!</v>
      </c>
      <c r="BQ38" s="99" t="e">
        <f>BP38+②条件設定!AN43</f>
        <v>#DIV/0!</v>
      </c>
      <c r="BR38" s="34" t="e">
        <f t="shared" si="19"/>
        <v>#DIV/0!</v>
      </c>
      <c r="BS38" s="55" t="e">
        <f>BQ37*(1-②条件設定!$H42)</f>
        <v>#DIV/0!</v>
      </c>
      <c r="BT38" s="99" t="e">
        <f>BS38+②条件設定!AO43</f>
        <v>#DIV/0!</v>
      </c>
      <c r="BU38" s="34" t="e">
        <f t="shared" si="20"/>
        <v>#DIV/0!</v>
      </c>
      <c r="BV38" s="55" t="e">
        <f>BT37*(1-②条件設定!$H42)</f>
        <v>#DIV/0!</v>
      </c>
      <c r="BW38" s="99" t="e">
        <f>BV38+②条件設定!AP43</f>
        <v>#DIV/0!</v>
      </c>
      <c r="BX38" s="34" t="e">
        <f t="shared" si="21"/>
        <v>#DIV/0!</v>
      </c>
      <c r="BY38" s="55" t="e">
        <f>BW37*(1-②条件設定!$H42)</f>
        <v>#DIV/0!</v>
      </c>
      <c r="BZ38" s="99" t="e">
        <f>BY38+②条件設定!AQ43</f>
        <v>#DIV/0!</v>
      </c>
      <c r="CA38" s="34" t="e">
        <f t="shared" si="22"/>
        <v>#DIV/0!</v>
      </c>
      <c r="CB38" s="55" t="e">
        <f>BZ37*(1-②条件設定!$H42)</f>
        <v>#DIV/0!</v>
      </c>
      <c r="CC38" s="99" t="e">
        <f>CB38+②条件設定!AR43</f>
        <v>#DIV/0!</v>
      </c>
      <c r="CD38" s="34" t="e">
        <f t="shared" si="23"/>
        <v>#DIV/0!</v>
      </c>
      <c r="CE38" s="55" t="e">
        <f>CC37*(1-②条件設定!$H42)</f>
        <v>#DIV/0!</v>
      </c>
      <c r="CF38" s="99" t="e">
        <f>CE38+②条件設定!AS43</f>
        <v>#DIV/0!</v>
      </c>
      <c r="CG38" s="34" t="e">
        <f t="shared" si="24"/>
        <v>#DIV/0!</v>
      </c>
      <c r="CH38" s="55" t="e">
        <f>CF37*(1-②条件設定!$H42)</f>
        <v>#DIV/0!</v>
      </c>
      <c r="CI38" s="99" t="e">
        <f>CH38+②条件設定!AT43</f>
        <v>#DIV/0!</v>
      </c>
      <c r="CJ38" s="34" t="e">
        <f t="shared" si="25"/>
        <v>#DIV/0!</v>
      </c>
      <c r="CK38" s="55" t="e">
        <f>CI37*(1-②条件設定!$H42)</f>
        <v>#DIV/0!</v>
      </c>
      <c r="CL38" s="99" t="e">
        <f>CK38+②条件設定!AU43</f>
        <v>#DIV/0!</v>
      </c>
      <c r="CM38" s="34" t="e">
        <f t="shared" si="26"/>
        <v>#DIV/0!</v>
      </c>
      <c r="CN38" s="55" t="e">
        <f>CL37*(1-②条件設定!$H42)</f>
        <v>#DIV/0!</v>
      </c>
      <c r="CO38" s="99" t="e">
        <f>CN38+②条件設定!AV43</f>
        <v>#DIV/0!</v>
      </c>
      <c r="CP38" s="34" t="e">
        <f t="shared" si="27"/>
        <v>#DIV/0!</v>
      </c>
      <c r="CQ38" s="55" t="e">
        <f>CO37*(1-②条件設定!$H42)</f>
        <v>#DIV/0!</v>
      </c>
      <c r="CR38" s="99" t="e">
        <f>CQ38+②条件設定!AW43</f>
        <v>#DIV/0!</v>
      </c>
      <c r="CS38" s="34" t="e">
        <f t="shared" si="28"/>
        <v>#DIV/0!</v>
      </c>
      <c r="CT38" s="55" t="e">
        <f>CR37*(1-②条件設定!$H42)</f>
        <v>#DIV/0!</v>
      </c>
      <c r="CU38" s="99" t="e">
        <f>CT38+②条件設定!AX43</f>
        <v>#DIV/0!</v>
      </c>
      <c r="CV38" s="34" t="e">
        <f t="shared" si="29"/>
        <v>#DIV/0!</v>
      </c>
      <c r="CW38" s="55" t="e">
        <f>CU37*(1-②条件設定!$H42)</f>
        <v>#DIV/0!</v>
      </c>
      <c r="CX38" s="99" t="e">
        <f>CW38+②条件設定!AY43</f>
        <v>#DIV/0!</v>
      </c>
      <c r="CY38" s="34" t="e">
        <f t="shared" si="30"/>
        <v>#DIV/0!</v>
      </c>
      <c r="CZ38" s="55" t="e">
        <f>CX37*(1-②条件設定!$H42)</f>
        <v>#DIV/0!</v>
      </c>
      <c r="DA38" s="99" t="e">
        <f>CZ38+②条件設定!AZ43</f>
        <v>#DIV/0!</v>
      </c>
      <c r="DB38" s="34" t="e">
        <f t="shared" si="31"/>
        <v>#DIV/0!</v>
      </c>
      <c r="DC38" s="55" t="e">
        <f>DA37*(1-②条件設定!$H42)</f>
        <v>#DIV/0!</v>
      </c>
      <c r="DD38" s="99" t="e">
        <f>DC38+②条件設定!BA43</f>
        <v>#DIV/0!</v>
      </c>
      <c r="DE38" s="34" t="e">
        <f t="shared" si="32"/>
        <v>#DIV/0!</v>
      </c>
      <c r="DF38" s="55" t="e">
        <f>DD37*(1-②条件設定!$H42)</f>
        <v>#DIV/0!</v>
      </c>
      <c r="DG38" s="99" t="e">
        <f>DF38+②条件設定!BB43</f>
        <v>#DIV/0!</v>
      </c>
      <c r="DH38" s="34" t="e">
        <f t="shared" si="33"/>
        <v>#DIV/0!</v>
      </c>
      <c r="DI38" s="55" t="e">
        <f>DG37*(1-②条件設定!$H42)</f>
        <v>#DIV/0!</v>
      </c>
      <c r="DJ38" s="99" t="e">
        <f>DI38+②条件設定!BC43</f>
        <v>#DIV/0!</v>
      </c>
      <c r="DK38" s="34" t="e">
        <f t="shared" si="34"/>
        <v>#DIV/0!</v>
      </c>
      <c r="DL38" s="55" t="e">
        <f>DJ37*(1-②条件設定!$H42)</f>
        <v>#DIV/0!</v>
      </c>
      <c r="DM38" s="99" t="e">
        <f>DL38+②条件設定!BD43</f>
        <v>#DIV/0!</v>
      </c>
      <c r="DN38" s="34" t="e">
        <f t="shared" si="35"/>
        <v>#DIV/0!</v>
      </c>
      <c r="DO38" s="55" t="e">
        <f>DM37*(1-②条件設定!$H42)</f>
        <v>#DIV/0!</v>
      </c>
      <c r="DP38" s="99" t="e">
        <f>DO38+②条件設定!BE43</f>
        <v>#DIV/0!</v>
      </c>
      <c r="DQ38" s="34" t="e">
        <f t="shared" si="36"/>
        <v>#DIV/0!</v>
      </c>
      <c r="DR38" s="55" t="e">
        <f>DP37*(1-②条件設定!$H42)</f>
        <v>#DIV/0!</v>
      </c>
      <c r="DS38" s="99" t="e">
        <f>DR38+②条件設定!BF43</f>
        <v>#DIV/0!</v>
      </c>
      <c r="DT38" s="34" t="e">
        <f t="shared" si="37"/>
        <v>#DIV/0!</v>
      </c>
      <c r="DU38" s="55" t="e">
        <f>DS37*(1-②条件設定!$H42)</f>
        <v>#DIV/0!</v>
      </c>
      <c r="DV38" s="99" t="e">
        <f>DU38+②条件設定!BG43</f>
        <v>#DIV/0!</v>
      </c>
      <c r="DW38" s="34" t="e">
        <f t="shared" si="38"/>
        <v>#DIV/0!</v>
      </c>
      <c r="DX38" s="55" t="e">
        <f>DV37*(1-②条件設定!$H42)</f>
        <v>#DIV/0!</v>
      </c>
      <c r="DY38" s="99" t="e">
        <f>DX38+②条件設定!BH43</f>
        <v>#DIV/0!</v>
      </c>
      <c r="DZ38" s="34" t="e">
        <f t="shared" si="39"/>
        <v>#DIV/0!</v>
      </c>
      <c r="EA38" s="55" t="e">
        <f>DY37*(1-②条件設定!$H42)</f>
        <v>#DIV/0!</v>
      </c>
      <c r="EB38" s="99" t="e">
        <f>EA38+②条件設定!BI43</f>
        <v>#DIV/0!</v>
      </c>
      <c r="EC38" s="34" t="e">
        <f t="shared" si="40"/>
        <v>#DIV/0!</v>
      </c>
      <c r="ED38" s="55" t="e">
        <f>EB37*(1-②条件設定!$H42)</f>
        <v>#DIV/0!</v>
      </c>
      <c r="EE38" s="99" t="e">
        <f>ED38+②条件設定!BJ43</f>
        <v>#DIV/0!</v>
      </c>
      <c r="EF38" s="34" t="e">
        <f t="shared" si="41"/>
        <v>#DIV/0!</v>
      </c>
      <c r="EG38" s="55" t="e">
        <f>EE37*(1-②条件設定!$H42)</f>
        <v>#DIV/0!</v>
      </c>
      <c r="EH38" s="99" t="e">
        <f>EG38+②条件設定!BK43</f>
        <v>#DIV/0!</v>
      </c>
      <c r="EI38" s="34" t="e">
        <f t="shared" si="42"/>
        <v>#DIV/0!</v>
      </c>
      <c r="EJ38" s="55" t="e">
        <f>EH37*(1-②条件設定!$H42)</f>
        <v>#DIV/0!</v>
      </c>
      <c r="EK38" s="99" t="e">
        <f>EJ38+②条件設定!BL43</f>
        <v>#DIV/0!</v>
      </c>
      <c r="EL38" s="34" t="e">
        <f t="shared" si="43"/>
        <v>#DIV/0!</v>
      </c>
      <c r="EM38" s="55" t="e">
        <f>EK37*(1-②条件設定!$H42)</f>
        <v>#DIV/0!</v>
      </c>
      <c r="EN38" s="99" t="e">
        <f>EM38+②条件設定!BM43</f>
        <v>#DIV/0!</v>
      </c>
      <c r="EO38" s="34" t="e">
        <f t="shared" si="44"/>
        <v>#DIV/0!</v>
      </c>
      <c r="EP38" s="55" t="e">
        <f>EN37*(1-②条件設定!$H42)</f>
        <v>#DIV/0!</v>
      </c>
      <c r="EQ38" s="99" t="e">
        <f>EP38+②条件設定!BN43</f>
        <v>#DIV/0!</v>
      </c>
      <c r="ER38" s="34" t="e">
        <f t="shared" si="45"/>
        <v>#DIV/0!</v>
      </c>
      <c r="ES38" s="55" t="e">
        <f>EQ37*(1-②条件設定!$H42)</f>
        <v>#DIV/0!</v>
      </c>
      <c r="ET38" s="99" t="e">
        <f>ES38+②条件設定!BO43</f>
        <v>#DIV/0!</v>
      </c>
      <c r="EU38" s="34" t="e">
        <f t="shared" si="46"/>
        <v>#DIV/0!</v>
      </c>
      <c r="EV38" s="55" t="e">
        <f>ET37*(1-②条件設定!$H42)</f>
        <v>#DIV/0!</v>
      </c>
      <c r="EW38" s="99" t="e">
        <f>EV38+②条件設定!BP43</f>
        <v>#DIV/0!</v>
      </c>
      <c r="EX38" s="34" t="e">
        <f t="shared" si="47"/>
        <v>#DIV/0!</v>
      </c>
      <c r="EY38" s="55" t="e">
        <f>EW37*(1-②条件設定!$H42)</f>
        <v>#DIV/0!</v>
      </c>
      <c r="EZ38" s="99" t="e">
        <f>EY38+②条件設定!BQ43</f>
        <v>#DIV/0!</v>
      </c>
      <c r="FA38" s="34" t="e">
        <f t="shared" si="48"/>
        <v>#DIV/0!</v>
      </c>
      <c r="FB38" s="55" t="e">
        <f>EZ37*(1-②条件設定!$H42)</f>
        <v>#DIV/0!</v>
      </c>
      <c r="FC38" s="99" t="e">
        <f>FB38+②条件設定!BR43</f>
        <v>#DIV/0!</v>
      </c>
      <c r="FD38" s="34" t="e">
        <f t="shared" si="49"/>
        <v>#DIV/0!</v>
      </c>
      <c r="FE38" s="55" t="e">
        <f>FC37*(1-②条件設定!$H42)</f>
        <v>#DIV/0!</v>
      </c>
      <c r="FF38" s="99" t="e">
        <f>FE38+②条件設定!BS43</f>
        <v>#DIV/0!</v>
      </c>
      <c r="FG38" s="34" t="e">
        <f t="shared" si="50"/>
        <v>#DIV/0!</v>
      </c>
      <c r="FH38" s="55" t="e">
        <f>FF37*(1-②条件設定!$H42)</f>
        <v>#DIV/0!</v>
      </c>
      <c r="FI38" s="99" t="e">
        <f>FH38+②条件設定!BT43</f>
        <v>#DIV/0!</v>
      </c>
      <c r="FJ38" s="34" t="e">
        <f t="shared" si="51"/>
        <v>#DIV/0!</v>
      </c>
      <c r="FK38" s="55" t="e">
        <f>FI37*(1-②条件設定!$H42)</f>
        <v>#DIV/0!</v>
      </c>
      <c r="FL38" s="99" t="e">
        <f>FK38+②条件設定!BU43</f>
        <v>#DIV/0!</v>
      </c>
      <c r="FM38" s="34" t="e">
        <f t="shared" si="52"/>
        <v>#DIV/0!</v>
      </c>
      <c r="FN38" s="55" t="e">
        <f>FL37*(1-②条件設定!$H42)</f>
        <v>#DIV/0!</v>
      </c>
      <c r="FO38" s="99" t="e">
        <f>FN38+②条件設定!BV43</f>
        <v>#DIV/0!</v>
      </c>
      <c r="FP38" s="34" t="e">
        <f t="shared" si="53"/>
        <v>#DIV/0!</v>
      </c>
      <c r="FQ38" s="55" t="e">
        <f>FO37*(1-②条件設定!$H42)</f>
        <v>#DIV/0!</v>
      </c>
      <c r="FR38" s="99" t="e">
        <f>FQ38+②条件設定!BW43</f>
        <v>#DIV/0!</v>
      </c>
      <c r="FS38" s="34" t="e">
        <f t="shared" si="54"/>
        <v>#DIV/0!</v>
      </c>
      <c r="FT38" s="55" t="e">
        <f>FR37*(1-②条件設定!$H42)</f>
        <v>#DIV/0!</v>
      </c>
      <c r="FU38" s="99" t="e">
        <f>FT38+②条件設定!BX43</f>
        <v>#DIV/0!</v>
      </c>
      <c r="FV38" s="34" t="e">
        <f t="shared" si="55"/>
        <v>#DIV/0!</v>
      </c>
      <c r="FW38" s="55" t="e">
        <f>FU37*(1-②条件設定!$H42)</f>
        <v>#DIV/0!</v>
      </c>
      <c r="FX38" s="99" t="e">
        <f>FW38+②条件設定!BY43</f>
        <v>#DIV/0!</v>
      </c>
      <c r="FY38" s="34" t="e">
        <f t="shared" si="56"/>
        <v>#DIV/0!</v>
      </c>
      <c r="FZ38" s="55" t="e">
        <f>FX37*(1-②条件設定!$H42)</f>
        <v>#DIV/0!</v>
      </c>
      <c r="GA38" s="99" t="e">
        <f>FZ38+②条件設定!BZ43</f>
        <v>#DIV/0!</v>
      </c>
      <c r="GB38" s="34" t="e">
        <f t="shared" si="57"/>
        <v>#DIV/0!</v>
      </c>
      <c r="GC38" s="55" t="e">
        <f>GA37*(1-②条件設定!$H42)</f>
        <v>#DIV/0!</v>
      </c>
      <c r="GD38" s="99" t="e">
        <f>GC38+②条件設定!CA43</f>
        <v>#DIV/0!</v>
      </c>
      <c r="GE38" s="34" t="e">
        <f t="shared" si="58"/>
        <v>#DIV/0!</v>
      </c>
      <c r="GF38" s="55" t="e">
        <f>GD37*(1-②条件設定!$H42)</f>
        <v>#DIV/0!</v>
      </c>
      <c r="GG38" s="99" t="e">
        <f>GF38+②条件設定!CB43</f>
        <v>#DIV/0!</v>
      </c>
      <c r="GH38" s="34" t="e">
        <f t="shared" si="59"/>
        <v>#DIV/0!</v>
      </c>
      <c r="GI38" s="55" t="e">
        <f>GG37*(1-②条件設定!$H42)</f>
        <v>#DIV/0!</v>
      </c>
      <c r="GJ38" s="99" t="e">
        <f>GI38+②条件設定!CC43</f>
        <v>#DIV/0!</v>
      </c>
      <c r="GK38" s="34" t="e">
        <f t="shared" si="60"/>
        <v>#DIV/0!</v>
      </c>
      <c r="GL38" s="55" t="e">
        <f>GJ37*(1-②条件設定!$H42)</f>
        <v>#DIV/0!</v>
      </c>
      <c r="GM38" s="99" t="e">
        <f>GL38+②条件設定!CD43</f>
        <v>#DIV/0!</v>
      </c>
      <c r="GN38" s="34" t="e">
        <f t="shared" si="61"/>
        <v>#DIV/0!</v>
      </c>
      <c r="GO38" s="55" t="e">
        <f>GM37*(1-②条件設定!$H42)</f>
        <v>#DIV/0!</v>
      </c>
      <c r="GP38" s="99" t="e">
        <f>GO38+②条件設定!CE43</f>
        <v>#DIV/0!</v>
      </c>
      <c r="GQ38" s="34" t="e">
        <f t="shared" si="62"/>
        <v>#DIV/0!</v>
      </c>
      <c r="GR38" s="55" t="e">
        <f>GP37*(1-②条件設定!$H42)</f>
        <v>#DIV/0!</v>
      </c>
      <c r="GS38" s="99" t="e">
        <f>GR38+②条件設定!CF43</f>
        <v>#DIV/0!</v>
      </c>
      <c r="GT38" s="34" t="e">
        <f t="shared" si="63"/>
        <v>#DIV/0!</v>
      </c>
      <c r="GU38" s="55" t="e">
        <f>GS37*(1-②条件設定!$H42)</f>
        <v>#DIV/0!</v>
      </c>
      <c r="GV38" s="99" t="e">
        <f>GU38+②条件設定!CG43</f>
        <v>#DIV/0!</v>
      </c>
      <c r="GW38" s="34" t="e">
        <f t="shared" si="64"/>
        <v>#DIV/0!</v>
      </c>
      <c r="GX38" s="55" t="e">
        <f>GV37*(1-②条件設定!$H42)</f>
        <v>#DIV/0!</v>
      </c>
      <c r="GY38" s="99" t="e">
        <f>GX38+②条件設定!CH43</f>
        <v>#DIV/0!</v>
      </c>
      <c r="GZ38" s="34" t="e">
        <f t="shared" si="65"/>
        <v>#DIV/0!</v>
      </c>
      <c r="HA38" s="55" t="e">
        <f>GY37*(1-②条件設定!$H42)</f>
        <v>#DIV/0!</v>
      </c>
      <c r="HB38" s="99" t="e">
        <f>HA38+②条件設定!CI43</f>
        <v>#DIV/0!</v>
      </c>
      <c r="HC38" s="34" t="e">
        <f t="shared" si="66"/>
        <v>#DIV/0!</v>
      </c>
      <c r="HD38" s="55" t="e">
        <f>HB37*(1-②条件設定!$H42)</f>
        <v>#DIV/0!</v>
      </c>
      <c r="HE38" s="99" t="e">
        <f>HD38+②条件設定!CJ43</f>
        <v>#DIV/0!</v>
      </c>
      <c r="HF38" s="34" t="e">
        <f t="shared" si="67"/>
        <v>#DIV/0!</v>
      </c>
      <c r="HG38" s="55" t="e">
        <f>HE37*(1-②条件設定!$H42)</f>
        <v>#DIV/0!</v>
      </c>
      <c r="HH38" s="99" t="e">
        <f>HG38+②条件設定!CK43</f>
        <v>#DIV/0!</v>
      </c>
      <c r="HI38" s="34" t="e">
        <f t="shared" si="68"/>
        <v>#DIV/0!</v>
      </c>
      <c r="HJ38" s="55" t="e">
        <f>HH37*(1-②条件設定!$H42)</f>
        <v>#DIV/0!</v>
      </c>
      <c r="HK38" s="99" t="e">
        <f>HJ38+②条件設定!CL43</f>
        <v>#DIV/0!</v>
      </c>
      <c r="HL38" s="34" t="e">
        <f t="shared" si="69"/>
        <v>#DIV/0!</v>
      </c>
      <c r="HM38" s="55" t="e">
        <f>HK37*(1-②条件設定!$H42)</f>
        <v>#DIV/0!</v>
      </c>
      <c r="HN38" s="99" t="e">
        <f>HM38+②条件設定!CM43</f>
        <v>#DIV/0!</v>
      </c>
      <c r="HO38" s="34" t="e">
        <f t="shared" si="70"/>
        <v>#DIV/0!</v>
      </c>
      <c r="HP38" s="55" t="e">
        <f>HN37*(1-②条件設定!$H42)</f>
        <v>#DIV/0!</v>
      </c>
      <c r="HQ38" s="99" t="e">
        <f>HP38+②条件設定!CN43</f>
        <v>#DIV/0!</v>
      </c>
      <c r="HR38" s="34" t="e">
        <f t="shared" si="71"/>
        <v>#DIV/0!</v>
      </c>
      <c r="HS38" s="55" t="e">
        <f>HQ37*(1-②条件設定!$H42)</f>
        <v>#DIV/0!</v>
      </c>
      <c r="HT38" s="99" t="e">
        <f>HS38+②条件設定!CO43</f>
        <v>#DIV/0!</v>
      </c>
      <c r="HU38" s="34" t="e">
        <f t="shared" si="72"/>
        <v>#DIV/0!</v>
      </c>
      <c r="HV38" s="55" t="e">
        <f>HT37*(1-②条件設定!$H42)</f>
        <v>#DIV/0!</v>
      </c>
      <c r="HW38" s="99" t="e">
        <f>HV38+②条件設定!CP43</f>
        <v>#DIV/0!</v>
      </c>
      <c r="HX38" s="34" t="e">
        <f t="shared" si="73"/>
        <v>#DIV/0!</v>
      </c>
      <c r="HY38" s="55" t="e">
        <f>HW37*(1-②条件設定!$H42)</f>
        <v>#DIV/0!</v>
      </c>
      <c r="HZ38" s="99" t="e">
        <f>HY38+②条件設定!CQ43</f>
        <v>#DIV/0!</v>
      </c>
      <c r="IA38" s="34" t="e">
        <f t="shared" si="74"/>
        <v>#DIV/0!</v>
      </c>
      <c r="IB38" s="55" t="e">
        <f>HZ37*(1-②条件設定!$H42)</f>
        <v>#DIV/0!</v>
      </c>
      <c r="IC38" s="99" t="e">
        <f>IB38+②条件設定!CR43</f>
        <v>#DIV/0!</v>
      </c>
      <c r="ID38" s="34" t="e">
        <f t="shared" si="75"/>
        <v>#DIV/0!</v>
      </c>
      <c r="IE38" s="55" t="e">
        <f>IC37*(1-②条件設定!$H42)</f>
        <v>#DIV/0!</v>
      </c>
      <c r="IF38" s="99" t="e">
        <f>IE38+②条件設定!CS43</f>
        <v>#DIV/0!</v>
      </c>
      <c r="IG38" s="34" t="e">
        <f t="shared" si="76"/>
        <v>#DIV/0!</v>
      </c>
    </row>
    <row r="39" spans="1:241" x14ac:dyDescent="0.4">
      <c r="A39" s="21">
        <v>53</v>
      </c>
      <c r="B39" s="31">
        <f>①実績入力!B40</f>
        <v>0</v>
      </c>
      <c r="C39" s="10">
        <f>①実績入力!E40</f>
        <v>0</v>
      </c>
      <c r="D39" s="32">
        <f>①実績入力!F40</f>
        <v>0</v>
      </c>
      <c r="E39" s="54" t="e">
        <f>B38*(1-②条件設定!$H43)</f>
        <v>#DIV/0!</v>
      </c>
      <c r="F39" s="98" t="e">
        <f>E39+②条件設定!S44</f>
        <v>#DIV/0!</v>
      </c>
      <c r="G39" s="32" t="e">
        <f t="shared" si="77"/>
        <v>#DIV/0!</v>
      </c>
      <c r="H39" s="54" t="e">
        <f>F38*(1-②条件設定!$H43)</f>
        <v>#DIV/0!</v>
      </c>
      <c r="I39" s="98" t="e">
        <f>H39+②条件設定!T44</f>
        <v>#DIV/0!</v>
      </c>
      <c r="J39" s="32" t="e">
        <f t="shared" si="78"/>
        <v>#DIV/0!</v>
      </c>
      <c r="K39" s="54" t="e">
        <f>I38*(1-②条件設定!$H43)</f>
        <v>#DIV/0!</v>
      </c>
      <c r="L39" s="98" t="e">
        <f>K39+②条件設定!U44</f>
        <v>#DIV/0!</v>
      </c>
      <c r="M39" s="32" t="e">
        <f t="shared" si="0"/>
        <v>#DIV/0!</v>
      </c>
      <c r="N39" s="54" t="e">
        <f>L38*(1-②条件設定!$H43)</f>
        <v>#DIV/0!</v>
      </c>
      <c r="O39" s="98" t="e">
        <f>N39+②条件設定!V44</f>
        <v>#DIV/0!</v>
      </c>
      <c r="P39" s="32" t="e">
        <f t="shared" si="1"/>
        <v>#DIV/0!</v>
      </c>
      <c r="Q39" s="54" t="e">
        <f>O38*(1-②条件設定!$H43)</f>
        <v>#DIV/0!</v>
      </c>
      <c r="R39" s="98" t="e">
        <f>Q39+②条件設定!W44</f>
        <v>#DIV/0!</v>
      </c>
      <c r="S39" s="32" t="e">
        <f t="shared" si="2"/>
        <v>#DIV/0!</v>
      </c>
      <c r="T39" s="54" t="e">
        <f>R38*(1-②条件設定!$H43)</f>
        <v>#DIV/0!</v>
      </c>
      <c r="U39" s="98" t="e">
        <f>T39+②条件設定!X44</f>
        <v>#DIV/0!</v>
      </c>
      <c r="V39" s="32" t="e">
        <f t="shared" si="3"/>
        <v>#DIV/0!</v>
      </c>
      <c r="W39" s="54" t="e">
        <f>U38*(1-②条件設定!$H43)</f>
        <v>#DIV/0!</v>
      </c>
      <c r="X39" s="98" t="e">
        <f>W39+②条件設定!Y44</f>
        <v>#DIV/0!</v>
      </c>
      <c r="Y39" s="32" t="e">
        <f t="shared" si="4"/>
        <v>#DIV/0!</v>
      </c>
      <c r="Z39" s="54" t="e">
        <f>X38*(1-②条件設定!$H43)</f>
        <v>#DIV/0!</v>
      </c>
      <c r="AA39" s="98" t="e">
        <f>Z39+②条件設定!Z44</f>
        <v>#DIV/0!</v>
      </c>
      <c r="AB39" s="32" t="e">
        <f t="shared" si="5"/>
        <v>#DIV/0!</v>
      </c>
      <c r="AC39" s="54" t="e">
        <f>AA38*(1-②条件設定!$H43)</f>
        <v>#DIV/0!</v>
      </c>
      <c r="AD39" s="98" t="e">
        <f>AC39+②条件設定!AA44</f>
        <v>#DIV/0!</v>
      </c>
      <c r="AE39" s="32" t="e">
        <f t="shared" si="6"/>
        <v>#DIV/0!</v>
      </c>
      <c r="AF39" s="54" t="e">
        <f>AD38*(1-②条件設定!$H43)</f>
        <v>#DIV/0!</v>
      </c>
      <c r="AG39" s="98" t="e">
        <f>AF39+②条件設定!AB44</f>
        <v>#DIV/0!</v>
      </c>
      <c r="AH39" s="32" t="e">
        <f t="shared" si="7"/>
        <v>#DIV/0!</v>
      </c>
      <c r="AI39" s="54" t="e">
        <f>AG38*(1-②条件設定!$H43)</f>
        <v>#DIV/0!</v>
      </c>
      <c r="AJ39" s="98" t="e">
        <f>AI39+②条件設定!AC44</f>
        <v>#DIV/0!</v>
      </c>
      <c r="AK39" s="32" t="e">
        <f t="shared" si="8"/>
        <v>#DIV/0!</v>
      </c>
      <c r="AL39" s="54" t="e">
        <f>AJ38*(1-②条件設定!$H43)</f>
        <v>#DIV/0!</v>
      </c>
      <c r="AM39" s="98" t="e">
        <f>AL39+②条件設定!AD44</f>
        <v>#DIV/0!</v>
      </c>
      <c r="AN39" s="32" t="e">
        <f t="shared" si="9"/>
        <v>#DIV/0!</v>
      </c>
      <c r="AO39" s="54" t="e">
        <f>AM38*(1-②条件設定!$H43)</f>
        <v>#DIV/0!</v>
      </c>
      <c r="AP39" s="98" t="e">
        <f>AO39+②条件設定!AE44</f>
        <v>#DIV/0!</v>
      </c>
      <c r="AQ39" s="32" t="e">
        <f t="shared" si="10"/>
        <v>#DIV/0!</v>
      </c>
      <c r="AR39" s="54" t="e">
        <f>AP38*(1-②条件設定!$H43)</f>
        <v>#DIV/0!</v>
      </c>
      <c r="AS39" s="98" t="e">
        <f>AR39+②条件設定!AF44</f>
        <v>#DIV/0!</v>
      </c>
      <c r="AT39" s="32" t="e">
        <f t="shared" si="11"/>
        <v>#DIV/0!</v>
      </c>
      <c r="AU39" s="54" t="e">
        <f>AS38*(1-②条件設定!$H43)</f>
        <v>#DIV/0!</v>
      </c>
      <c r="AV39" s="98" t="e">
        <f>AU39+②条件設定!AG44</f>
        <v>#DIV/0!</v>
      </c>
      <c r="AW39" s="32" t="e">
        <f t="shared" si="12"/>
        <v>#DIV/0!</v>
      </c>
      <c r="AX39" s="54" t="e">
        <f>AV38*(1-②条件設定!$H43)</f>
        <v>#DIV/0!</v>
      </c>
      <c r="AY39" s="98" t="e">
        <f>AX39+②条件設定!AH44</f>
        <v>#DIV/0!</v>
      </c>
      <c r="AZ39" s="32" t="e">
        <f t="shared" si="13"/>
        <v>#DIV/0!</v>
      </c>
      <c r="BA39" s="54" t="e">
        <f>AY38*(1-②条件設定!$H43)</f>
        <v>#DIV/0!</v>
      </c>
      <c r="BB39" s="98" t="e">
        <f>BA39+②条件設定!AI44</f>
        <v>#DIV/0!</v>
      </c>
      <c r="BC39" s="32" t="e">
        <f t="shared" si="14"/>
        <v>#DIV/0!</v>
      </c>
      <c r="BD39" s="54" t="e">
        <f>BB38*(1-②条件設定!$H43)</f>
        <v>#DIV/0!</v>
      </c>
      <c r="BE39" s="98" t="e">
        <f>BD39+②条件設定!AJ44</f>
        <v>#DIV/0!</v>
      </c>
      <c r="BF39" s="32" t="e">
        <f t="shared" si="15"/>
        <v>#DIV/0!</v>
      </c>
      <c r="BG39" s="54" t="e">
        <f>BE38*(1-②条件設定!$H43)</f>
        <v>#DIV/0!</v>
      </c>
      <c r="BH39" s="98" t="e">
        <f>BG39+②条件設定!AK44</f>
        <v>#DIV/0!</v>
      </c>
      <c r="BI39" s="32" t="e">
        <f t="shared" si="16"/>
        <v>#DIV/0!</v>
      </c>
      <c r="BJ39" s="54" t="e">
        <f>BH38*(1-②条件設定!$H43)</f>
        <v>#DIV/0!</v>
      </c>
      <c r="BK39" s="98" t="e">
        <f>BJ39+②条件設定!AL44</f>
        <v>#DIV/0!</v>
      </c>
      <c r="BL39" s="32" t="e">
        <f t="shared" si="17"/>
        <v>#DIV/0!</v>
      </c>
      <c r="BM39" s="54" t="e">
        <f>BK38*(1-②条件設定!$H43)</f>
        <v>#DIV/0!</v>
      </c>
      <c r="BN39" s="98" t="e">
        <f>BM39+②条件設定!AM44</f>
        <v>#DIV/0!</v>
      </c>
      <c r="BO39" s="32" t="e">
        <f t="shared" si="18"/>
        <v>#DIV/0!</v>
      </c>
      <c r="BP39" s="54" t="e">
        <f>BN38*(1-②条件設定!$H43)</f>
        <v>#DIV/0!</v>
      </c>
      <c r="BQ39" s="98" t="e">
        <f>BP39+②条件設定!AN44</f>
        <v>#DIV/0!</v>
      </c>
      <c r="BR39" s="32" t="e">
        <f t="shared" si="19"/>
        <v>#DIV/0!</v>
      </c>
      <c r="BS39" s="54" t="e">
        <f>BQ38*(1-②条件設定!$H43)</f>
        <v>#DIV/0!</v>
      </c>
      <c r="BT39" s="98" t="e">
        <f>BS39+②条件設定!AO44</f>
        <v>#DIV/0!</v>
      </c>
      <c r="BU39" s="32" t="e">
        <f t="shared" si="20"/>
        <v>#DIV/0!</v>
      </c>
      <c r="BV39" s="54" t="e">
        <f>BT38*(1-②条件設定!$H43)</f>
        <v>#DIV/0!</v>
      </c>
      <c r="BW39" s="98" t="e">
        <f>BV39+②条件設定!AP44</f>
        <v>#DIV/0!</v>
      </c>
      <c r="BX39" s="32" t="e">
        <f t="shared" si="21"/>
        <v>#DIV/0!</v>
      </c>
      <c r="BY39" s="54" t="e">
        <f>BW38*(1-②条件設定!$H43)</f>
        <v>#DIV/0!</v>
      </c>
      <c r="BZ39" s="98" t="e">
        <f>BY39+②条件設定!AQ44</f>
        <v>#DIV/0!</v>
      </c>
      <c r="CA39" s="32" t="e">
        <f t="shared" si="22"/>
        <v>#DIV/0!</v>
      </c>
      <c r="CB39" s="54" t="e">
        <f>BZ38*(1-②条件設定!$H43)</f>
        <v>#DIV/0!</v>
      </c>
      <c r="CC39" s="98" t="e">
        <f>CB39+②条件設定!AR44</f>
        <v>#DIV/0!</v>
      </c>
      <c r="CD39" s="32" t="e">
        <f t="shared" si="23"/>
        <v>#DIV/0!</v>
      </c>
      <c r="CE39" s="54" t="e">
        <f>CC38*(1-②条件設定!$H43)</f>
        <v>#DIV/0!</v>
      </c>
      <c r="CF39" s="98" t="e">
        <f>CE39+②条件設定!AS44</f>
        <v>#DIV/0!</v>
      </c>
      <c r="CG39" s="32" t="e">
        <f t="shared" si="24"/>
        <v>#DIV/0!</v>
      </c>
      <c r="CH39" s="54" t="e">
        <f>CF38*(1-②条件設定!$H43)</f>
        <v>#DIV/0!</v>
      </c>
      <c r="CI39" s="98" t="e">
        <f>CH39+②条件設定!AT44</f>
        <v>#DIV/0!</v>
      </c>
      <c r="CJ39" s="32" t="e">
        <f t="shared" si="25"/>
        <v>#DIV/0!</v>
      </c>
      <c r="CK39" s="54" t="e">
        <f>CI38*(1-②条件設定!$H43)</f>
        <v>#DIV/0!</v>
      </c>
      <c r="CL39" s="98" t="e">
        <f>CK39+②条件設定!AU44</f>
        <v>#DIV/0!</v>
      </c>
      <c r="CM39" s="32" t="e">
        <f t="shared" si="26"/>
        <v>#DIV/0!</v>
      </c>
      <c r="CN39" s="54" t="e">
        <f>CL38*(1-②条件設定!$H43)</f>
        <v>#DIV/0!</v>
      </c>
      <c r="CO39" s="98" t="e">
        <f>CN39+②条件設定!AV44</f>
        <v>#DIV/0!</v>
      </c>
      <c r="CP39" s="32" t="e">
        <f t="shared" si="27"/>
        <v>#DIV/0!</v>
      </c>
      <c r="CQ39" s="54" t="e">
        <f>CO38*(1-②条件設定!$H43)</f>
        <v>#DIV/0!</v>
      </c>
      <c r="CR39" s="98" t="e">
        <f>CQ39+②条件設定!AW44</f>
        <v>#DIV/0!</v>
      </c>
      <c r="CS39" s="32" t="e">
        <f t="shared" si="28"/>
        <v>#DIV/0!</v>
      </c>
      <c r="CT39" s="54" t="e">
        <f>CR38*(1-②条件設定!$H43)</f>
        <v>#DIV/0!</v>
      </c>
      <c r="CU39" s="98" t="e">
        <f>CT39+②条件設定!AX44</f>
        <v>#DIV/0!</v>
      </c>
      <c r="CV39" s="32" t="e">
        <f t="shared" si="29"/>
        <v>#DIV/0!</v>
      </c>
      <c r="CW39" s="54" t="e">
        <f>CU38*(1-②条件設定!$H43)</f>
        <v>#DIV/0!</v>
      </c>
      <c r="CX39" s="98" t="e">
        <f>CW39+②条件設定!AY44</f>
        <v>#DIV/0!</v>
      </c>
      <c r="CY39" s="32" t="e">
        <f t="shared" si="30"/>
        <v>#DIV/0!</v>
      </c>
      <c r="CZ39" s="54" t="e">
        <f>CX38*(1-②条件設定!$H43)</f>
        <v>#DIV/0!</v>
      </c>
      <c r="DA39" s="98" t="e">
        <f>CZ39+②条件設定!AZ44</f>
        <v>#DIV/0!</v>
      </c>
      <c r="DB39" s="32" t="e">
        <f t="shared" si="31"/>
        <v>#DIV/0!</v>
      </c>
      <c r="DC39" s="54" t="e">
        <f>DA38*(1-②条件設定!$H43)</f>
        <v>#DIV/0!</v>
      </c>
      <c r="DD39" s="98" t="e">
        <f>DC39+②条件設定!BA44</f>
        <v>#DIV/0!</v>
      </c>
      <c r="DE39" s="32" t="e">
        <f t="shared" si="32"/>
        <v>#DIV/0!</v>
      </c>
      <c r="DF39" s="54" t="e">
        <f>DD38*(1-②条件設定!$H43)</f>
        <v>#DIV/0!</v>
      </c>
      <c r="DG39" s="98" t="e">
        <f>DF39+②条件設定!BB44</f>
        <v>#DIV/0!</v>
      </c>
      <c r="DH39" s="32" t="e">
        <f t="shared" si="33"/>
        <v>#DIV/0!</v>
      </c>
      <c r="DI39" s="54" t="e">
        <f>DG38*(1-②条件設定!$H43)</f>
        <v>#DIV/0!</v>
      </c>
      <c r="DJ39" s="98" t="e">
        <f>DI39+②条件設定!BC44</f>
        <v>#DIV/0!</v>
      </c>
      <c r="DK39" s="32" t="e">
        <f t="shared" si="34"/>
        <v>#DIV/0!</v>
      </c>
      <c r="DL39" s="54" t="e">
        <f>DJ38*(1-②条件設定!$H43)</f>
        <v>#DIV/0!</v>
      </c>
      <c r="DM39" s="98" t="e">
        <f>DL39+②条件設定!BD44</f>
        <v>#DIV/0!</v>
      </c>
      <c r="DN39" s="32" t="e">
        <f t="shared" si="35"/>
        <v>#DIV/0!</v>
      </c>
      <c r="DO39" s="54" t="e">
        <f>DM38*(1-②条件設定!$H43)</f>
        <v>#DIV/0!</v>
      </c>
      <c r="DP39" s="98" t="e">
        <f>DO39+②条件設定!BE44</f>
        <v>#DIV/0!</v>
      </c>
      <c r="DQ39" s="32" t="e">
        <f t="shared" si="36"/>
        <v>#DIV/0!</v>
      </c>
      <c r="DR39" s="54" t="e">
        <f>DP38*(1-②条件設定!$H43)</f>
        <v>#DIV/0!</v>
      </c>
      <c r="DS39" s="98" t="e">
        <f>DR39+②条件設定!BF44</f>
        <v>#DIV/0!</v>
      </c>
      <c r="DT39" s="32" t="e">
        <f t="shared" si="37"/>
        <v>#DIV/0!</v>
      </c>
      <c r="DU39" s="54" t="e">
        <f>DS38*(1-②条件設定!$H43)</f>
        <v>#DIV/0!</v>
      </c>
      <c r="DV39" s="98" t="e">
        <f>DU39+②条件設定!BG44</f>
        <v>#DIV/0!</v>
      </c>
      <c r="DW39" s="32" t="e">
        <f t="shared" si="38"/>
        <v>#DIV/0!</v>
      </c>
      <c r="DX39" s="54" t="e">
        <f>DV38*(1-②条件設定!$H43)</f>
        <v>#DIV/0!</v>
      </c>
      <c r="DY39" s="98" t="e">
        <f>DX39+②条件設定!BH44</f>
        <v>#DIV/0!</v>
      </c>
      <c r="DZ39" s="32" t="e">
        <f t="shared" si="39"/>
        <v>#DIV/0!</v>
      </c>
      <c r="EA39" s="54" t="e">
        <f>DY38*(1-②条件設定!$H43)</f>
        <v>#DIV/0!</v>
      </c>
      <c r="EB39" s="98" t="e">
        <f>EA39+②条件設定!BI44</f>
        <v>#DIV/0!</v>
      </c>
      <c r="EC39" s="32" t="e">
        <f t="shared" si="40"/>
        <v>#DIV/0!</v>
      </c>
      <c r="ED39" s="54" t="e">
        <f>EB38*(1-②条件設定!$H43)</f>
        <v>#DIV/0!</v>
      </c>
      <c r="EE39" s="98" t="e">
        <f>ED39+②条件設定!BJ44</f>
        <v>#DIV/0!</v>
      </c>
      <c r="EF39" s="32" t="e">
        <f t="shared" si="41"/>
        <v>#DIV/0!</v>
      </c>
      <c r="EG39" s="54" t="e">
        <f>EE38*(1-②条件設定!$H43)</f>
        <v>#DIV/0!</v>
      </c>
      <c r="EH39" s="98" t="e">
        <f>EG39+②条件設定!BK44</f>
        <v>#DIV/0!</v>
      </c>
      <c r="EI39" s="32" t="e">
        <f t="shared" si="42"/>
        <v>#DIV/0!</v>
      </c>
      <c r="EJ39" s="54" t="e">
        <f>EH38*(1-②条件設定!$H43)</f>
        <v>#DIV/0!</v>
      </c>
      <c r="EK39" s="98" t="e">
        <f>EJ39+②条件設定!BL44</f>
        <v>#DIV/0!</v>
      </c>
      <c r="EL39" s="32" t="e">
        <f t="shared" si="43"/>
        <v>#DIV/0!</v>
      </c>
      <c r="EM39" s="54" t="e">
        <f>EK38*(1-②条件設定!$H43)</f>
        <v>#DIV/0!</v>
      </c>
      <c r="EN39" s="98" t="e">
        <f>EM39+②条件設定!BM44</f>
        <v>#DIV/0!</v>
      </c>
      <c r="EO39" s="32" t="e">
        <f t="shared" si="44"/>
        <v>#DIV/0!</v>
      </c>
      <c r="EP39" s="54" t="e">
        <f>EN38*(1-②条件設定!$H43)</f>
        <v>#DIV/0!</v>
      </c>
      <c r="EQ39" s="98" t="e">
        <f>EP39+②条件設定!BN44</f>
        <v>#DIV/0!</v>
      </c>
      <c r="ER39" s="32" t="e">
        <f t="shared" si="45"/>
        <v>#DIV/0!</v>
      </c>
      <c r="ES39" s="54" t="e">
        <f>EQ38*(1-②条件設定!$H43)</f>
        <v>#DIV/0!</v>
      </c>
      <c r="ET39" s="98" t="e">
        <f>ES39+②条件設定!BO44</f>
        <v>#DIV/0!</v>
      </c>
      <c r="EU39" s="32" t="e">
        <f t="shared" si="46"/>
        <v>#DIV/0!</v>
      </c>
      <c r="EV39" s="54" t="e">
        <f>ET38*(1-②条件設定!$H43)</f>
        <v>#DIV/0!</v>
      </c>
      <c r="EW39" s="98" t="e">
        <f>EV39+②条件設定!BP44</f>
        <v>#DIV/0!</v>
      </c>
      <c r="EX39" s="32" t="e">
        <f t="shared" si="47"/>
        <v>#DIV/0!</v>
      </c>
      <c r="EY39" s="54" t="e">
        <f>EW38*(1-②条件設定!$H43)</f>
        <v>#DIV/0!</v>
      </c>
      <c r="EZ39" s="98" t="e">
        <f>EY39+②条件設定!BQ44</f>
        <v>#DIV/0!</v>
      </c>
      <c r="FA39" s="32" t="e">
        <f t="shared" si="48"/>
        <v>#DIV/0!</v>
      </c>
      <c r="FB39" s="54" t="e">
        <f>EZ38*(1-②条件設定!$H43)</f>
        <v>#DIV/0!</v>
      </c>
      <c r="FC39" s="98" t="e">
        <f>FB39+②条件設定!BR44</f>
        <v>#DIV/0!</v>
      </c>
      <c r="FD39" s="32" t="e">
        <f t="shared" si="49"/>
        <v>#DIV/0!</v>
      </c>
      <c r="FE39" s="54" t="e">
        <f>FC38*(1-②条件設定!$H43)</f>
        <v>#DIV/0!</v>
      </c>
      <c r="FF39" s="98" t="e">
        <f>FE39+②条件設定!BS44</f>
        <v>#DIV/0!</v>
      </c>
      <c r="FG39" s="32" t="e">
        <f t="shared" si="50"/>
        <v>#DIV/0!</v>
      </c>
      <c r="FH39" s="54" t="e">
        <f>FF38*(1-②条件設定!$H43)</f>
        <v>#DIV/0!</v>
      </c>
      <c r="FI39" s="98" t="e">
        <f>FH39+②条件設定!BT44</f>
        <v>#DIV/0!</v>
      </c>
      <c r="FJ39" s="32" t="e">
        <f t="shared" si="51"/>
        <v>#DIV/0!</v>
      </c>
      <c r="FK39" s="54" t="e">
        <f>FI38*(1-②条件設定!$H43)</f>
        <v>#DIV/0!</v>
      </c>
      <c r="FL39" s="98" t="e">
        <f>FK39+②条件設定!BU44</f>
        <v>#DIV/0!</v>
      </c>
      <c r="FM39" s="32" t="e">
        <f t="shared" si="52"/>
        <v>#DIV/0!</v>
      </c>
      <c r="FN39" s="54" t="e">
        <f>FL38*(1-②条件設定!$H43)</f>
        <v>#DIV/0!</v>
      </c>
      <c r="FO39" s="98" t="e">
        <f>FN39+②条件設定!BV44</f>
        <v>#DIV/0!</v>
      </c>
      <c r="FP39" s="32" t="e">
        <f t="shared" si="53"/>
        <v>#DIV/0!</v>
      </c>
      <c r="FQ39" s="54" t="e">
        <f>FO38*(1-②条件設定!$H43)</f>
        <v>#DIV/0!</v>
      </c>
      <c r="FR39" s="98" t="e">
        <f>FQ39+②条件設定!BW44</f>
        <v>#DIV/0!</v>
      </c>
      <c r="FS39" s="32" t="e">
        <f t="shared" si="54"/>
        <v>#DIV/0!</v>
      </c>
      <c r="FT39" s="54" t="e">
        <f>FR38*(1-②条件設定!$H43)</f>
        <v>#DIV/0!</v>
      </c>
      <c r="FU39" s="98" t="e">
        <f>FT39+②条件設定!BX44</f>
        <v>#DIV/0!</v>
      </c>
      <c r="FV39" s="32" t="e">
        <f t="shared" si="55"/>
        <v>#DIV/0!</v>
      </c>
      <c r="FW39" s="54" t="e">
        <f>FU38*(1-②条件設定!$H43)</f>
        <v>#DIV/0!</v>
      </c>
      <c r="FX39" s="98" t="e">
        <f>FW39+②条件設定!BY44</f>
        <v>#DIV/0!</v>
      </c>
      <c r="FY39" s="32" t="e">
        <f t="shared" si="56"/>
        <v>#DIV/0!</v>
      </c>
      <c r="FZ39" s="54" t="e">
        <f>FX38*(1-②条件設定!$H43)</f>
        <v>#DIV/0!</v>
      </c>
      <c r="GA39" s="98" t="e">
        <f>FZ39+②条件設定!BZ44</f>
        <v>#DIV/0!</v>
      </c>
      <c r="GB39" s="32" t="e">
        <f t="shared" si="57"/>
        <v>#DIV/0!</v>
      </c>
      <c r="GC39" s="54" t="e">
        <f>GA38*(1-②条件設定!$H43)</f>
        <v>#DIV/0!</v>
      </c>
      <c r="GD39" s="98" t="e">
        <f>GC39+②条件設定!CA44</f>
        <v>#DIV/0!</v>
      </c>
      <c r="GE39" s="32" t="e">
        <f t="shared" si="58"/>
        <v>#DIV/0!</v>
      </c>
      <c r="GF39" s="54" t="e">
        <f>GD38*(1-②条件設定!$H43)</f>
        <v>#DIV/0!</v>
      </c>
      <c r="GG39" s="98" t="e">
        <f>GF39+②条件設定!CB44</f>
        <v>#DIV/0!</v>
      </c>
      <c r="GH39" s="32" t="e">
        <f t="shared" si="59"/>
        <v>#DIV/0!</v>
      </c>
      <c r="GI39" s="54" t="e">
        <f>GG38*(1-②条件設定!$H43)</f>
        <v>#DIV/0!</v>
      </c>
      <c r="GJ39" s="98" t="e">
        <f>GI39+②条件設定!CC44</f>
        <v>#DIV/0!</v>
      </c>
      <c r="GK39" s="32" t="e">
        <f t="shared" si="60"/>
        <v>#DIV/0!</v>
      </c>
      <c r="GL39" s="54" t="e">
        <f>GJ38*(1-②条件設定!$H43)</f>
        <v>#DIV/0!</v>
      </c>
      <c r="GM39" s="98" t="e">
        <f>GL39+②条件設定!CD44</f>
        <v>#DIV/0!</v>
      </c>
      <c r="GN39" s="32" t="e">
        <f t="shared" si="61"/>
        <v>#DIV/0!</v>
      </c>
      <c r="GO39" s="54" t="e">
        <f>GM38*(1-②条件設定!$H43)</f>
        <v>#DIV/0!</v>
      </c>
      <c r="GP39" s="98" t="e">
        <f>GO39+②条件設定!CE44</f>
        <v>#DIV/0!</v>
      </c>
      <c r="GQ39" s="32" t="e">
        <f t="shared" si="62"/>
        <v>#DIV/0!</v>
      </c>
      <c r="GR39" s="54" t="e">
        <f>GP38*(1-②条件設定!$H43)</f>
        <v>#DIV/0!</v>
      </c>
      <c r="GS39" s="98" t="e">
        <f>GR39+②条件設定!CF44</f>
        <v>#DIV/0!</v>
      </c>
      <c r="GT39" s="32" t="e">
        <f t="shared" si="63"/>
        <v>#DIV/0!</v>
      </c>
      <c r="GU39" s="54" t="e">
        <f>GS38*(1-②条件設定!$H43)</f>
        <v>#DIV/0!</v>
      </c>
      <c r="GV39" s="98" t="e">
        <f>GU39+②条件設定!CG44</f>
        <v>#DIV/0!</v>
      </c>
      <c r="GW39" s="32" t="e">
        <f t="shared" si="64"/>
        <v>#DIV/0!</v>
      </c>
      <c r="GX39" s="54" t="e">
        <f>GV38*(1-②条件設定!$H43)</f>
        <v>#DIV/0!</v>
      </c>
      <c r="GY39" s="98" t="e">
        <f>GX39+②条件設定!CH44</f>
        <v>#DIV/0!</v>
      </c>
      <c r="GZ39" s="32" t="e">
        <f t="shared" si="65"/>
        <v>#DIV/0!</v>
      </c>
      <c r="HA39" s="54" t="e">
        <f>GY38*(1-②条件設定!$H43)</f>
        <v>#DIV/0!</v>
      </c>
      <c r="HB39" s="98" t="e">
        <f>HA39+②条件設定!CI44</f>
        <v>#DIV/0!</v>
      </c>
      <c r="HC39" s="32" t="e">
        <f t="shared" si="66"/>
        <v>#DIV/0!</v>
      </c>
      <c r="HD39" s="54" t="e">
        <f>HB38*(1-②条件設定!$H43)</f>
        <v>#DIV/0!</v>
      </c>
      <c r="HE39" s="98" t="e">
        <f>HD39+②条件設定!CJ44</f>
        <v>#DIV/0!</v>
      </c>
      <c r="HF39" s="32" t="e">
        <f t="shared" si="67"/>
        <v>#DIV/0!</v>
      </c>
      <c r="HG39" s="54" t="e">
        <f>HE38*(1-②条件設定!$H43)</f>
        <v>#DIV/0!</v>
      </c>
      <c r="HH39" s="98" t="e">
        <f>HG39+②条件設定!CK44</f>
        <v>#DIV/0!</v>
      </c>
      <c r="HI39" s="32" t="e">
        <f t="shared" si="68"/>
        <v>#DIV/0!</v>
      </c>
      <c r="HJ39" s="54" t="e">
        <f>HH38*(1-②条件設定!$H43)</f>
        <v>#DIV/0!</v>
      </c>
      <c r="HK39" s="98" t="e">
        <f>HJ39+②条件設定!CL44</f>
        <v>#DIV/0!</v>
      </c>
      <c r="HL39" s="32" t="e">
        <f t="shared" si="69"/>
        <v>#DIV/0!</v>
      </c>
      <c r="HM39" s="54" t="e">
        <f>HK38*(1-②条件設定!$H43)</f>
        <v>#DIV/0!</v>
      </c>
      <c r="HN39" s="98" t="e">
        <f>HM39+②条件設定!CM44</f>
        <v>#DIV/0!</v>
      </c>
      <c r="HO39" s="32" t="e">
        <f t="shared" si="70"/>
        <v>#DIV/0!</v>
      </c>
      <c r="HP39" s="54" t="e">
        <f>HN38*(1-②条件設定!$H43)</f>
        <v>#DIV/0!</v>
      </c>
      <c r="HQ39" s="98" t="e">
        <f>HP39+②条件設定!CN44</f>
        <v>#DIV/0!</v>
      </c>
      <c r="HR39" s="32" t="e">
        <f t="shared" si="71"/>
        <v>#DIV/0!</v>
      </c>
      <c r="HS39" s="54" t="e">
        <f>HQ38*(1-②条件設定!$H43)</f>
        <v>#DIV/0!</v>
      </c>
      <c r="HT39" s="98" t="e">
        <f>HS39+②条件設定!CO44</f>
        <v>#DIV/0!</v>
      </c>
      <c r="HU39" s="32" t="e">
        <f t="shared" si="72"/>
        <v>#DIV/0!</v>
      </c>
      <c r="HV39" s="54" t="e">
        <f>HT38*(1-②条件設定!$H43)</f>
        <v>#DIV/0!</v>
      </c>
      <c r="HW39" s="98" t="e">
        <f>HV39+②条件設定!CP44</f>
        <v>#DIV/0!</v>
      </c>
      <c r="HX39" s="32" t="e">
        <f t="shared" si="73"/>
        <v>#DIV/0!</v>
      </c>
      <c r="HY39" s="54" t="e">
        <f>HW38*(1-②条件設定!$H43)</f>
        <v>#DIV/0!</v>
      </c>
      <c r="HZ39" s="98" t="e">
        <f>HY39+②条件設定!CQ44</f>
        <v>#DIV/0!</v>
      </c>
      <c r="IA39" s="32" t="e">
        <f t="shared" si="74"/>
        <v>#DIV/0!</v>
      </c>
      <c r="IB39" s="54" t="e">
        <f>HZ38*(1-②条件設定!$H43)</f>
        <v>#DIV/0!</v>
      </c>
      <c r="IC39" s="98" t="e">
        <f>IB39+②条件設定!CR44</f>
        <v>#DIV/0!</v>
      </c>
      <c r="ID39" s="32" t="e">
        <f t="shared" si="75"/>
        <v>#DIV/0!</v>
      </c>
      <c r="IE39" s="54" t="e">
        <f>IC38*(1-②条件設定!$H43)</f>
        <v>#DIV/0!</v>
      </c>
      <c r="IF39" s="98" t="e">
        <f>IE39+②条件設定!CS44</f>
        <v>#DIV/0!</v>
      </c>
      <c r="IG39" s="32" t="e">
        <f t="shared" si="76"/>
        <v>#DIV/0!</v>
      </c>
    </row>
    <row r="40" spans="1:241" x14ac:dyDescent="0.4">
      <c r="A40" s="22">
        <v>54</v>
      </c>
      <c r="B40" s="33">
        <f>①実績入力!B41</f>
        <v>0</v>
      </c>
      <c r="C40" s="6">
        <f>①実績入力!E41</f>
        <v>0</v>
      </c>
      <c r="D40" s="34">
        <f>①実績入力!F41</f>
        <v>0</v>
      </c>
      <c r="E40" s="55" t="e">
        <f>B39*(1-②条件設定!$H44)</f>
        <v>#DIV/0!</v>
      </c>
      <c r="F40" s="99" t="e">
        <f>E40+②条件設定!S45</f>
        <v>#DIV/0!</v>
      </c>
      <c r="G40" s="34" t="e">
        <f t="shared" si="77"/>
        <v>#DIV/0!</v>
      </c>
      <c r="H40" s="55" t="e">
        <f>F39*(1-②条件設定!$H44)</f>
        <v>#DIV/0!</v>
      </c>
      <c r="I40" s="99" t="e">
        <f>H40+②条件設定!T45</f>
        <v>#DIV/0!</v>
      </c>
      <c r="J40" s="34" t="e">
        <f t="shared" si="78"/>
        <v>#DIV/0!</v>
      </c>
      <c r="K40" s="55" t="e">
        <f>I39*(1-②条件設定!$H44)</f>
        <v>#DIV/0!</v>
      </c>
      <c r="L40" s="99" t="e">
        <f>K40+②条件設定!U45</f>
        <v>#DIV/0!</v>
      </c>
      <c r="M40" s="34" t="e">
        <f t="shared" si="0"/>
        <v>#DIV/0!</v>
      </c>
      <c r="N40" s="55" t="e">
        <f>L39*(1-②条件設定!$H44)</f>
        <v>#DIV/0!</v>
      </c>
      <c r="O40" s="99" t="e">
        <f>N40+②条件設定!V45</f>
        <v>#DIV/0!</v>
      </c>
      <c r="P40" s="34" t="e">
        <f t="shared" si="1"/>
        <v>#DIV/0!</v>
      </c>
      <c r="Q40" s="55" t="e">
        <f>O39*(1-②条件設定!$H44)</f>
        <v>#DIV/0!</v>
      </c>
      <c r="R40" s="99" t="e">
        <f>Q40+②条件設定!W45</f>
        <v>#DIV/0!</v>
      </c>
      <c r="S40" s="34" t="e">
        <f t="shared" si="2"/>
        <v>#DIV/0!</v>
      </c>
      <c r="T40" s="55" t="e">
        <f>R39*(1-②条件設定!$H44)</f>
        <v>#DIV/0!</v>
      </c>
      <c r="U40" s="99" t="e">
        <f>T40+②条件設定!X45</f>
        <v>#DIV/0!</v>
      </c>
      <c r="V40" s="34" t="e">
        <f t="shared" si="3"/>
        <v>#DIV/0!</v>
      </c>
      <c r="W40" s="55" t="e">
        <f>U39*(1-②条件設定!$H44)</f>
        <v>#DIV/0!</v>
      </c>
      <c r="X40" s="99" t="e">
        <f>W40+②条件設定!Y45</f>
        <v>#DIV/0!</v>
      </c>
      <c r="Y40" s="34" t="e">
        <f t="shared" si="4"/>
        <v>#DIV/0!</v>
      </c>
      <c r="Z40" s="55" t="e">
        <f>X39*(1-②条件設定!$H44)</f>
        <v>#DIV/0!</v>
      </c>
      <c r="AA40" s="99" t="e">
        <f>Z40+②条件設定!Z45</f>
        <v>#DIV/0!</v>
      </c>
      <c r="AB40" s="34" t="e">
        <f t="shared" si="5"/>
        <v>#DIV/0!</v>
      </c>
      <c r="AC40" s="55" t="e">
        <f>AA39*(1-②条件設定!$H44)</f>
        <v>#DIV/0!</v>
      </c>
      <c r="AD40" s="99" t="e">
        <f>AC40+②条件設定!AA45</f>
        <v>#DIV/0!</v>
      </c>
      <c r="AE40" s="34" t="e">
        <f t="shared" si="6"/>
        <v>#DIV/0!</v>
      </c>
      <c r="AF40" s="55" t="e">
        <f>AD39*(1-②条件設定!$H44)</f>
        <v>#DIV/0!</v>
      </c>
      <c r="AG40" s="99" t="e">
        <f>AF40+②条件設定!AB45</f>
        <v>#DIV/0!</v>
      </c>
      <c r="AH40" s="34" t="e">
        <f t="shared" si="7"/>
        <v>#DIV/0!</v>
      </c>
      <c r="AI40" s="55" t="e">
        <f>AG39*(1-②条件設定!$H44)</f>
        <v>#DIV/0!</v>
      </c>
      <c r="AJ40" s="99" t="e">
        <f>AI40+②条件設定!AC45</f>
        <v>#DIV/0!</v>
      </c>
      <c r="AK40" s="34" t="e">
        <f t="shared" si="8"/>
        <v>#DIV/0!</v>
      </c>
      <c r="AL40" s="55" t="e">
        <f>AJ39*(1-②条件設定!$H44)</f>
        <v>#DIV/0!</v>
      </c>
      <c r="AM40" s="99" t="e">
        <f>AL40+②条件設定!AD45</f>
        <v>#DIV/0!</v>
      </c>
      <c r="AN40" s="34" t="e">
        <f t="shared" si="9"/>
        <v>#DIV/0!</v>
      </c>
      <c r="AO40" s="55" t="e">
        <f>AM39*(1-②条件設定!$H44)</f>
        <v>#DIV/0!</v>
      </c>
      <c r="AP40" s="99" t="e">
        <f>AO40+②条件設定!AE45</f>
        <v>#DIV/0!</v>
      </c>
      <c r="AQ40" s="34" t="e">
        <f t="shared" si="10"/>
        <v>#DIV/0!</v>
      </c>
      <c r="AR40" s="55" t="e">
        <f>AP39*(1-②条件設定!$H44)</f>
        <v>#DIV/0!</v>
      </c>
      <c r="AS40" s="99" t="e">
        <f>AR40+②条件設定!AF45</f>
        <v>#DIV/0!</v>
      </c>
      <c r="AT40" s="34" t="e">
        <f t="shared" si="11"/>
        <v>#DIV/0!</v>
      </c>
      <c r="AU40" s="55" t="e">
        <f>AS39*(1-②条件設定!$H44)</f>
        <v>#DIV/0!</v>
      </c>
      <c r="AV40" s="99" t="e">
        <f>AU40+②条件設定!AG45</f>
        <v>#DIV/0!</v>
      </c>
      <c r="AW40" s="34" t="e">
        <f t="shared" si="12"/>
        <v>#DIV/0!</v>
      </c>
      <c r="AX40" s="55" t="e">
        <f>AV39*(1-②条件設定!$H44)</f>
        <v>#DIV/0!</v>
      </c>
      <c r="AY40" s="99" t="e">
        <f>AX40+②条件設定!AH45</f>
        <v>#DIV/0!</v>
      </c>
      <c r="AZ40" s="34" t="e">
        <f t="shared" si="13"/>
        <v>#DIV/0!</v>
      </c>
      <c r="BA40" s="55" t="e">
        <f>AY39*(1-②条件設定!$H44)</f>
        <v>#DIV/0!</v>
      </c>
      <c r="BB40" s="99" t="e">
        <f>BA40+②条件設定!AI45</f>
        <v>#DIV/0!</v>
      </c>
      <c r="BC40" s="34" t="e">
        <f t="shared" si="14"/>
        <v>#DIV/0!</v>
      </c>
      <c r="BD40" s="55" t="e">
        <f>BB39*(1-②条件設定!$H44)</f>
        <v>#DIV/0!</v>
      </c>
      <c r="BE40" s="99" t="e">
        <f>BD40+②条件設定!AJ45</f>
        <v>#DIV/0!</v>
      </c>
      <c r="BF40" s="34" t="e">
        <f t="shared" si="15"/>
        <v>#DIV/0!</v>
      </c>
      <c r="BG40" s="55" t="e">
        <f>BE39*(1-②条件設定!$H44)</f>
        <v>#DIV/0!</v>
      </c>
      <c r="BH40" s="99" t="e">
        <f>BG40+②条件設定!AK45</f>
        <v>#DIV/0!</v>
      </c>
      <c r="BI40" s="34" t="e">
        <f t="shared" si="16"/>
        <v>#DIV/0!</v>
      </c>
      <c r="BJ40" s="55" t="e">
        <f>BH39*(1-②条件設定!$H44)</f>
        <v>#DIV/0!</v>
      </c>
      <c r="BK40" s="99" t="e">
        <f>BJ40+②条件設定!AL45</f>
        <v>#DIV/0!</v>
      </c>
      <c r="BL40" s="34" t="e">
        <f t="shared" si="17"/>
        <v>#DIV/0!</v>
      </c>
      <c r="BM40" s="55" t="e">
        <f>BK39*(1-②条件設定!$H44)</f>
        <v>#DIV/0!</v>
      </c>
      <c r="BN40" s="99" t="e">
        <f>BM40+②条件設定!AM45</f>
        <v>#DIV/0!</v>
      </c>
      <c r="BO40" s="34" t="e">
        <f t="shared" si="18"/>
        <v>#DIV/0!</v>
      </c>
      <c r="BP40" s="55" t="e">
        <f>BN39*(1-②条件設定!$H44)</f>
        <v>#DIV/0!</v>
      </c>
      <c r="BQ40" s="99" t="e">
        <f>BP40+②条件設定!AN45</f>
        <v>#DIV/0!</v>
      </c>
      <c r="BR40" s="34" t="e">
        <f t="shared" si="19"/>
        <v>#DIV/0!</v>
      </c>
      <c r="BS40" s="55" t="e">
        <f>BQ39*(1-②条件設定!$H44)</f>
        <v>#DIV/0!</v>
      </c>
      <c r="BT40" s="99" t="e">
        <f>BS40+②条件設定!AO45</f>
        <v>#DIV/0!</v>
      </c>
      <c r="BU40" s="34" t="e">
        <f t="shared" si="20"/>
        <v>#DIV/0!</v>
      </c>
      <c r="BV40" s="55" t="e">
        <f>BT39*(1-②条件設定!$H44)</f>
        <v>#DIV/0!</v>
      </c>
      <c r="BW40" s="99" t="e">
        <f>BV40+②条件設定!AP45</f>
        <v>#DIV/0!</v>
      </c>
      <c r="BX40" s="34" t="e">
        <f t="shared" si="21"/>
        <v>#DIV/0!</v>
      </c>
      <c r="BY40" s="55" t="e">
        <f>BW39*(1-②条件設定!$H44)</f>
        <v>#DIV/0!</v>
      </c>
      <c r="BZ40" s="99" t="e">
        <f>BY40+②条件設定!AQ45</f>
        <v>#DIV/0!</v>
      </c>
      <c r="CA40" s="34" t="e">
        <f t="shared" si="22"/>
        <v>#DIV/0!</v>
      </c>
      <c r="CB40" s="55" t="e">
        <f>BZ39*(1-②条件設定!$H44)</f>
        <v>#DIV/0!</v>
      </c>
      <c r="CC40" s="99" t="e">
        <f>CB40+②条件設定!AR45</f>
        <v>#DIV/0!</v>
      </c>
      <c r="CD40" s="34" t="e">
        <f t="shared" si="23"/>
        <v>#DIV/0!</v>
      </c>
      <c r="CE40" s="55" t="e">
        <f>CC39*(1-②条件設定!$H44)</f>
        <v>#DIV/0!</v>
      </c>
      <c r="CF40" s="99" t="e">
        <f>CE40+②条件設定!AS45</f>
        <v>#DIV/0!</v>
      </c>
      <c r="CG40" s="34" t="e">
        <f t="shared" si="24"/>
        <v>#DIV/0!</v>
      </c>
      <c r="CH40" s="55" t="e">
        <f>CF39*(1-②条件設定!$H44)</f>
        <v>#DIV/0!</v>
      </c>
      <c r="CI40" s="99" t="e">
        <f>CH40+②条件設定!AT45</f>
        <v>#DIV/0!</v>
      </c>
      <c r="CJ40" s="34" t="e">
        <f t="shared" si="25"/>
        <v>#DIV/0!</v>
      </c>
      <c r="CK40" s="55" t="e">
        <f>CI39*(1-②条件設定!$H44)</f>
        <v>#DIV/0!</v>
      </c>
      <c r="CL40" s="99" t="e">
        <f>CK40+②条件設定!AU45</f>
        <v>#DIV/0!</v>
      </c>
      <c r="CM40" s="34" t="e">
        <f t="shared" si="26"/>
        <v>#DIV/0!</v>
      </c>
      <c r="CN40" s="55" t="e">
        <f>CL39*(1-②条件設定!$H44)</f>
        <v>#DIV/0!</v>
      </c>
      <c r="CO40" s="99" t="e">
        <f>CN40+②条件設定!AV45</f>
        <v>#DIV/0!</v>
      </c>
      <c r="CP40" s="34" t="e">
        <f t="shared" si="27"/>
        <v>#DIV/0!</v>
      </c>
      <c r="CQ40" s="55" t="e">
        <f>CO39*(1-②条件設定!$H44)</f>
        <v>#DIV/0!</v>
      </c>
      <c r="CR40" s="99" t="e">
        <f>CQ40+②条件設定!AW45</f>
        <v>#DIV/0!</v>
      </c>
      <c r="CS40" s="34" t="e">
        <f t="shared" si="28"/>
        <v>#DIV/0!</v>
      </c>
      <c r="CT40" s="55" t="e">
        <f>CR39*(1-②条件設定!$H44)</f>
        <v>#DIV/0!</v>
      </c>
      <c r="CU40" s="99" t="e">
        <f>CT40+②条件設定!AX45</f>
        <v>#DIV/0!</v>
      </c>
      <c r="CV40" s="34" t="e">
        <f t="shared" si="29"/>
        <v>#DIV/0!</v>
      </c>
      <c r="CW40" s="55" t="e">
        <f>CU39*(1-②条件設定!$H44)</f>
        <v>#DIV/0!</v>
      </c>
      <c r="CX40" s="99" t="e">
        <f>CW40+②条件設定!AY45</f>
        <v>#DIV/0!</v>
      </c>
      <c r="CY40" s="34" t="e">
        <f t="shared" si="30"/>
        <v>#DIV/0!</v>
      </c>
      <c r="CZ40" s="55" t="e">
        <f>CX39*(1-②条件設定!$H44)</f>
        <v>#DIV/0!</v>
      </c>
      <c r="DA40" s="99" t="e">
        <f>CZ40+②条件設定!AZ45</f>
        <v>#DIV/0!</v>
      </c>
      <c r="DB40" s="34" t="e">
        <f t="shared" si="31"/>
        <v>#DIV/0!</v>
      </c>
      <c r="DC40" s="55" t="e">
        <f>DA39*(1-②条件設定!$H44)</f>
        <v>#DIV/0!</v>
      </c>
      <c r="DD40" s="99" t="e">
        <f>DC40+②条件設定!BA45</f>
        <v>#DIV/0!</v>
      </c>
      <c r="DE40" s="34" t="e">
        <f t="shared" si="32"/>
        <v>#DIV/0!</v>
      </c>
      <c r="DF40" s="55" t="e">
        <f>DD39*(1-②条件設定!$H44)</f>
        <v>#DIV/0!</v>
      </c>
      <c r="DG40" s="99" t="e">
        <f>DF40+②条件設定!BB45</f>
        <v>#DIV/0!</v>
      </c>
      <c r="DH40" s="34" t="e">
        <f t="shared" si="33"/>
        <v>#DIV/0!</v>
      </c>
      <c r="DI40" s="55" t="e">
        <f>DG39*(1-②条件設定!$H44)</f>
        <v>#DIV/0!</v>
      </c>
      <c r="DJ40" s="99" t="e">
        <f>DI40+②条件設定!BC45</f>
        <v>#DIV/0!</v>
      </c>
      <c r="DK40" s="34" t="e">
        <f t="shared" si="34"/>
        <v>#DIV/0!</v>
      </c>
      <c r="DL40" s="55" t="e">
        <f>DJ39*(1-②条件設定!$H44)</f>
        <v>#DIV/0!</v>
      </c>
      <c r="DM40" s="99" t="e">
        <f>DL40+②条件設定!BD45</f>
        <v>#DIV/0!</v>
      </c>
      <c r="DN40" s="34" t="e">
        <f t="shared" si="35"/>
        <v>#DIV/0!</v>
      </c>
      <c r="DO40" s="55" t="e">
        <f>DM39*(1-②条件設定!$H44)</f>
        <v>#DIV/0!</v>
      </c>
      <c r="DP40" s="99" t="e">
        <f>DO40+②条件設定!BE45</f>
        <v>#DIV/0!</v>
      </c>
      <c r="DQ40" s="34" t="e">
        <f t="shared" si="36"/>
        <v>#DIV/0!</v>
      </c>
      <c r="DR40" s="55" t="e">
        <f>DP39*(1-②条件設定!$H44)</f>
        <v>#DIV/0!</v>
      </c>
      <c r="DS40" s="99" t="e">
        <f>DR40+②条件設定!BF45</f>
        <v>#DIV/0!</v>
      </c>
      <c r="DT40" s="34" t="e">
        <f t="shared" si="37"/>
        <v>#DIV/0!</v>
      </c>
      <c r="DU40" s="55" t="e">
        <f>DS39*(1-②条件設定!$H44)</f>
        <v>#DIV/0!</v>
      </c>
      <c r="DV40" s="99" t="e">
        <f>DU40+②条件設定!BG45</f>
        <v>#DIV/0!</v>
      </c>
      <c r="DW40" s="34" t="e">
        <f t="shared" si="38"/>
        <v>#DIV/0!</v>
      </c>
      <c r="DX40" s="55" t="e">
        <f>DV39*(1-②条件設定!$H44)</f>
        <v>#DIV/0!</v>
      </c>
      <c r="DY40" s="99" t="e">
        <f>DX40+②条件設定!BH45</f>
        <v>#DIV/0!</v>
      </c>
      <c r="DZ40" s="34" t="e">
        <f t="shared" si="39"/>
        <v>#DIV/0!</v>
      </c>
      <c r="EA40" s="55" t="e">
        <f>DY39*(1-②条件設定!$H44)</f>
        <v>#DIV/0!</v>
      </c>
      <c r="EB40" s="99" t="e">
        <f>EA40+②条件設定!BI45</f>
        <v>#DIV/0!</v>
      </c>
      <c r="EC40" s="34" t="e">
        <f t="shared" si="40"/>
        <v>#DIV/0!</v>
      </c>
      <c r="ED40" s="55" t="e">
        <f>EB39*(1-②条件設定!$H44)</f>
        <v>#DIV/0!</v>
      </c>
      <c r="EE40" s="99" t="e">
        <f>ED40+②条件設定!BJ45</f>
        <v>#DIV/0!</v>
      </c>
      <c r="EF40" s="34" t="e">
        <f t="shared" si="41"/>
        <v>#DIV/0!</v>
      </c>
      <c r="EG40" s="55" t="e">
        <f>EE39*(1-②条件設定!$H44)</f>
        <v>#DIV/0!</v>
      </c>
      <c r="EH40" s="99" t="e">
        <f>EG40+②条件設定!BK45</f>
        <v>#DIV/0!</v>
      </c>
      <c r="EI40" s="34" t="e">
        <f t="shared" si="42"/>
        <v>#DIV/0!</v>
      </c>
      <c r="EJ40" s="55" t="e">
        <f>EH39*(1-②条件設定!$H44)</f>
        <v>#DIV/0!</v>
      </c>
      <c r="EK40" s="99" t="e">
        <f>EJ40+②条件設定!BL45</f>
        <v>#DIV/0!</v>
      </c>
      <c r="EL40" s="34" t="e">
        <f t="shared" si="43"/>
        <v>#DIV/0!</v>
      </c>
      <c r="EM40" s="55" t="e">
        <f>EK39*(1-②条件設定!$H44)</f>
        <v>#DIV/0!</v>
      </c>
      <c r="EN40" s="99" t="e">
        <f>EM40+②条件設定!BM45</f>
        <v>#DIV/0!</v>
      </c>
      <c r="EO40" s="34" t="e">
        <f t="shared" si="44"/>
        <v>#DIV/0!</v>
      </c>
      <c r="EP40" s="55" t="e">
        <f>EN39*(1-②条件設定!$H44)</f>
        <v>#DIV/0!</v>
      </c>
      <c r="EQ40" s="99" t="e">
        <f>EP40+②条件設定!BN45</f>
        <v>#DIV/0!</v>
      </c>
      <c r="ER40" s="34" t="e">
        <f t="shared" si="45"/>
        <v>#DIV/0!</v>
      </c>
      <c r="ES40" s="55" t="e">
        <f>EQ39*(1-②条件設定!$H44)</f>
        <v>#DIV/0!</v>
      </c>
      <c r="ET40" s="99" t="e">
        <f>ES40+②条件設定!BO45</f>
        <v>#DIV/0!</v>
      </c>
      <c r="EU40" s="34" t="e">
        <f t="shared" si="46"/>
        <v>#DIV/0!</v>
      </c>
      <c r="EV40" s="55" t="e">
        <f>ET39*(1-②条件設定!$H44)</f>
        <v>#DIV/0!</v>
      </c>
      <c r="EW40" s="99" t="e">
        <f>EV40+②条件設定!BP45</f>
        <v>#DIV/0!</v>
      </c>
      <c r="EX40" s="34" t="e">
        <f t="shared" si="47"/>
        <v>#DIV/0!</v>
      </c>
      <c r="EY40" s="55" t="e">
        <f>EW39*(1-②条件設定!$H44)</f>
        <v>#DIV/0!</v>
      </c>
      <c r="EZ40" s="99" t="e">
        <f>EY40+②条件設定!BQ45</f>
        <v>#DIV/0!</v>
      </c>
      <c r="FA40" s="34" t="e">
        <f t="shared" si="48"/>
        <v>#DIV/0!</v>
      </c>
      <c r="FB40" s="55" t="e">
        <f>EZ39*(1-②条件設定!$H44)</f>
        <v>#DIV/0!</v>
      </c>
      <c r="FC40" s="99" t="e">
        <f>FB40+②条件設定!BR45</f>
        <v>#DIV/0!</v>
      </c>
      <c r="FD40" s="34" t="e">
        <f t="shared" si="49"/>
        <v>#DIV/0!</v>
      </c>
      <c r="FE40" s="55" t="e">
        <f>FC39*(1-②条件設定!$H44)</f>
        <v>#DIV/0!</v>
      </c>
      <c r="FF40" s="99" t="e">
        <f>FE40+②条件設定!BS45</f>
        <v>#DIV/0!</v>
      </c>
      <c r="FG40" s="34" t="e">
        <f t="shared" si="50"/>
        <v>#DIV/0!</v>
      </c>
      <c r="FH40" s="55" t="e">
        <f>FF39*(1-②条件設定!$H44)</f>
        <v>#DIV/0!</v>
      </c>
      <c r="FI40" s="99" t="e">
        <f>FH40+②条件設定!BT45</f>
        <v>#DIV/0!</v>
      </c>
      <c r="FJ40" s="34" t="e">
        <f t="shared" si="51"/>
        <v>#DIV/0!</v>
      </c>
      <c r="FK40" s="55" t="e">
        <f>FI39*(1-②条件設定!$H44)</f>
        <v>#DIV/0!</v>
      </c>
      <c r="FL40" s="99" t="e">
        <f>FK40+②条件設定!BU45</f>
        <v>#DIV/0!</v>
      </c>
      <c r="FM40" s="34" t="e">
        <f t="shared" si="52"/>
        <v>#DIV/0!</v>
      </c>
      <c r="FN40" s="55" t="e">
        <f>FL39*(1-②条件設定!$H44)</f>
        <v>#DIV/0!</v>
      </c>
      <c r="FO40" s="99" t="e">
        <f>FN40+②条件設定!BV45</f>
        <v>#DIV/0!</v>
      </c>
      <c r="FP40" s="34" t="e">
        <f t="shared" si="53"/>
        <v>#DIV/0!</v>
      </c>
      <c r="FQ40" s="55" t="e">
        <f>FO39*(1-②条件設定!$H44)</f>
        <v>#DIV/0!</v>
      </c>
      <c r="FR40" s="99" t="e">
        <f>FQ40+②条件設定!BW45</f>
        <v>#DIV/0!</v>
      </c>
      <c r="FS40" s="34" t="e">
        <f t="shared" si="54"/>
        <v>#DIV/0!</v>
      </c>
      <c r="FT40" s="55" t="e">
        <f>FR39*(1-②条件設定!$H44)</f>
        <v>#DIV/0!</v>
      </c>
      <c r="FU40" s="99" t="e">
        <f>FT40+②条件設定!BX45</f>
        <v>#DIV/0!</v>
      </c>
      <c r="FV40" s="34" t="e">
        <f t="shared" si="55"/>
        <v>#DIV/0!</v>
      </c>
      <c r="FW40" s="55" t="e">
        <f>FU39*(1-②条件設定!$H44)</f>
        <v>#DIV/0!</v>
      </c>
      <c r="FX40" s="99" t="e">
        <f>FW40+②条件設定!BY45</f>
        <v>#DIV/0!</v>
      </c>
      <c r="FY40" s="34" t="e">
        <f t="shared" si="56"/>
        <v>#DIV/0!</v>
      </c>
      <c r="FZ40" s="55" t="e">
        <f>FX39*(1-②条件設定!$H44)</f>
        <v>#DIV/0!</v>
      </c>
      <c r="GA40" s="99" t="e">
        <f>FZ40+②条件設定!BZ45</f>
        <v>#DIV/0!</v>
      </c>
      <c r="GB40" s="34" t="e">
        <f t="shared" si="57"/>
        <v>#DIV/0!</v>
      </c>
      <c r="GC40" s="55" t="e">
        <f>GA39*(1-②条件設定!$H44)</f>
        <v>#DIV/0!</v>
      </c>
      <c r="GD40" s="99" t="e">
        <f>GC40+②条件設定!CA45</f>
        <v>#DIV/0!</v>
      </c>
      <c r="GE40" s="34" t="e">
        <f t="shared" si="58"/>
        <v>#DIV/0!</v>
      </c>
      <c r="GF40" s="55" t="e">
        <f>GD39*(1-②条件設定!$H44)</f>
        <v>#DIV/0!</v>
      </c>
      <c r="GG40" s="99" t="e">
        <f>GF40+②条件設定!CB45</f>
        <v>#DIV/0!</v>
      </c>
      <c r="GH40" s="34" t="e">
        <f t="shared" si="59"/>
        <v>#DIV/0!</v>
      </c>
      <c r="GI40" s="55" t="e">
        <f>GG39*(1-②条件設定!$H44)</f>
        <v>#DIV/0!</v>
      </c>
      <c r="GJ40" s="99" t="e">
        <f>GI40+②条件設定!CC45</f>
        <v>#DIV/0!</v>
      </c>
      <c r="GK40" s="34" t="e">
        <f t="shared" si="60"/>
        <v>#DIV/0!</v>
      </c>
      <c r="GL40" s="55" t="e">
        <f>GJ39*(1-②条件設定!$H44)</f>
        <v>#DIV/0!</v>
      </c>
      <c r="GM40" s="99" t="e">
        <f>GL40+②条件設定!CD45</f>
        <v>#DIV/0!</v>
      </c>
      <c r="GN40" s="34" t="e">
        <f t="shared" si="61"/>
        <v>#DIV/0!</v>
      </c>
      <c r="GO40" s="55" t="e">
        <f>GM39*(1-②条件設定!$H44)</f>
        <v>#DIV/0!</v>
      </c>
      <c r="GP40" s="99" t="e">
        <f>GO40+②条件設定!CE45</f>
        <v>#DIV/0!</v>
      </c>
      <c r="GQ40" s="34" t="e">
        <f t="shared" si="62"/>
        <v>#DIV/0!</v>
      </c>
      <c r="GR40" s="55" t="e">
        <f>GP39*(1-②条件設定!$H44)</f>
        <v>#DIV/0!</v>
      </c>
      <c r="GS40" s="99" t="e">
        <f>GR40+②条件設定!CF45</f>
        <v>#DIV/0!</v>
      </c>
      <c r="GT40" s="34" t="e">
        <f t="shared" si="63"/>
        <v>#DIV/0!</v>
      </c>
      <c r="GU40" s="55" t="e">
        <f>GS39*(1-②条件設定!$H44)</f>
        <v>#DIV/0!</v>
      </c>
      <c r="GV40" s="99" t="e">
        <f>GU40+②条件設定!CG45</f>
        <v>#DIV/0!</v>
      </c>
      <c r="GW40" s="34" t="e">
        <f t="shared" si="64"/>
        <v>#DIV/0!</v>
      </c>
      <c r="GX40" s="55" t="e">
        <f>GV39*(1-②条件設定!$H44)</f>
        <v>#DIV/0!</v>
      </c>
      <c r="GY40" s="99" t="e">
        <f>GX40+②条件設定!CH45</f>
        <v>#DIV/0!</v>
      </c>
      <c r="GZ40" s="34" t="e">
        <f t="shared" si="65"/>
        <v>#DIV/0!</v>
      </c>
      <c r="HA40" s="55" t="e">
        <f>GY39*(1-②条件設定!$H44)</f>
        <v>#DIV/0!</v>
      </c>
      <c r="HB40" s="99" t="e">
        <f>HA40+②条件設定!CI45</f>
        <v>#DIV/0!</v>
      </c>
      <c r="HC40" s="34" t="e">
        <f t="shared" si="66"/>
        <v>#DIV/0!</v>
      </c>
      <c r="HD40" s="55" t="e">
        <f>HB39*(1-②条件設定!$H44)</f>
        <v>#DIV/0!</v>
      </c>
      <c r="HE40" s="99" t="e">
        <f>HD40+②条件設定!CJ45</f>
        <v>#DIV/0!</v>
      </c>
      <c r="HF40" s="34" t="e">
        <f t="shared" si="67"/>
        <v>#DIV/0!</v>
      </c>
      <c r="HG40" s="55" t="e">
        <f>HE39*(1-②条件設定!$H44)</f>
        <v>#DIV/0!</v>
      </c>
      <c r="HH40" s="99" t="e">
        <f>HG40+②条件設定!CK45</f>
        <v>#DIV/0!</v>
      </c>
      <c r="HI40" s="34" t="e">
        <f t="shared" si="68"/>
        <v>#DIV/0!</v>
      </c>
      <c r="HJ40" s="55" t="e">
        <f>HH39*(1-②条件設定!$H44)</f>
        <v>#DIV/0!</v>
      </c>
      <c r="HK40" s="99" t="e">
        <f>HJ40+②条件設定!CL45</f>
        <v>#DIV/0!</v>
      </c>
      <c r="HL40" s="34" t="e">
        <f t="shared" si="69"/>
        <v>#DIV/0!</v>
      </c>
      <c r="HM40" s="55" t="e">
        <f>HK39*(1-②条件設定!$H44)</f>
        <v>#DIV/0!</v>
      </c>
      <c r="HN40" s="99" t="e">
        <f>HM40+②条件設定!CM45</f>
        <v>#DIV/0!</v>
      </c>
      <c r="HO40" s="34" t="e">
        <f t="shared" si="70"/>
        <v>#DIV/0!</v>
      </c>
      <c r="HP40" s="55" t="e">
        <f>HN39*(1-②条件設定!$H44)</f>
        <v>#DIV/0!</v>
      </c>
      <c r="HQ40" s="99" t="e">
        <f>HP40+②条件設定!CN45</f>
        <v>#DIV/0!</v>
      </c>
      <c r="HR40" s="34" t="e">
        <f t="shared" si="71"/>
        <v>#DIV/0!</v>
      </c>
      <c r="HS40" s="55" t="e">
        <f>HQ39*(1-②条件設定!$H44)</f>
        <v>#DIV/0!</v>
      </c>
      <c r="HT40" s="99" t="e">
        <f>HS40+②条件設定!CO45</f>
        <v>#DIV/0!</v>
      </c>
      <c r="HU40" s="34" t="e">
        <f t="shared" si="72"/>
        <v>#DIV/0!</v>
      </c>
      <c r="HV40" s="55" t="e">
        <f>HT39*(1-②条件設定!$H44)</f>
        <v>#DIV/0!</v>
      </c>
      <c r="HW40" s="99" t="e">
        <f>HV40+②条件設定!CP45</f>
        <v>#DIV/0!</v>
      </c>
      <c r="HX40" s="34" t="e">
        <f t="shared" si="73"/>
        <v>#DIV/0!</v>
      </c>
      <c r="HY40" s="55" t="e">
        <f>HW39*(1-②条件設定!$H44)</f>
        <v>#DIV/0!</v>
      </c>
      <c r="HZ40" s="99" t="e">
        <f>HY40+②条件設定!CQ45</f>
        <v>#DIV/0!</v>
      </c>
      <c r="IA40" s="34" t="e">
        <f t="shared" si="74"/>
        <v>#DIV/0!</v>
      </c>
      <c r="IB40" s="55" t="e">
        <f>HZ39*(1-②条件設定!$H44)</f>
        <v>#DIV/0!</v>
      </c>
      <c r="IC40" s="99" t="e">
        <f>IB40+②条件設定!CR45</f>
        <v>#DIV/0!</v>
      </c>
      <c r="ID40" s="34" t="e">
        <f t="shared" si="75"/>
        <v>#DIV/0!</v>
      </c>
      <c r="IE40" s="55" t="e">
        <f>IC39*(1-②条件設定!$H44)</f>
        <v>#DIV/0!</v>
      </c>
      <c r="IF40" s="99" t="e">
        <f>IE40+②条件設定!CS45</f>
        <v>#DIV/0!</v>
      </c>
      <c r="IG40" s="34" t="e">
        <f t="shared" si="76"/>
        <v>#DIV/0!</v>
      </c>
    </row>
    <row r="41" spans="1:241" x14ac:dyDescent="0.4">
      <c r="A41" s="21">
        <v>55</v>
      </c>
      <c r="B41" s="31">
        <f>①実績入力!B42</f>
        <v>0</v>
      </c>
      <c r="C41" s="10">
        <f>①実績入力!E42</f>
        <v>0</v>
      </c>
      <c r="D41" s="32">
        <f>①実績入力!F42</f>
        <v>0</v>
      </c>
      <c r="E41" s="54" t="e">
        <f>B40*(1-②条件設定!$H45)</f>
        <v>#DIV/0!</v>
      </c>
      <c r="F41" s="98" t="e">
        <f>E41+②条件設定!S46</f>
        <v>#DIV/0!</v>
      </c>
      <c r="G41" s="32" t="e">
        <f t="shared" si="77"/>
        <v>#DIV/0!</v>
      </c>
      <c r="H41" s="54" t="e">
        <f>F40*(1-②条件設定!$H45)</f>
        <v>#DIV/0!</v>
      </c>
      <c r="I41" s="98" t="e">
        <f>H41+②条件設定!T46</f>
        <v>#DIV/0!</v>
      </c>
      <c r="J41" s="32" t="e">
        <f t="shared" si="78"/>
        <v>#DIV/0!</v>
      </c>
      <c r="K41" s="54" t="e">
        <f>I40*(1-②条件設定!$H45)</f>
        <v>#DIV/0!</v>
      </c>
      <c r="L41" s="98" t="e">
        <f>K41+②条件設定!U46</f>
        <v>#DIV/0!</v>
      </c>
      <c r="M41" s="32" t="e">
        <f t="shared" si="0"/>
        <v>#DIV/0!</v>
      </c>
      <c r="N41" s="54" t="e">
        <f>L40*(1-②条件設定!$H45)</f>
        <v>#DIV/0!</v>
      </c>
      <c r="O41" s="98" t="e">
        <f>N41+②条件設定!V46</f>
        <v>#DIV/0!</v>
      </c>
      <c r="P41" s="32" t="e">
        <f t="shared" si="1"/>
        <v>#DIV/0!</v>
      </c>
      <c r="Q41" s="54" t="e">
        <f>O40*(1-②条件設定!$H45)</f>
        <v>#DIV/0!</v>
      </c>
      <c r="R41" s="98" t="e">
        <f>Q41+②条件設定!W46</f>
        <v>#DIV/0!</v>
      </c>
      <c r="S41" s="32" t="e">
        <f t="shared" si="2"/>
        <v>#DIV/0!</v>
      </c>
      <c r="T41" s="54" t="e">
        <f>R40*(1-②条件設定!$H45)</f>
        <v>#DIV/0!</v>
      </c>
      <c r="U41" s="98" t="e">
        <f>T41+②条件設定!X46</f>
        <v>#DIV/0!</v>
      </c>
      <c r="V41" s="32" t="e">
        <f t="shared" si="3"/>
        <v>#DIV/0!</v>
      </c>
      <c r="W41" s="54" t="e">
        <f>U40*(1-②条件設定!$H45)</f>
        <v>#DIV/0!</v>
      </c>
      <c r="X41" s="98" t="e">
        <f>W41+②条件設定!Y46</f>
        <v>#DIV/0!</v>
      </c>
      <c r="Y41" s="32" t="e">
        <f t="shared" si="4"/>
        <v>#DIV/0!</v>
      </c>
      <c r="Z41" s="54" t="e">
        <f>X40*(1-②条件設定!$H45)</f>
        <v>#DIV/0!</v>
      </c>
      <c r="AA41" s="98" t="e">
        <f>Z41+②条件設定!Z46</f>
        <v>#DIV/0!</v>
      </c>
      <c r="AB41" s="32" t="e">
        <f t="shared" si="5"/>
        <v>#DIV/0!</v>
      </c>
      <c r="AC41" s="54" t="e">
        <f>AA40*(1-②条件設定!$H45)</f>
        <v>#DIV/0!</v>
      </c>
      <c r="AD41" s="98" t="e">
        <f>AC41+②条件設定!AA46</f>
        <v>#DIV/0!</v>
      </c>
      <c r="AE41" s="32" t="e">
        <f t="shared" si="6"/>
        <v>#DIV/0!</v>
      </c>
      <c r="AF41" s="54" t="e">
        <f>AD40*(1-②条件設定!$H45)</f>
        <v>#DIV/0!</v>
      </c>
      <c r="AG41" s="98" t="e">
        <f>AF41+②条件設定!AB46</f>
        <v>#DIV/0!</v>
      </c>
      <c r="AH41" s="32" t="e">
        <f t="shared" si="7"/>
        <v>#DIV/0!</v>
      </c>
      <c r="AI41" s="54" t="e">
        <f>AG40*(1-②条件設定!$H45)</f>
        <v>#DIV/0!</v>
      </c>
      <c r="AJ41" s="98" t="e">
        <f>AI41+②条件設定!AC46</f>
        <v>#DIV/0!</v>
      </c>
      <c r="AK41" s="32" t="e">
        <f t="shared" si="8"/>
        <v>#DIV/0!</v>
      </c>
      <c r="AL41" s="54" t="e">
        <f>AJ40*(1-②条件設定!$H45)</f>
        <v>#DIV/0!</v>
      </c>
      <c r="AM41" s="98" t="e">
        <f>AL41+②条件設定!AD46</f>
        <v>#DIV/0!</v>
      </c>
      <c r="AN41" s="32" t="e">
        <f t="shared" si="9"/>
        <v>#DIV/0!</v>
      </c>
      <c r="AO41" s="54" t="e">
        <f>AM40*(1-②条件設定!$H45)</f>
        <v>#DIV/0!</v>
      </c>
      <c r="AP41" s="98" t="e">
        <f>AO41+②条件設定!AE46</f>
        <v>#DIV/0!</v>
      </c>
      <c r="AQ41" s="32" t="e">
        <f t="shared" si="10"/>
        <v>#DIV/0!</v>
      </c>
      <c r="AR41" s="54" t="e">
        <f>AP40*(1-②条件設定!$H45)</f>
        <v>#DIV/0!</v>
      </c>
      <c r="AS41" s="98" t="e">
        <f>AR41+②条件設定!AF46</f>
        <v>#DIV/0!</v>
      </c>
      <c r="AT41" s="32" t="e">
        <f t="shared" si="11"/>
        <v>#DIV/0!</v>
      </c>
      <c r="AU41" s="54" t="e">
        <f>AS40*(1-②条件設定!$H45)</f>
        <v>#DIV/0!</v>
      </c>
      <c r="AV41" s="98" t="e">
        <f>AU41+②条件設定!AG46</f>
        <v>#DIV/0!</v>
      </c>
      <c r="AW41" s="32" t="e">
        <f t="shared" si="12"/>
        <v>#DIV/0!</v>
      </c>
      <c r="AX41" s="54" t="e">
        <f>AV40*(1-②条件設定!$H45)</f>
        <v>#DIV/0!</v>
      </c>
      <c r="AY41" s="98" t="e">
        <f>AX41+②条件設定!AH46</f>
        <v>#DIV/0!</v>
      </c>
      <c r="AZ41" s="32" t="e">
        <f t="shared" si="13"/>
        <v>#DIV/0!</v>
      </c>
      <c r="BA41" s="54" t="e">
        <f>AY40*(1-②条件設定!$H45)</f>
        <v>#DIV/0!</v>
      </c>
      <c r="BB41" s="98" t="e">
        <f>BA41+②条件設定!AI46</f>
        <v>#DIV/0!</v>
      </c>
      <c r="BC41" s="32" t="e">
        <f t="shared" si="14"/>
        <v>#DIV/0!</v>
      </c>
      <c r="BD41" s="54" t="e">
        <f>BB40*(1-②条件設定!$H45)</f>
        <v>#DIV/0!</v>
      </c>
      <c r="BE41" s="98" t="e">
        <f>BD41+②条件設定!AJ46</f>
        <v>#DIV/0!</v>
      </c>
      <c r="BF41" s="32" t="e">
        <f t="shared" si="15"/>
        <v>#DIV/0!</v>
      </c>
      <c r="BG41" s="54" t="e">
        <f>BE40*(1-②条件設定!$H45)</f>
        <v>#DIV/0!</v>
      </c>
      <c r="BH41" s="98" t="e">
        <f>BG41+②条件設定!AK46</f>
        <v>#DIV/0!</v>
      </c>
      <c r="BI41" s="32" t="e">
        <f t="shared" si="16"/>
        <v>#DIV/0!</v>
      </c>
      <c r="BJ41" s="54" t="e">
        <f>BH40*(1-②条件設定!$H45)</f>
        <v>#DIV/0!</v>
      </c>
      <c r="BK41" s="98" t="e">
        <f>BJ41+②条件設定!AL46</f>
        <v>#DIV/0!</v>
      </c>
      <c r="BL41" s="32" t="e">
        <f t="shared" si="17"/>
        <v>#DIV/0!</v>
      </c>
      <c r="BM41" s="54" t="e">
        <f>BK40*(1-②条件設定!$H45)</f>
        <v>#DIV/0!</v>
      </c>
      <c r="BN41" s="98" t="e">
        <f>BM41+②条件設定!AM46</f>
        <v>#DIV/0!</v>
      </c>
      <c r="BO41" s="32" t="e">
        <f t="shared" si="18"/>
        <v>#DIV/0!</v>
      </c>
      <c r="BP41" s="54" t="e">
        <f>BN40*(1-②条件設定!$H45)</f>
        <v>#DIV/0!</v>
      </c>
      <c r="BQ41" s="98" t="e">
        <f>BP41+②条件設定!AN46</f>
        <v>#DIV/0!</v>
      </c>
      <c r="BR41" s="32" t="e">
        <f t="shared" si="19"/>
        <v>#DIV/0!</v>
      </c>
      <c r="BS41" s="54" t="e">
        <f>BQ40*(1-②条件設定!$H45)</f>
        <v>#DIV/0!</v>
      </c>
      <c r="BT41" s="98" t="e">
        <f>BS41+②条件設定!AO46</f>
        <v>#DIV/0!</v>
      </c>
      <c r="BU41" s="32" t="e">
        <f t="shared" si="20"/>
        <v>#DIV/0!</v>
      </c>
      <c r="BV41" s="54" t="e">
        <f>BT40*(1-②条件設定!$H45)</f>
        <v>#DIV/0!</v>
      </c>
      <c r="BW41" s="98" t="e">
        <f>BV41+②条件設定!AP46</f>
        <v>#DIV/0!</v>
      </c>
      <c r="BX41" s="32" t="e">
        <f t="shared" si="21"/>
        <v>#DIV/0!</v>
      </c>
      <c r="BY41" s="54" t="e">
        <f>BW40*(1-②条件設定!$H45)</f>
        <v>#DIV/0!</v>
      </c>
      <c r="BZ41" s="98" t="e">
        <f>BY41+②条件設定!AQ46</f>
        <v>#DIV/0!</v>
      </c>
      <c r="CA41" s="32" t="e">
        <f t="shared" si="22"/>
        <v>#DIV/0!</v>
      </c>
      <c r="CB41" s="54" t="e">
        <f>BZ40*(1-②条件設定!$H45)</f>
        <v>#DIV/0!</v>
      </c>
      <c r="CC41" s="98" t="e">
        <f>CB41+②条件設定!AR46</f>
        <v>#DIV/0!</v>
      </c>
      <c r="CD41" s="32" t="e">
        <f t="shared" si="23"/>
        <v>#DIV/0!</v>
      </c>
      <c r="CE41" s="54" t="e">
        <f>CC40*(1-②条件設定!$H45)</f>
        <v>#DIV/0!</v>
      </c>
      <c r="CF41" s="98" t="e">
        <f>CE41+②条件設定!AS46</f>
        <v>#DIV/0!</v>
      </c>
      <c r="CG41" s="32" t="e">
        <f t="shared" si="24"/>
        <v>#DIV/0!</v>
      </c>
      <c r="CH41" s="54" t="e">
        <f>CF40*(1-②条件設定!$H45)</f>
        <v>#DIV/0!</v>
      </c>
      <c r="CI41" s="98" t="e">
        <f>CH41+②条件設定!AT46</f>
        <v>#DIV/0!</v>
      </c>
      <c r="CJ41" s="32" t="e">
        <f t="shared" si="25"/>
        <v>#DIV/0!</v>
      </c>
      <c r="CK41" s="54" t="e">
        <f>CI40*(1-②条件設定!$H45)</f>
        <v>#DIV/0!</v>
      </c>
      <c r="CL41" s="98" t="e">
        <f>CK41+②条件設定!AU46</f>
        <v>#DIV/0!</v>
      </c>
      <c r="CM41" s="32" t="e">
        <f t="shared" si="26"/>
        <v>#DIV/0!</v>
      </c>
      <c r="CN41" s="54" t="e">
        <f>CL40*(1-②条件設定!$H45)</f>
        <v>#DIV/0!</v>
      </c>
      <c r="CO41" s="98" t="e">
        <f>CN41+②条件設定!AV46</f>
        <v>#DIV/0!</v>
      </c>
      <c r="CP41" s="32" t="e">
        <f t="shared" si="27"/>
        <v>#DIV/0!</v>
      </c>
      <c r="CQ41" s="54" t="e">
        <f>CO40*(1-②条件設定!$H45)</f>
        <v>#DIV/0!</v>
      </c>
      <c r="CR41" s="98" t="e">
        <f>CQ41+②条件設定!AW46</f>
        <v>#DIV/0!</v>
      </c>
      <c r="CS41" s="32" t="e">
        <f t="shared" si="28"/>
        <v>#DIV/0!</v>
      </c>
      <c r="CT41" s="54" t="e">
        <f>CR40*(1-②条件設定!$H45)</f>
        <v>#DIV/0!</v>
      </c>
      <c r="CU41" s="98" t="e">
        <f>CT41+②条件設定!AX46</f>
        <v>#DIV/0!</v>
      </c>
      <c r="CV41" s="32" t="e">
        <f t="shared" si="29"/>
        <v>#DIV/0!</v>
      </c>
      <c r="CW41" s="54" t="e">
        <f>CU40*(1-②条件設定!$H45)</f>
        <v>#DIV/0!</v>
      </c>
      <c r="CX41" s="98" t="e">
        <f>CW41+②条件設定!AY46</f>
        <v>#DIV/0!</v>
      </c>
      <c r="CY41" s="32" t="e">
        <f t="shared" si="30"/>
        <v>#DIV/0!</v>
      </c>
      <c r="CZ41" s="54" t="e">
        <f>CX40*(1-②条件設定!$H45)</f>
        <v>#DIV/0!</v>
      </c>
      <c r="DA41" s="98" t="e">
        <f>CZ41+②条件設定!AZ46</f>
        <v>#DIV/0!</v>
      </c>
      <c r="DB41" s="32" t="e">
        <f t="shared" si="31"/>
        <v>#DIV/0!</v>
      </c>
      <c r="DC41" s="54" t="e">
        <f>DA40*(1-②条件設定!$H45)</f>
        <v>#DIV/0!</v>
      </c>
      <c r="DD41" s="98" t="e">
        <f>DC41+②条件設定!BA46</f>
        <v>#DIV/0!</v>
      </c>
      <c r="DE41" s="32" t="e">
        <f t="shared" si="32"/>
        <v>#DIV/0!</v>
      </c>
      <c r="DF41" s="54" t="e">
        <f>DD40*(1-②条件設定!$H45)</f>
        <v>#DIV/0!</v>
      </c>
      <c r="DG41" s="98" t="e">
        <f>DF41+②条件設定!BB46</f>
        <v>#DIV/0!</v>
      </c>
      <c r="DH41" s="32" t="e">
        <f t="shared" si="33"/>
        <v>#DIV/0!</v>
      </c>
      <c r="DI41" s="54" t="e">
        <f>DG40*(1-②条件設定!$H45)</f>
        <v>#DIV/0!</v>
      </c>
      <c r="DJ41" s="98" t="e">
        <f>DI41+②条件設定!BC46</f>
        <v>#DIV/0!</v>
      </c>
      <c r="DK41" s="32" t="e">
        <f t="shared" si="34"/>
        <v>#DIV/0!</v>
      </c>
      <c r="DL41" s="54" t="e">
        <f>DJ40*(1-②条件設定!$H45)</f>
        <v>#DIV/0!</v>
      </c>
      <c r="DM41" s="98" t="e">
        <f>DL41+②条件設定!BD46</f>
        <v>#DIV/0!</v>
      </c>
      <c r="DN41" s="32" t="e">
        <f t="shared" si="35"/>
        <v>#DIV/0!</v>
      </c>
      <c r="DO41" s="54" t="e">
        <f>DM40*(1-②条件設定!$H45)</f>
        <v>#DIV/0!</v>
      </c>
      <c r="DP41" s="98" t="e">
        <f>DO41+②条件設定!BE46</f>
        <v>#DIV/0!</v>
      </c>
      <c r="DQ41" s="32" t="e">
        <f t="shared" si="36"/>
        <v>#DIV/0!</v>
      </c>
      <c r="DR41" s="54" t="e">
        <f>DP40*(1-②条件設定!$H45)</f>
        <v>#DIV/0!</v>
      </c>
      <c r="DS41" s="98" t="e">
        <f>DR41+②条件設定!BF46</f>
        <v>#DIV/0!</v>
      </c>
      <c r="DT41" s="32" t="e">
        <f t="shared" si="37"/>
        <v>#DIV/0!</v>
      </c>
      <c r="DU41" s="54" t="e">
        <f>DS40*(1-②条件設定!$H45)</f>
        <v>#DIV/0!</v>
      </c>
      <c r="DV41" s="98" t="e">
        <f>DU41+②条件設定!BG46</f>
        <v>#DIV/0!</v>
      </c>
      <c r="DW41" s="32" t="e">
        <f t="shared" si="38"/>
        <v>#DIV/0!</v>
      </c>
      <c r="DX41" s="54" t="e">
        <f>DV40*(1-②条件設定!$H45)</f>
        <v>#DIV/0!</v>
      </c>
      <c r="DY41" s="98" t="e">
        <f>DX41+②条件設定!BH46</f>
        <v>#DIV/0!</v>
      </c>
      <c r="DZ41" s="32" t="e">
        <f t="shared" si="39"/>
        <v>#DIV/0!</v>
      </c>
      <c r="EA41" s="54" t="e">
        <f>DY40*(1-②条件設定!$H45)</f>
        <v>#DIV/0!</v>
      </c>
      <c r="EB41" s="98" t="e">
        <f>EA41+②条件設定!BI46</f>
        <v>#DIV/0!</v>
      </c>
      <c r="EC41" s="32" t="e">
        <f t="shared" si="40"/>
        <v>#DIV/0!</v>
      </c>
      <c r="ED41" s="54" t="e">
        <f>EB40*(1-②条件設定!$H45)</f>
        <v>#DIV/0!</v>
      </c>
      <c r="EE41" s="98" t="e">
        <f>ED41+②条件設定!BJ46</f>
        <v>#DIV/0!</v>
      </c>
      <c r="EF41" s="32" t="e">
        <f t="shared" si="41"/>
        <v>#DIV/0!</v>
      </c>
      <c r="EG41" s="54" t="e">
        <f>EE40*(1-②条件設定!$H45)</f>
        <v>#DIV/0!</v>
      </c>
      <c r="EH41" s="98" t="e">
        <f>EG41+②条件設定!BK46</f>
        <v>#DIV/0!</v>
      </c>
      <c r="EI41" s="32" t="e">
        <f t="shared" si="42"/>
        <v>#DIV/0!</v>
      </c>
      <c r="EJ41" s="54" t="e">
        <f>EH40*(1-②条件設定!$H45)</f>
        <v>#DIV/0!</v>
      </c>
      <c r="EK41" s="98" t="e">
        <f>EJ41+②条件設定!BL46</f>
        <v>#DIV/0!</v>
      </c>
      <c r="EL41" s="32" t="e">
        <f t="shared" si="43"/>
        <v>#DIV/0!</v>
      </c>
      <c r="EM41" s="54" t="e">
        <f>EK40*(1-②条件設定!$H45)</f>
        <v>#DIV/0!</v>
      </c>
      <c r="EN41" s="98" t="e">
        <f>EM41+②条件設定!BM46</f>
        <v>#DIV/0!</v>
      </c>
      <c r="EO41" s="32" t="e">
        <f t="shared" si="44"/>
        <v>#DIV/0!</v>
      </c>
      <c r="EP41" s="54" t="e">
        <f>EN40*(1-②条件設定!$H45)</f>
        <v>#DIV/0!</v>
      </c>
      <c r="EQ41" s="98" t="e">
        <f>EP41+②条件設定!BN46</f>
        <v>#DIV/0!</v>
      </c>
      <c r="ER41" s="32" t="e">
        <f t="shared" si="45"/>
        <v>#DIV/0!</v>
      </c>
      <c r="ES41" s="54" t="e">
        <f>EQ40*(1-②条件設定!$H45)</f>
        <v>#DIV/0!</v>
      </c>
      <c r="ET41" s="98" t="e">
        <f>ES41+②条件設定!BO46</f>
        <v>#DIV/0!</v>
      </c>
      <c r="EU41" s="32" t="e">
        <f t="shared" si="46"/>
        <v>#DIV/0!</v>
      </c>
      <c r="EV41" s="54" t="e">
        <f>ET40*(1-②条件設定!$H45)</f>
        <v>#DIV/0!</v>
      </c>
      <c r="EW41" s="98" t="e">
        <f>EV41+②条件設定!BP46</f>
        <v>#DIV/0!</v>
      </c>
      <c r="EX41" s="32" t="e">
        <f t="shared" si="47"/>
        <v>#DIV/0!</v>
      </c>
      <c r="EY41" s="54" t="e">
        <f>EW40*(1-②条件設定!$H45)</f>
        <v>#DIV/0!</v>
      </c>
      <c r="EZ41" s="98" t="e">
        <f>EY41+②条件設定!BQ46</f>
        <v>#DIV/0!</v>
      </c>
      <c r="FA41" s="32" t="e">
        <f t="shared" si="48"/>
        <v>#DIV/0!</v>
      </c>
      <c r="FB41" s="54" t="e">
        <f>EZ40*(1-②条件設定!$H45)</f>
        <v>#DIV/0!</v>
      </c>
      <c r="FC41" s="98" t="e">
        <f>FB41+②条件設定!BR46</f>
        <v>#DIV/0!</v>
      </c>
      <c r="FD41" s="32" t="e">
        <f t="shared" si="49"/>
        <v>#DIV/0!</v>
      </c>
      <c r="FE41" s="54" t="e">
        <f>FC40*(1-②条件設定!$H45)</f>
        <v>#DIV/0!</v>
      </c>
      <c r="FF41" s="98" t="e">
        <f>FE41+②条件設定!BS46</f>
        <v>#DIV/0!</v>
      </c>
      <c r="FG41" s="32" t="e">
        <f t="shared" si="50"/>
        <v>#DIV/0!</v>
      </c>
      <c r="FH41" s="54" t="e">
        <f>FF40*(1-②条件設定!$H45)</f>
        <v>#DIV/0!</v>
      </c>
      <c r="FI41" s="98" t="e">
        <f>FH41+②条件設定!BT46</f>
        <v>#DIV/0!</v>
      </c>
      <c r="FJ41" s="32" t="e">
        <f t="shared" si="51"/>
        <v>#DIV/0!</v>
      </c>
      <c r="FK41" s="54" t="e">
        <f>FI40*(1-②条件設定!$H45)</f>
        <v>#DIV/0!</v>
      </c>
      <c r="FL41" s="98" t="e">
        <f>FK41+②条件設定!BU46</f>
        <v>#DIV/0!</v>
      </c>
      <c r="FM41" s="32" t="e">
        <f t="shared" si="52"/>
        <v>#DIV/0!</v>
      </c>
      <c r="FN41" s="54" t="e">
        <f>FL40*(1-②条件設定!$H45)</f>
        <v>#DIV/0!</v>
      </c>
      <c r="FO41" s="98" t="e">
        <f>FN41+②条件設定!BV46</f>
        <v>#DIV/0!</v>
      </c>
      <c r="FP41" s="32" t="e">
        <f t="shared" si="53"/>
        <v>#DIV/0!</v>
      </c>
      <c r="FQ41" s="54" t="e">
        <f>FO40*(1-②条件設定!$H45)</f>
        <v>#DIV/0!</v>
      </c>
      <c r="FR41" s="98" t="e">
        <f>FQ41+②条件設定!BW46</f>
        <v>#DIV/0!</v>
      </c>
      <c r="FS41" s="32" t="e">
        <f t="shared" si="54"/>
        <v>#DIV/0!</v>
      </c>
      <c r="FT41" s="54" t="e">
        <f>FR40*(1-②条件設定!$H45)</f>
        <v>#DIV/0!</v>
      </c>
      <c r="FU41" s="98" t="e">
        <f>FT41+②条件設定!BX46</f>
        <v>#DIV/0!</v>
      </c>
      <c r="FV41" s="32" t="e">
        <f t="shared" si="55"/>
        <v>#DIV/0!</v>
      </c>
      <c r="FW41" s="54" t="e">
        <f>FU40*(1-②条件設定!$H45)</f>
        <v>#DIV/0!</v>
      </c>
      <c r="FX41" s="98" t="e">
        <f>FW41+②条件設定!BY46</f>
        <v>#DIV/0!</v>
      </c>
      <c r="FY41" s="32" t="e">
        <f t="shared" si="56"/>
        <v>#DIV/0!</v>
      </c>
      <c r="FZ41" s="54" t="e">
        <f>FX40*(1-②条件設定!$H45)</f>
        <v>#DIV/0!</v>
      </c>
      <c r="GA41" s="98" t="e">
        <f>FZ41+②条件設定!BZ46</f>
        <v>#DIV/0!</v>
      </c>
      <c r="GB41" s="32" t="e">
        <f t="shared" si="57"/>
        <v>#DIV/0!</v>
      </c>
      <c r="GC41" s="54" t="e">
        <f>GA40*(1-②条件設定!$H45)</f>
        <v>#DIV/0!</v>
      </c>
      <c r="GD41" s="98" t="e">
        <f>GC41+②条件設定!CA46</f>
        <v>#DIV/0!</v>
      </c>
      <c r="GE41" s="32" t="e">
        <f t="shared" si="58"/>
        <v>#DIV/0!</v>
      </c>
      <c r="GF41" s="54" t="e">
        <f>GD40*(1-②条件設定!$H45)</f>
        <v>#DIV/0!</v>
      </c>
      <c r="GG41" s="98" t="e">
        <f>GF41+②条件設定!CB46</f>
        <v>#DIV/0!</v>
      </c>
      <c r="GH41" s="32" t="e">
        <f t="shared" si="59"/>
        <v>#DIV/0!</v>
      </c>
      <c r="GI41" s="54" t="e">
        <f>GG40*(1-②条件設定!$H45)</f>
        <v>#DIV/0!</v>
      </c>
      <c r="GJ41" s="98" t="e">
        <f>GI41+②条件設定!CC46</f>
        <v>#DIV/0!</v>
      </c>
      <c r="GK41" s="32" t="e">
        <f t="shared" si="60"/>
        <v>#DIV/0!</v>
      </c>
      <c r="GL41" s="54" t="e">
        <f>GJ40*(1-②条件設定!$H45)</f>
        <v>#DIV/0!</v>
      </c>
      <c r="GM41" s="98" t="e">
        <f>GL41+②条件設定!CD46</f>
        <v>#DIV/0!</v>
      </c>
      <c r="GN41" s="32" t="e">
        <f t="shared" si="61"/>
        <v>#DIV/0!</v>
      </c>
      <c r="GO41" s="54" t="e">
        <f>GM40*(1-②条件設定!$H45)</f>
        <v>#DIV/0!</v>
      </c>
      <c r="GP41" s="98" t="e">
        <f>GO41+②条件設定!CE46</f>
        <v>#DIV/0!</v>
      </c>
      <c r="GQ41" s="32" t="e">
        <f t="shared" si="62"/>
        <v>#DIV/0!</v>
      </c>
      <c r="GR41" s="54" t="e">
        <f>GP40*(1-②条件設定!$H45)</f>
        <v>#DIV/0!</v>
      </c>
      <c r="GS41" s="98" t="e">
        <f>GR41+②条件設定!CF46</f>
        <v>#DIV/0!</v>
      </c>
      <c r="GT41" s="32" t="e">
        <f t="shared" si="63"/>
        <v>#DIV/0!</v>
      </c>
      <c r="GU41" s="54" t="e">
        <f>GS40*(1-②条件設定!$H45)</f>
        <v>#DIV/0!</v>
      </c>
      <c r="GV41" s="98" t="e">
        <f>GU41+②条件設定!CG46</f>
        <v>#DIV/0!</v>
      </c>
      <c r="GW41" s="32" t="e">
        <f t="shared" si="64"/>
        <v>#DIV/0!</v>
      </c>
      <c r="GX41" s="54" t="e">
        <f>GV40*(1-②条件設定!$H45)</f>
        <v>#DIV/0!</v>
      </c>
      <c r="GY41" s="98" t="e">
        <f>GX41+②条件設定!CH46</f>
        <v>#DIV/0!</v>
      </c>
      <c r="GZ41" s="32" t="e">
        <f t="shared" si="65"/>
        <v>#DIV/0!</v>
      </c>
      <c r="HA41" s="54" t="e">
        <f>GY40*(1-②条件設定!$H45)</f>
        <v>#DIV/0!</v>
      </c>
      <c r="HB41" s="98" t="e">
        <f>HA41+②条件設定!CI46</f>
        <v>#DIV/0!</v>
      </c>
      <c r="HC41" s="32" t="e">
        <f t="shared" si="66"/>
        <v>#DIV/0!</v>
      </c>
      <c r="HD41" s="54" t="e">
        <f>HB40*(1-②条件設定!$H45)</f>
        <v>#DIV/0!</v>
      </c>
      <c r="HE41" s="98" t="e">
        <f>HD41+②条件設定!CJ46</f>
        <v>#DIV/0!</v>
      </c>
      <c r="HF41" s="32" t="e">
        <f t="shared" si="67"/>
        <v>#DIV/0!</v>
      </c>
      <c r="HG41" s="54" t="e">
        <f>HE40*(1-②条件設定!$H45)</f>
        <v>#DIV/0!</v>
      </c>
      <c r="HH41" s="98" t="e">
        <f>HG41+②条件設定!CK46</f>
        <v>#DIV/0!</v>
      </c>
      <c r="HI41" s="32" t="e">
        <f t="shared" si="68"/>
        <v>#DIV/0!</v>
      </c>
      <c r="HJ41" s="54" t="e">
        <f>HH40*(1-②条件設定!$H45)</f>
        <v>#DIV/0!</v>
      </c>
      <c r="HK41" s="98" t="e">
        <f>HJ41+②条件設定!CL46</f>
        <v>#DIV/0!</v>
      </c>
      <c r="HL41" s="32" t="e">
        <f t="shared" si="69"/>
        <v>#DIV/0!</v>
      </c>
      <c r="HM41" s="54" t="e">
        <f>HK40*(1-②条件設定!$H45)</f>
        <v>#DIV/0!</v>
      </c>
      <c r="HN41" s="98" t="e">
        <f>HM41+②条件設定!CM46</f>
        <v>#DIV/0!</v>
      </c>
      <c r="HO41" s="32" t="e">
        <f t="shared" si="70"/>
        <v>#DIV/0!</v>
      </c>
      <c r="HP41" s="54" t="e">
        <f>HN40*(1-②条件設定!$H45)</f>
        <v>#DIV/0!</v>
      </c>
      <c r="HQ41" s="98" t="e">
        <f>HP41+②条件設定!CN46</f>
        <v>#DIV/0!</v>
      </c>
      <c r="HR41" s="32" t="e">
        <f t="shared" si="71"/>
        <v>#DIV/0!</v>
      </c>
      <c r="HS41" s="54" t="e">
        <f>HQ40*(1-②条件設定!$H45)</f>
        <v>#DIV/0!</v>
      </c>
      <c r="HT41" s="98" t="e">
        <f>HS41+②条件設定!CO46</f>
        <v>#DIV/0!</v>
      </c>
      <c r="HU41" s="32" t="e">
        <f t="shared" si="72"/>
        <v>#DIV/0!</v>
      </c>
      <c r="HV41" s="54" t="e">
        <f>HT40*(1-②条件設定!$H45)</f>
        <v>#DIV/0!</v>
      </c>
      <c r="HW41" s="98" t="e">
        <f>HV41+②条件設定!CP46</f>
        <v>#DIV/0!</v>
      </c>
      <c r="HX41" s="32" t="e">
        <f t="shared" si="73"/>
        <v>#DIV/0!</v>
      </c>
      <c r="HY41" s="54" t="e">
        <f>HW40*(1-②条件設定!$H45)</f>
        <v>#DIV/0!</v>
      </c>
      <c r="HZ41" s="98" t="e">
        <f>HY41+②条件設定!CQ46</f>
        <v>#DIV/0!</v>
      </c>
      <c r="IA41" s="32" t="e">
        <f t="shared" si="74"/>
        <v>#DIV/0!</v>
      </c>
      <c r="IB41" s="54" t="e">
        <f>HZ40*(1-②条件設定!$H45)</f>
        <v>#DIV/0!</v>
      </c>
      <c r="IC41" s="98" t="e">
        <f>IB41+②条件設定!CR46</f>
        <v>#DIV/0!</v>
      </c>
      <c r="ID41" s="32" t="e">
        <f t="shared" si="75"/>
        <v>#DIV/0!</v>
      </c>
      <c r="IE41" s="54" t="e">
        <f>IC40*(1-②条件設定!$H45)</f>
        <v>#DIV/0!</v>
      </c>
      <c r="IF41" s="98" t="e">
        <f>IE41+②条件設定!CS46</f>
        <v>#DIV/0!</v>
      </c>
      <c r="IG41" s="32" t="e">
        <f t="shared" si="76"/>
        <v>#DIV/0!</v>
      </c>
    </row>
    <row r="42" spans="1:241" x14ac:dyDescent="0.4">
      <c r="A42" s="22">
        <v>56</v>
      </c>
      <c r="B42" s="33">
        <f>①実績入力!B43</f>
        <v>0</v>
      </c>
      <c r="C42" s="6">
        <f>①実績入力!E43</f>
        <v>0</v>
      </c>
      <c r="D42" s="34">
        <f>①実績入力!F43</f>
        <v>0</v>
      </c>
      <c r="E42" s="55" t="e">
        <f>B41*(1-②条件設定!$H46)</f>
        <v>#DIV/0!</v>
      </c>
      <c r="F42" s="99" t="e">
        <f>E42+②条件設定!S47</f>
        <v>#DIV/0!</v>
      </c>
      <c r="G42" s="34" t="e">
        <f t="shared" si="77"/>
        <v>#DIV/0!</v>
      </c>
      <c r="H42" s="55" t="e">
        <f>F41*(1-②条件設定!$H46)</f>
        <v>#DIV/0!</v>
      </c>
      <c r="I42" s="99" t="e">
        <f>H42+②条件設定!T47</f>
        <v>#DIV/0!</v>
      </c>
      <c r="J42" s="34" t="e">
        <f t="shared" si="78"/>
        <v>#DIV/0!</v>
      </c>
      <c r="K42" s="55" t="e">
        <f>I41*(1-②条件設定!$H46)</f>
        <v>#DIV/0!</v>
      </c>
      <c r="L42" s="99" t="e">
        <f>K42+②条件設定!U47</f>
        <v>#DIV/0!</v>
      </c>
      <c r="M42" s="34" t="e">
        <f t="shared" si="0"/>
        <v>#DIV/0!</v>
      </c>
      <c r="N42" s="55" t="e">
        <f>L41*(1-②条件設定!$H46)</f>
        <v>#DIV/0!</v>
      </c>
      <c r="O42" s="99" t="e">
        <f>N42+②条件設定!V47</f>
        <v>#DIV/0!</v>
      </c>
      <c r="P42" s="34" t="e">
        <f t="shared" si="1"/>
        <v>#DIV/0!</v>
      </c>
      <c r="Q42" s="55" t="e">
        <f>O41*(1-②条件設定!$H46)</f>
        <v>#DIV/0!</v>
      </c>
      <c r="R42" s="99" t="e">
        <f>Q42+②条件設定!W47</f>
        <v>#DIV/0!</v>
      </c>
      <c r="S42" s="34" t="e">
        <f t="shared" si="2"/>
        <v>#DIV/0!</v>
      </c>
      <c r="T42" s="55" t="e">
        <f>R41*(1-②条件設定!$H46)</f>
        <v>#DIV/0!</v>
      </c>
      <c r="U42" s="99" t="e">
        <f>T42+②条件設定!X47</f>
        <v>#DIV/0!</v>
      </c>
      <c r="V42" s="34" t="e">
        <f t="shared" si="3"/>
        <v>#DIV/0!</v>
      </c>
      <c r="W42" s="55" t="e">
        <f>U41*(1-②条件設定!$H46)</f>
        <v>#DIV/0!</v>
      </c>
      <c r="X42" s="99" t="e">
        <f>W42+②条件設定!Y47</f>
        <v>#DIV/0!</v>
      </c>
      <c r="Y42" s="34" t="e">
        <f t="shared" si="4"/>
        <v>#DIV/0!</v>
      </c>
      <c r="Z42" s="55" t="e">
        <f>X41*(1-②条件設定!$H46)</f>
        <v>#DIV/0!</v>
      </c>
      <c r="AA42" s="99" t="e">
        <f>Z42+②条件設定!Z47</f>
        <v>#DIV/0!</v>
      </c>
      <c r="AB42" s="34" t="e">
        <f t="shared" si="5"/>
        <v>#DIV/0!</v>
      </c>
      <c r="AC42" s="55" t="e">
        <f>AA41*(1-②条件設定!$H46)</f>
        <v>#DIV/0!</v>
      </c>
      <c r="AD42" s="99" t="e">
        <f>AC42+②条件設定!AA47</f>
        <v>#DIV/0!</v>
      </c>
      <c r="AE42" s="34" t="e">
        <f t="shared" si="6"/>
        <v>#DIV/0!</v>
      </c>
      <c r="AF42" s="55" t="e">
        <f>AD41*(1-②条件設定!$H46)</f>
        <v>#DIV/0!</v>
      </c>
      <c r="AG42" s="99" t="e">
        <f>AF42+②条件設定!AB47</f>
        <v>#DIV/0!</v>
      </c>
      <c r="AH42" s="34" t="e">
        <f t="shared" si="7"/>
        <v>#DIV/0!</v>
      </c>
      <c r="AI42" s="55" t="e">
        <f>AG41*(1-②条件設定!$H46)</f>
        <v>#DIV/0!</v>
      </c>
      <c r="AJ42" s="99" t="e">
        <f>AI42+②条件設定!AC47</f>
        <v>#DIV/0!</v>
      </c>
      <c r="AK42" s="34" t="e">
        <f t="shared" si="8"/>
        <v>#DIV/0!</v>
      </c>
      <c r="AL42" s="55" t="e">
        <f>AJ41*(1-②条件設定!$H46)</f>
        <v>#DIV/0!</v>
      </c>
      <c r="AM42" s="99" t="e">
        <f>AL42+②条件設定!AD47</f>
        <v>#DIV/0!</v>
      </c>
      <c r="AN42" s="34" t="e">
        <f t="shared" si="9"/>
        <v>#DIV/0!</v>
      </c>
      <c r="AO42" s="55" t="e">
        <f>AM41*(1-②条件設定!$H46)</f>
        <v>#DIV/0!</v>
      </c>
      <c r="AP42" s="99" t="e">
        <f>AO42+②条件設定!AE47</f>
        <v>#DIV/0!</v>
      </c>
      <c r="AQ42" s="34" t="e">
        <f t="shared" si="10"/>
        <v>#DIV/0!</v>
      </c>
      <c r="AR42" s="55" t="e">
        <f>AP41*(1-②条件設定!$H46)</f>
        <v>#DIV/0!</v>
      </c>
      <c r="AS42" s="99" t="e">
        <f>AR42+②条件設定!AF47</f>
        <v>#DIV/0!</v>
      </c>
      <c r="AT42" s="34" t="e">
        <f t="shared" si="11"/>
        <v>#DIV/0!</v>
      </c>
      <c r="AU42" s="55" t="e">
        <f>AS41*(1-②条件設定!$H46)</f>
        <v>#DIV/0!</v>
      </c>
      <c r="AV42" s="99" t="e">
        <f>AU42+②条件設定!AG47</f>
        <v>#DIV/0!</v>
      </c>
      <c r="AW42" s="34" t="e">
        <f t="shared" si="12"/>
        <v>#DIV/0!</v>
      </c>
      <c r="AX42" s="55" t="e">
        <f>AV41*(1-②条件設定!$H46)</f>
        <v>#DIV/0!</v>
      </c>
      <c r="AY42" s="99" t="e">
        <f>AX42+②条件設定!AH47</f>
        <v>#DIV/0!</v>
      </c>
      <c r="AZ42" s="34" t="e">
        <f t="shared" si="13"/>
        <v>#DIV/0!</v>
      </c>
      <c r="BA42" s="55" t="e">
        <f>AY41*(1-②条件設定!$H46)</f>
        <v>#DIV/0!</v>
      </c>
      <c r="BB42" s="99" t="e">
        <f>BA42+②条件設定!AI47</f>
        <v>#DIV/0!</v>
      </c>
      <c r="BC42" s="34" t="e">
        <f t="shared" si="14"/>
        <v>#DIV/0!</v>
      </c>
      <c r="BD42" s="55" t="e">
        <f>BB41*(1-②条件設定!$H46)</f>
        <v>#DIV/0!</v>
      </c>
      <c r="BE42" s="99" t="e">
        <f>BD42+②条件設定!AJ47</f>
        <v>#DIV/0!</v>
      </c>
      <c r="BF42" s="34" t="e">
        <f t="shared" si="15"/>
        <v>#DIV/0!</v>
      </c>
      <c r="BG42" s="55" t="e">
        <f>BE41*(1-②条件設定!$H46)</f>
        <v>#DIV/0!</v>
      </c>
      <c r="BH42" s="99" t="e">
        <f>BG42+②条件設定!AK47</f>
        <v>#DIV/0!</v>
      </c>
      <c r="BI42" s="34" t="e">
        <f t="shared" si="16"/>
        <v>#DIV/0!</v>
      </c>
      <c r="BJ42" s="55" t="e">
        <f>BH41*(1-②条件設定!$H46)</f>
        <v>#DIV/0!</v>
      </c>
      <c r="BK42" s="99" t="e">
        <f>BJ42+②条件設定!AL47</f>
        <v>#DIV/0!</v>
      </c>
      <c r="BL42" s="34" t="e">
        <f t="shared" si="17"/>
        <v>#DIV/0!</v>
      </c>
      <c r="BM42" s="55" t="e">
        <f>BK41*(1-②条件設定!$H46)</f>
        <v>#DIV/0!</v>
      </c>
      <c r="BN42" s="99" t="e">
        <f>BM42+②条件設定!AM47</f>
        <v>#DIV/0!</v>
      </c>
      <c r="BO42" s="34" t="e">
        <f t="shared" si="18"/>
        <v>#DIV/0!</v>
      </c>
      <c r="BP42" s="55" t="e">
        <f>BN41*(1-②条件設定!$H46)</f>
        <v>#DIV/0!</v>
      </c>
      <c r="BQ42" s="99" t="e">
        <f>BP42+②条件設定!AN47</f>
        <v>#DIV/0!</v>
      </c>
      <c r="BR42" s="34" t="e">
        <f t="shared" si="19"/>
        <v>#DIV/0!</v>
      </c>
      <c r="BS42" s="55" t="e">
        <f>BQ41*(1-②条件設定!$H46)</f>
        <v>#DIV/0!</v>
      </c>
      <c r="BT42" s="99" t="e">
        <f>BS42+②条件設定!AO47</f>
        <v>#DIV/0!</v>
      </c>
      <c r="BU42" s="34" t="e">
        <f t="shared" si="20"/>
        <v>#DIV/0!</v>
      </c>
      <c r="BV42" s="55" t="e">
        <f>BT41*(1-②条件設定!$H46)</f>
        <v>#DIV/0!</v>
      </c>
      <c r="BW42" s="99" t="e">
        <f>BV42+②条件設定!AP47</f>
        <v>#DIV/0!</v>
      </c>
      <c r="BX42" s="34" t="e">
        <f t="shared" si="21"/>
        <v>#DIV/0!</v>
      </c>
      <c r="BY42" s="55" t="e">
        <f>BW41*(1-②条件設定!$H46)</f>
        <v>#DIV/0!</v>
      </c>
      <c r="BZ42" s="99" t="e">
        <f>BY42+②条件設定!AQ47</f>
        <v>#DIV/0!</v>
      </c>
      <c r="CA42" s="34" t="e">
        <f t="shared" si="22"/>
        <v>#DIV/0!</v>
      </c>
      <c r="CB42" s="55" t="e">
        <f>BZ41*(1-②条件設定!$H46)</f>
        <v>#DIV/0!</v>
      </c>
      <c r="CC42" s="99" t="e">
        <f>CB42+②条件設定!AR47</f>
        <v>#DIV/0!</v>
      </c>
      <c r="CD42" s="34" t="e">
        <f t="shared" si="23"/>
        <v>#DIV/0!</v>
      </c>
      <c r="CE42" s="55" t="e">
        <f>CC41*(1-②条件設定!$H46)</f>
        <v>#DIV/0!</v>
      </c>
      <c r="CF42" s="99" t="e">
        <f>CE42+②条件設定!AS47</f>
        <v>#DIV/0!</v>
      </c>
      <c r="CG42" s="34" t="e">
        <f t="shared" si="24"/>
        <v>#DIV/0!</v>
      </c>
      <c r="CH42" s="55" t="e">
        <f>CF41*(1-②条件設定!$H46)</f>
        <v>#DIV/0!</v>
      </c>
      <c r="CI42" s="99" t="e">
        <f>CH42+②条件設定!AT47</f>
        <v>#DIV/0!</v>
      </c>
      <c r="CJ42" s="34" t="e">
        <f t="shared" si="25"/>
        <v>#DIV/0!</v>
      </c>
      <c r="CK42" s="55" t="e">
        <f>CI41*(1-②条件設定!$H46)</f>
        <v>#DIV/0!</v>
      </c>
      <c r="CL42" s="99" t="e">
        <f>CK42+②条件設定!AU47</f>
        <v>#DIV/0!</v>
      </c>
      <c r="CM42" s="34" t="e">
        <f t="shared" si="26"/>
        <v>#DIV/0!</v>
      </c>
      <c r="CN42" s="55" t="e">
        <f>CL41*(1-②条件設定!$H46)</f>
        <v>#DIV/0!</v>
      </c>
      <c r="CO42" s="99" t="e">
        <f>CN42+②条件設定!AV47</f>
        <v>#DIV/0!</v>
      </c>
      <c r="CP42" s="34" t="e">
        <f t="shared" si="27"/>
        <v>#DIV/0!</v>
      </c>
      <c r="CQ42" s="55" t="e">
        <f>CO41*(1-②条件設定!$H46)</f>
        <v>#DIV/0!</v>
      </c>
      <c r="CR42" s="99" t="e">
        <f>CQ42+②条件設定!AW47</f>
        <v>#DIV/0!</v>
      </c>
      <c r="CS42" s="34" t="e">
        <f t="shared" si="28"/>
        <v>#DIV/0!</v>
      </c>
      <c r="CT42" s="55" t="e">
        <f>CR41*(1-②条件設定!$H46)</f>
        <v>#DIV/0!</v>
      </c>
      <c r="CU42" s="99" t="e">
        <f>CT42+②条件設定!AX47</f>
        <v>#DIV/0!</v>
      </c>
      <c r="CV42" s="34" t="e">
        <f t="shared" si="29"/>
        <v>#DIV/0!</v>
      </c>
      <c r="CW42" s="55" t="e">
        <f>CU41*(1-②条件設定!$H46)</f>
        <v>#DIV/0!</v>
      </c>
      <c r="CX42" s="99" t="e">
        <f>CW42+②条件設定!AY47</f>
        <v>#DIV/0!</v>
      </c>
      <c r="CY42" s="34" t="e">
        <f t="shared" si="30"/>
        <v>#DIV/0!</v>
      </c>
      <c r="CZ42" s="55" t="e">
        <f>CX41*(1-②条件設定!$H46)</f>
        <v>#DIV/0!</v>
      </c>
      <c r="DA42" s="99" t="e">
        <f>CZ42+②条件設定!AZ47</f>
        <v>#DIV/0!</v>
      </c>
      <c r="DB42" s="34" t="e">
        <f t="shared" si="31"/>
        <v>#DIV/0!</v>
      </c>
      <c r="DC42" s="55" t="e">
        <f>DA41*(1-②条件設定!$H46)</f>
        <v>#DIV/0!</v>
      </c>
      <c r="DD42" s="99" t="e">
        <f>DC42+②条件設定!BA47</f>
        <v>#DIV/0!</v>
      </c>
      <c r="DE42" s="34" t="e">
        <f t="shared" si="32"/>
        <v>#DIV/0!</v>
      </c>
      <c r="DF42" s="55" t="e">
        <f>DD41*(1-②条件設定!$H46)</f>
        <v>#DIV/0!</v>
      </c>
      <c r="DG42" s="99" t="e">
        <f>DF42+②条件設定!BB47</f>
        <v>#DIV/0!</v>
      </c>
      <c r="DH42" s="34" t="e">
        <f t="shared" si="33"/>
        <v>#DIV/0!</v>
      </c>
      <c r="DI42" s="55" t="e">
        <f>DG41*(1-②条件設定!$H46)</f>
        <v>#DIV/0!</v>
      </c>
      <c r="DJ42" s="99" t="e">
        <f>DI42+②条件設定!BC47</f>
        <v>#DIV/0!</v>
      </c>
      <c r="DK42" s="34" t="e">
        <f t="shared" si="34"/>
        <v>#DIV/0!</v>
      </c>
      <c r="DL42" s="55" t="e">
        <f>DJ41*(1-②条件設定!$H46)</f>
        <v>#DIV/0!</v>
      </c>
      <c r="DM42" s="99" t="e">
        <f>DL42+②条件設定!BD47</f>
        <v>#DIV/0!</v>
      </c>
      <c r="DN42" s="34" t="e">
        <f t="shared" si="35"/>
        <v>#DIV/0!</v>
      </c>
      <c r="DO42" s="55" t="e">
        <f>DM41*(1-②条件設定!$H46)</f>
        <v>#DIV/0!</v>
      </c>
      <c r="DP42" s="99" t="e">
        <f>DO42+②条件設定!BE47</f>
        <v>#DIV/0!</v>
      </c>
      <c r="DQ42" s="34" t="e">
        <f t="shared" si="36"/>
        <v>#DIV/0!</v>
      </c>
      <c r="DR42" s="55" t="e">
        <f>DP41*(1-②条件設定!$H46)</f>
        <v>#DIV/0!</v>
      </c>
      <c r="DS42" s="99" t="e">
        <f>DR42+②条件設定!BF47</f>
        <v>#DIV/0!</v>
      </c>
      <c r="DT42" s="34" t="e">
        <f t="shared" si="37"/>
        <v>#DIV/0!</v>
      </c>
      <c r="DU42" s="55" t="e">
        <f>DS41*(1-②条件設定!$H46)</f>
        <v>#DIV/0!</v>
      </c>
      <c r="DV42" s="99" t="e">
        <f>DU42+②条件設定!BG47</f>
        <v>#DIV/0!</v>
      </c>
      <c r="DW42" s="34" t="e">
        <f t="shared" si="38"/>
        <v>#DIV/0!</v>
      </c>
      <c r="DX42" s="55" t="e">
        <f>DV41*(1-②条件設定!$H46)</f>
        <v>#DIV/0!</v>
      </c>
      <c r="DY42" s="99" t="e">
        <f>DX42+②条件設定!BH47</f>
        <v>#DIV/0!</v>
      </c>
      <c r="DZ42" s="34" t="e">
        <f t="shared" si="39"/>
        <v>#DIV/0!</v>
      </c>
      <c r="EA42" s="55" t="e">
        <f>DY41*(1-②条件設定!$H46)</f>
        <v>#DIV/0!</v>
      </c>
      <c r="EB42" s="99" t="e">
        <f>EA42+②条件設定!BI47</f>
        <v>#DIV/0!</v>
      </c>
      <c r="EC42" s="34" t="e">
        <f t="shared" si="40"/>
        <v>#DIV/0!</v>
      </c>
      <c r="ED42" s="55" t="e">
        <f>EB41*(1-②条件設定!$H46)</f>
        <v>#DIV/0!</v>
      </c>
      <c r="EE42" s="99" t="e">
        <f>ED42+②条件設定!BJ47</f>
        <v>#DIV/0!</v>
      </c>
      <c r="EF42" s="34" t="e">
        <f t="shared" si="41"/>
        <v>#DIV/0!</v>
      </c>
      <c r="EG42" s="55" t="e">
        <f>EE41*(1-②条件設定!$H46)</f>
        <v>#DIV/0!</v>
      </c>
      <c r="EH42" s="99" t="e">
        <f>EG42+②条件設定!BK47</f>
        <v>#DIV/0!</v>
      </c>
      <c r="EI42" s="34" t="e">
        <f t="shared" si="42"/>
        <v>#DIV/0!</v>
      </c>
      <c r="EJ42" s="55" t="e">
        <f>EH41*(1-②条件設定!$H46)</f>
        <v>#DIV/0!</v>
      </c>
      <c r="EK42" s="99" t="e">
        <f>EJ42+②条件設定!BL47</f>
        <v>#DIV/0!</v>
      </c>
      <c r="EL42" s="34" t="e">
        <f t="shared" si="43"/>
        <v>#DIV/0!</v>
      </c>
      <c r="EM42" s="55" t="e">
        <f>EK41*(1-②条件設定!$H46)</f>
        <v>#DIV/0!</v>
      </c>
      <c r="EN42" s="99" t="e">
        <f>EM42+②条件設定!BM47</f>
        <v>#DIV/0!</v>
      </c>
      <c r="EO42" s="34" t="e">
        <f t="shared" si="44"/>
        <v>#DIV/0!</v>
      </c>
      <c r="EP42" s="55" t="e">
        <f>EN41*(1-②条件設定!$H46)</f>
        <v>#DIV/0!</v>
      </c>
      <c r="EQ42" s="99" t="e">
        <f>EP42+②条件設定!BN47</f>
        <v>#DIV/0!</v>
      </c>
      <c r="ER42" s="34" t="e">
        <f t="shared" si="45"/>
        <v>#DIV/0!</v>
      </c>
      <c r="ES42" s="55" t="e">
        <f>EQ41*(1-②条件設定!$H46)</f>
        <v>#DIV/0!</v>
      </c>
      <c r="ET42" s="99" t="e">
        <f>ES42+②条件設定!BO47</f>
        <v>#DIV/0!</v>
      </c>
      <c r="EU42" s="34" t="e">
        <f t="shared" si="46"/>
        <v>#DIV/0!</v>
      </c>
      <c r="EV42" s="55" t="e">
        <f>ET41*(1-②条件設定!$H46)</f>
        <v>#DIV/0!</v>
      </c>
      <c r="EW42" s="99" t="e">
        <f>EV42+②条件設定!BP47</f>
        <v>#DIV/0!</v>
      </c>
      <c r="EX42" s="34" t="e">
        <f t="shared" si="47"/>
        <v>#DIV/0!</v>
      </c>
      <c r="EY42" s="55" t="e">
        <f>EW41*(1-②条件設定!$H46)</f>
        <v>#DIV/0!</v>
      </c>
      <c r="EZ42" s="99" t="e">
        <f>EY42+②条件設定!BQ47</f>
        <v>#DIV/0!</v>
      </c>
      <c r="FA42" s="34" t="e">
        <f t="shared" si="48"/>
        <v>#DIV/0!</v>
      </c>
      <c r="FB42" s="55" t="e">
        <f>EZ41*(1-②条件設定!$H46)</f>
        <v>#DIV/0!</v>
      </c>
      <c r="FC42" s="99" t="e">
        <f>FB42+②条件設定!BR47</f>
        <v>#DIV/0!</v>
      </c>
      <c r="FD42" s="34" t="e">
        <f t="shared" si="49"/>
        <v>#DIV/0!</v>
      </c>
      <c r="FE42" s="55" t="e">
        <f>FC41*(1-②条件設定!$H46)</f>
        <v>#DIV/0!</v>
      </c>
      <c r="FF42" s="99" t="e">
        <f>FE42+②条件設定!BS47</f>
        <v>#DIV/0!</v>
      </c>
      <c r="FG42" s="34" t="e">
        <f t="shared" si="50"/>
        <v>#DIV/0!</v>
      </c>
      <c r="FH42" s="55" t="e">
        <f>FF41*(1-②条件設定!$H46)</f>
        <v>#DIV/0!</v>
      </c>
      <c r="FI42" s="99" t="e">
        <f>FH42+②条件設定!BT47</f>
        <v>#DIV/0!</v>
      </c>
      <c r="FJ42" s="34" t="e">
        <f t="shared" si="51"/>
        <v>#DIV/0!</v>
      </c>
      <c r="FK42" s="55" t="e">
        <f>FI41*(1-②条件設定!$H46)</f>
        <v>#DIV/0!</v>
      </c>
      <c r="FL42" s="99" t="e">
        <f>FK42+②条件設定!BU47</f>
        <v>#DIV/0!</v>
      </c>
      <c r="FM42" s="34" t="e">
        <f t="shared" si="52"/>
        <v>#DIV/0!</v>
      </c>
      <c r="FN42" s="55" t="e">
        <f>FL41*(1-②条件設定!$H46)</f>
        <v>#DIV/0!</v>
      </c>
      <c r="FO42" s="99" t="e">
        <f>FN42+②条件設定!BV47</f>
        <v>#DIV/0!</v>
      </c>
      <c r="FP42" s="34" t="e">
        <f t="shared" si="53"/>
        <v>#DIV/0!</v>
      </c>
      <c r="FQ42" s="55" t="e">
        <f>FO41*(1-②条件設定!$H46)</f>
        <v>#DIV/0!</v>
      </c>
      <c r="FR42" s="99" t="e">
        <f>FQ42+②条件設定!BW47</f>
        <v>#DIV/0!</v>
      </c>
      <c r="FS42" s="34" t="e">
        <f t="shared" si="54"/>
        <v>#DIV/0!</v>
      </c>
      <c r="FT42" s="55" t="e">
        <f>FR41*(1-②条件設定!$H46)</f>
        <v>#DIV/0!</v>
      </c>
      <c r="FU42" s="99" t="e">
        <f>FT42+②条件設定!BX47</f>
        <v>#DIV/0!</v>
      </c>
      <c r="FV42" s="34" t="e">
        <f t="shared" si="55"/>
        <v>#DIV/0!</v>
      </c>
      <c r="FW42" s="55" t="e">
        <f>FU41*(1-②条件設定!$H46)</f>
        <v>#DIV/0!</v>
      </c>
      <c r="FX42" s="99" t="e">
        <f>FW42+②条件設定!BY47</f>
        <v>#DIV/0!</v>
      </c>
      <c r="FY42" s="34" t="e">
        <f t="shared" si="56"/>
        <v>#DIV/0!</v>
      </c>
      <c r="FZ42" s="55" t="e">
        <f>FX41*(1-②条件設定!$H46)</f>
        <v>#DIV/0!</v>
      </c>
      <c r="GA42" s="99" t="e">
        <f>FZ42+②条件設定!BZ47</f>
        <v>#DIV/0!</v>
      </c>
      <c r="GB42" s="34" t="e">
        <f t="shared" si="57"/>
        <v>#DIV/0!</v>
      </c>
      <c r="GC42" s="55" t="e">
        <f>GA41*(1-②条件設定!$H46)</f>
        <v>#DIV/0!</v>
      </c>
      <c r="GD42" s="99" t="e">
        <f>GC42+②条件設定!CA47</f>
        <v>#DIV/0!</v>
      </c>
      <c r="GE42" s="34" t="e">
        <f t="shared" si="58"/>
        <v>#DIV/0!</v>
      </c>
      <c r="GF42" s="55" t="e">
        <f>GD41*(1-②条件設定!$H46)</f>
        <v>#DIV/0!</v>
      </c>
      <c r="GG42" s="99" t="e">
        <f>GF42+②条件設定!CB47</f>
        <v>#DIV/0!</v>
      </c>
      <c r="GH42" s="34" t="e">
        <f t="shared" si="59"/>
        <v>#DIV/0!</v>
      </c>
      <c r="GI42" s="55" t="e">
        <f>GG41*(1-②条件設定!$H46)</f>
        <v>#DIV/0!</v>
      </c>
      <c r="GJ42" s="99" t="e">
        <f>GI42+②条件設定!CC47</f>
        <v>#DIV/0!</v>
      </c>
      <c r="GK42" s="34" t="e">
        <f t="shared" si="60"/>
        <v>#DIV/0!</v>
      </c>
      <c r="GL42" s="55" t="e">
        <f>GJ41*(1-②条件設定!$H46)</f>
        <v>#DIV/0!</v>
      </c>
      <c r="GM42" s="99" t="e">
        <f>GL42+②条件設定!CD47</f>
        <v>#DIV/0!</v>
      </c>
      <c r="GN42" s="34" t="e">
        <f t="shared" si="61"/>
        <v>#DIV/0!</v>
      </c>
      <c r="GO42" s="55" t="e">
        <f>GM41*(1-②条件設定!$H46)</f>
        <v>#DIV/0!</v>
      </c>
      <c r="GP42" s="99" t="e">
        <f>GO42+②条件設定!CE47</f>
        <v>#DIV/0!</v>
      </c>
      <c r="GQ42" s="34" t="e">
        <f t="shared" si="62"/>
        <v>#DIV/0!</v>
      </c>
      <c r="GR42" s="55" t="e">
        <f>GP41*(1-②条件設定!$H46)</f>
        <v>#DIV/0!</v>
      </c>
      <c r="GS42" s="99" t="e">
        <f>GR42+②条件設定!CF47</f>
        <v>#DIV/0!</v>
      </c>
      <c r="GT42" s="34" t="e">
        <f t="shared" si="63"/>
        <v>#DIV/0!</v>
      </c>
      <c r="GU42" s="55" t="e">
        <f>GS41*(1-②条件設定!$H46)</f>
        <v>#DIV/0!</v>
      </c>
      <c r="GV42" s="99" t="e">
        <f>GU42+②条件設定!CG47</f>
        <v>#DIV/0!</v>
      </c>
      <c r="GW42" s="34" t="e">
        <f t="shared" si="64"/>
        <v>#DIV/0!</v>
      </c>
      <c r="GX42" s="55" t="e">
        <f>GV41*(1-②条件設定!$H46)</f>
        <v>#DIV/0!</v>
      </c>
      <c r="GY42" s="99" t="e">
        <f>GX42+②条件設定!CH47</f>
        <v>#DIV/0!</v>
      </c>
      <c r="GZ42" s="34" t="e">
        <f t="shared" si="65"/>
        <v>#DIV/0!</v>
      </c>
      <c r="HA42" s="55" t="e">
        <f>GY41*(1-②条件設定!$H46)</f>
        <v>#DIV/0!</v>
      </c>
      <c r="HB42" s="99" t="e">
        <f>HA42+②条件設定!CI47</f>
        <v>#DIV/0!</v>
      </c>
      <c r="HC42" s="34" t="e">
        <f t="shared" si="66"/>
        <v>#DIV/0!</v>
      </c>
      <c r="HD42" s="55" t="e">
        <f>HB41*(1-②条件設定!$H46)</f>
        <v>#DIV/0!</v>
      </c>
      <c r="HE42" s="99" t="e">
        <f>HD42+②条件設定!CJ47</f>
        <v>#DIV/0!</v>
      </c>
      <c r="HF42" s="34" t="e">
        <f t="shared" si="67"/>
        <v>#DIV/0!</v>
      </c>
      <c r="HG42" s="55" t="e">
        <f>HE41*(1-②条件設定!$H46)</f>
        <v>#DIV/0!</v>
      </c>
      <c r="HH42" s="99" t="e">
        <f>HG42+②条件設定!CK47</f>
        <v>#DIV/0!</v>
      </c>
      <c r="HI42" s="34" t="e">
        <f t="shared" si="68"/>
        <v>#DIV/0!</v>
      </c>
      <c r="HJ42" s="55" t="e">
        <f>HH41*(1-②条件設定!$H46)</f>
        <v>#DIV/0!</v>
      </c>
      <c r="HK42" s="99" t="e">
        <f>HJ42+②条件設定!CL47</f>
        <v>#DIV/0!</v>
      </c>
      <c r="HL42" s="34" t="e">
        <f t="shared" si="69"/>
        <v>#DIV/0!</v>
      </c>
      <c r="HM42" s="55" t="e">
        <f>HK41*(1-②条件設定!$H46)</f>
        <v>#DIV/0!</v>
      </c>
      <c r="HN42" s="99" t="e">
        <f>HM42+②条件設定!CM47</f>
        <v>#DIV/0!</v>
      </c>
      <c r="HO42" s="34" t="e">
        <f t="shared" si="70"/>
        <v>#DIV/0!</v>
      </c>
      <c r="HP42" s="55" t="e">
        <f>HN41*(1-②条件設定!$H46)</f>
        <v>#DIV/0!</v>
      </c>
      <c r="HQ42" s="99" t="e">
        <f>HP42+②条件設定!CN47</f>
        <v>#DIV/0!</v>
      </c>
      <c r="HR42" s="34" t="e">
        <f t="shared" si="71"/>
        <v>#DIV/0!</v>
      </c>
      <c r="HS42" s="55" t="e">
        <f>HQ41*(1-②条件設定!$H46)</f>
        <v>#DIV/0!</v>
      </c>
      <c r="HT42" s="99" t="e">
        <f>HS42+②条件設定!CO47</f>
        <v>#DIV/0!</v>
      </c>
      <c r="HU42" s="34" t="e">
        <f t="shared" si="72"/>
        <v>#DIV/0!</v>
      </c>
      <c r="HV42" s="55" t="e">
        <f>HT41*(1-②条件設定!$H46)</f>
        <v>#DIV/0!</v>
      </c>
      <c r="HW42" s="99" t="e">
        <f>HV42+②条件設定!CP47</f>
        <v>#DIV/0!</v>
      </c>
      <c r="HX42" s="34" t="e">
        <f t="shared" si="73"/>
        <v>#DIV/0!</v>
      </c>
      <c r="HY42" s="55" t="e">
        <f>HW41*(1-②条件設定!$H46)</f>
        <v>#DIV/0!</v>
      </c>
      <c r="HZ42" s="99" t="e">
        <f>HY42+②条件設定!CQ47</f>
        <v>#DIV/0!</v>
      </c>
      <c r="IA42" s="34" t="e">
        <f t="shared" si="74"/>
        <v>#DIV/0!</v>
      </c>
      <c r="IB42" s="55" t="e">
        <f>HZ41*(1-②条件設定!$H46)</f>
        <v>#DIV/0!</v>
      </c>
      <c r="IC42" s="99" t="e">
        <f>IB42+②条件設定!CR47</f>
        <v>#DIV/0!</v>
      </c>
      <c r="ID42" s="34" t="e">
        <f t="shared" si="75"/>
        <v>#DIV/0!</v>
      </c>
      <c r="IE42" s="55" t="e">
        <f>IC41*(1-②条件設定!$H46)</f>
        <v>#DIV/0!</v>
      </c>
      <c r="IF42" s="99" t="e">
        <f>IE42+②条件設定!CS47</f>
        <v>#DIV/0!</v>
      </c>
      <c r="IG42" s="34" t="e">
        <f t="shared" si="76"/>
        <v>#DIV/0!</v>
      </c>
    </row>
    <row r="43" spans="1:241" x14ac:dyDescent="0.4">
      <c r="A43" s="21">
        <v>57</v>
      </c>
      <c r="B43" s="31">
        <f>①実績入力!B44</f>
        <v>0</v>
      </c>
      <c r="C43" s="10">
        <f>①実績入力!E44</f>
        <v>0</v>
      </c>
      <c r="D43" s="32">
        <f>①実績入力!F44</f>
        <v>0</v>
      </c>
      <c r="E43" s="54" t="e">
        <f>B42*(1-②条件設定!$H47)</f>
        <v>#DIV/0!</v>
      </c>
      <c r="F43" s="98" t="e">
        <f>E43+②条件設定!S48</f>
        <v>#DIV/0!</v>
      </c>
      <c r="G43" s="32" t="e">
        <f t="shared" si="77"/>
        <v>#DIV/0!</v>
      </c>
      <c r="H43" s="54" t="e">
        <f>F42*(1-②条件設定!$H47)</f>
        <v>#DIV/0!</v>
      </c>
      <c r="I43" s="98" t="e">
        <f>H43+②条件設定!T48</f>
        <v>#DIV/0!</v>
      </c>
      <c r="J43" s="32" t="e">
        <f t="shared" si="78"/>
        <v>#DIV/0!</v>
      </c>
      <c r="K43" s="54" t="e">
        <f>I42*(1-②条件設定!$H47)</f>
        <v>#DIV/0!</v>
      </c>
      <c r="L43" s="98" t="e">
        <f>K43+②条件設定!U48</f>
        <v>#DIV/0!</v>
      </c>
      <c r="M43" s="32" t="e">
        <f t="shared" si="0"/>
        <v>#DIV/0!</v>
      </c>
      <c r="N43" s="54" t="e">
        <f>L42*(1-②条件設定!$H47)</f>
        <v>#DIV/0!</v>
      </c>
      <c r="O43" s="98" t="e">
        <f>N43+②条件設定!V48</f>
        <v>#DIV/0!</v>
      </c>
      <c r="P43" s="32" t="e">
        <f t="shared" si="1"/>
        <v>#DIV/0!</v>
      </c>
      <c r="Q43" s="54" t="e">
        <f>O42*(1-②条件設定!$H47)</f>
        <v>#DIV/0!</v>
      </c>
      <c r="R43" s="98" t="e">
        <f>Q43+②条件設定!W48</f>
        <v>#DIV/0!</v>
      </c>
      <c r="S43" s="32" t="e">
        <f t="shared" si="2"/>
        <v>#DIV/0!</v>
      </c>
      <c r="T43" s="54" t="e">
        <f>R42*(1-②条件設定!$H47)</f>
        <v>#DIV/0!</v>
      </c>
      <c r="U43" s="98" t="e">
        <f>T43+②条件設定!X48</f>
        <v>#DIV/0!</v>
      </c>
      <c r="V43" s="32" t="e">
        <f t="shared" si="3"/>
        <v>#DIV/0!</v>
      </c>
      <c r="W43" s="54" t="e">
        <f>U42*(1-②条件設定!$H47)</f>
        <v>#DIV/0!</v>
      </c>
      <c r="X43" s="98" t="e">
        <f>W43+②条件設定!Y48</f>
        <v>#DIV/0!</v>
      </c>
      <c r="Y43" s="32" t="e">
        <f t="shared" si="4"/>
        <v>#DIV/0!</v>
      </c>
      <c r="Z43" s="54" t="e">
        <f>X42*(1-②条件設定!$H47)</f>
        <v>#DIV/0!</v>
      </c>
      <c r="AA43" s="98" t="e">
        <f>Z43+②条件設定!Z48</f>
        <v>#DIV/0!</v>
      </c>
      <c r="AB43" s="32" t="e">
        <f t="shared" si="5"/>
        <v>#DIV/0!</v>
      </c>
      <c r="AC43" s="54" t="e">
        <f>AA42*(1-②条件設定!$H47)</f>
        <v>#DIV/0!</v>
      </c>
      <c r="AD43" s="98" t="e">
        <f>AC43+②条件設定!AA48</f>
        <v>#DIV/0!</v>
      </c>
      <c r="AE43" s="32" t="e">
        <f t="shared" si="6"/>
        <v>#DIV/0!</v>
      </c>
      <c r="AF43" s="54" t="e">
        <f>AD42*(1-②条件設定!$H47)</f>
        <v>#DIV/0!</v>
      </c>
      <c r="AG43" s="98" t="e">
        <f>AF43+②条件設定!AB48</f>
        <v>#DIV/0!</v>
      </c>
      <c r="AH43" s="32" t="e">
        <f t="shared" si="7"/>
        <v>#DIV/0!</v>
      </c>
      <c r="AI43" s="54" t="e">
        <f>AG42*(1-②条件設定!$H47)</f>
        <v>#DIV/0!</v>
      </c>
      <c r="AJ43" s="98" t="e">
        <f>AI43+②条件設定!AC48</f>
        <v>#DIV/0!</v>
      </c>
      <c r="AK43" s="32" t="e">
        <f t="shared" si="8"/>
        <v>#DIV/0!</v>
      </c>
      <c r="AL43" s="54" t="e">
        <f>AJ42*(1-②条件設定!$H47)</f>
        <v>#DIV/0!</v>
      </c>
      <c r="AM43" s="98" t="e">
        <f>AL43+②条件設定!AD48</f>
        <v>#DIV/0!</v>
      </c>
      <c r="AN43" s="32" t="e">
        <f t="shared" si="9"/>
        <v>#DIV/0!</v>
      </c>
      <c r="AO43" s="54" t="e">
        <f>AM42*(1-②条件設定!$H47)</f>
        <v>#DIV/0!</v>
      </c>
      <c r="AP43" s="98" t="e">
        <f>AO43+②条件設定!AE48</f>
        <v>#DIV/0!</v>
      </c>
      <c r="AQ43" s="32" t="e">
        <f t="shared" si="10"/>
        <v>#DIV/0!</v>
      </c>
      <c r="AR43" s="54" t="e">
        <f>AP42*(1-②条件設定!$H47)</f>
        <v>#DIV/0!</v>
      </c>
      <c r="AS43" s="98" t="e">
        <f>AR43+②条件設定!AF48</f>
        <v>#DIV/0!</v>
      </c>
      <c r="AT43" s="32" t="e">
        <f t="shared" si="11"/>
        <v>#DIV/0!</v>
      </c>
      <c r="AU43" s="54" t="e">
        <f>AS42*(1-②条件設定!$H47)</f>
        <v>#DIV/0!</v>
      </c>
      <c r="AV43" s="98" t="e">
        <f>AU43+②条件設定!AG48</f>
        <v>#DIV/0!</v>
      </c>
      <c r="AW43" s="32" t="e">
        <f t="shared" si="12"/>
        <v>#DIV/0!</v>
      </c>
      <c r="AX43" s="54" t="e">
        <f>AV42*(1-②条件設定!$H47)</f>
        <v>#DIV/0!</v>
      </c>
      <c r="AY43" s="98" t="e">
        <f>AX43+②条件設定!AH48</f>
        <v>#DIV/0!</v>
      </c>
      <c r="AZ43" s="32" t="e">
        <f t="shared" si="13"/>
        <v>#DIV/0!</v>
      </c>
      <c r="BA43" s="54" t="e">
        <f>AY42*(1-②条件設定!$H47)</f>
        <v>#DIV/0!</v>
      </c>
      <c r="BB43" s="98" t="e">
        <f>BA43+②条件設定!AI48</f>
        <v>#DIV/0!</v>
      </c>
      <c r="BC43" s="32" t="e">
        <f t="shared" si="14"/>
        <v>#DIV/0!</v>
      </c>
      <c r="BD43" s="54" t="e">
        <f>BB42*(1-②条件設定!$H47)</f>
        <v>#DIV/0!</v>
      </c>
      <c r="BE43" s="98" t="e">
        <f>BD43+②条件設定!AJ48</f>
        <v>#DIV/0!</v>
      </c>
      <c r="BF43" s="32" t="e">
        <f t="shared" si="15"/>
        <v>#DIV/0!</v>
      </c>
      <c r="BG43" s="54" t="e">
        <f>BE42*(1-②条件設定!$H47)</f>
        <v>#DIV/0!</v>
      </c>
      <c r="BH43" s="98" t="e">
        <f>BG43+②条件設定!AK48</f>
        <v>#DIV/0!</v>
      </c>
      <c r="BI43" s="32" t="e">
        <f t="shared" si="16"/>
        <v>#DIV/0!</v>
      </c>
      <c r="BJ43" s="54" t="e">
        <f>BH42*(1-②条件設定!$H47)</f>
        <v>#DIV/0!</v>
      </c>
      <c r="BK43" s="98" t="e">
        <f>BJ43+②条件設定!AL48</f>
        <v>#DIV/0!</v>
      </c>
      <c r="BL43" s="32" t="e">
        <f t="shared" si="17"/>
        <v>#DIV/0!</v>
      </c>
      <c r="BM43" s="54" t="e">
        <f>BK42*(1-②条件設定!$H47)</f>
        <v>#DIV/0!</v>
      </c>
      <c r="BN43" s="98" t="e">
        <f>BM43+②条件設定!AM48</f>
        <v>#DIV/0!</v>
      </c>
      <c r="BO43" s="32" t="e">
        <f t="shared" si="18"/>
        <v>#DIV/0!</v>
      </c>
      <c r="BP43" s="54" t="e">
        <f>BN42*(1-②条件設定!$H47)</f>
        <v>#DIV/0!</v>
      </c>
      <c r="BQ43" s="98" t="e">
        <f>BP43+②条件設定!AN48</f>
        <v>#DIV/0!</v>
      </c>
      <c r="BR43" s="32" t="e">
        <f t="shared" si="19"/>
        <v>#DIV/0!</v>
      </c>
      <c r="BS43" s="54" t="e">
        <f>BQ42*(1-②条件設定!$H47)</f>
        <v>#DIV/0!</v>
      </c>
      <c r="BT43" s="98" t="e">
        <f>BS43+②条件設定!AO48</f>
        <v>#DIV/0!</v>
      </c>
      <c r="BU43" s="32" t="e">
        <f t="shared" si="20"/>
        <v>#DIV/0!</v>
      </c>
      <c r="BV43" s="54" t="e">
        <f>BT42*(1-②条件設定!$H47)</f>
        <v>#DIV/0!</v>
      </c>
      <c r="BW43" s="98" t="e">
        <f>BV43+②条件設定!AP48</f>
        <v>#DIV/0!</v>
      </c>
      <c r="BX43" s="32" t="e">
        <f t="shared" si="21"/>
        <v>#DIV/0!</v>
      </c>
      <c r="BY43" s="54" t="e">
        <f>BW42*(1-②条件設定!$H47)</f>
        <v>#DIV/0!</v>
      </c>
      <c r="BZ43" s="98" t="e">
        <f>BY43+②条件設定!AQ48</f>
        <v>#DIV/0!</v>
      </c>
      <c r="CA43" s="32" t="e">
        <f t="shared" si="22"/>
        <v>#DIV/0!</v>
      </c>
      <c r="CB43" s="54" t="e">
        <f>BZ42*(1-②条件設定!$H47)</f>
        <v>#DIV/0!</v>
      </c>
      <c r="CC43" s="98" t="e">
        <f>CB43+②条件設定!AR48</f>
        <v>#DIV/0!</v>
      </c>
      <c r="CD43" s="32" t="e">
        <f t="shared" si="23"/>
        <v>#DIV/0!</v>
      </c>
      <c r="CE43" s="54" t="e">
        <f>CC42*(1-②条件設定!$H47)</f>
        <v>#DIV/0!</v>
      </c>
      <c r="CF43" s="98" t="e">
        <f>CE43+②条件設定!AS48</f>
        <v>#DIV/0!</v>
      </c>
      <c r="CG43" s="32" t="e">
        <f t="shared" si="24"/>
        <v>#DIV/0!</v>
      </c>
      <c r="CH43" s="54" t="e">
        <f>CF42*(1-②条件設定!$H47)</f>
        <v>#DIV/0!</v>
      </c>
      <c r="CI43" s="98" t="e">
        <f>CH43+②条件設定!AT48</f>
        <v>#DIV/0!</v>
      </c>
      <c r="CJ43" s="32" t="e">
        <f t="shared" si="25"/>
        <v>#DIV/0!</v>
      </c>
      <c r="CK43" s="54" t="e">
        <f>CI42*(1-②条件設定!$H47)</f>
        <v>#DIV/0!</v>
      </c>
      <c r="CL43" s="98" t="e">
        <f>CK43+②条件設定!AU48</f>
        <v>#DIV/0!</v>
      </c>
      <c r="CM43" s="32" t="e">
        <f t="shared" si="26"/>
        <v>#DIV/0!</v>
      </c>
      <c r="CN43" s="54" t="e">
        <f>CL42*(1-②条件設定!$H47)</f>
        <v>#DIV/0!</v>
      </c>
      <c r="CO43" s="98" t="e">
        <f>CN43+②条件設定!AV48</f>
        <v>#DIV/0!</v>
      </c>
      <c r="CP43" s="32" t="e">
        <f t="shared" si="27"/>
        <v>#DIV/0!</v>
      </c>
      <c r="CQ43" s="54" t="e">
        <f>CO42*(1-②条件設定!$H47)</f>
        <v>#DIV/0!</v>
      </c>
      <c r="CR43" s="98" t="e">
        <f>CQ43+②条件設定!AW48</f>
        <v>#DIV/0!</v>
      </c>
      <c r="CS43" s="32" t="e">
        <f t="shared" si="28"/>
        <v>#DIV/0!</v>
      </c>
      <c r="CT43" s="54" t="e">
        <f>CR42*(1-②条件設定!$H47)</f>
        <v>#DIV/0!</v>
      </c>
      <c r="CU43" s="98" t="e">
        <f>CT43+②条件設定!AX48</f>
        <v>#DIV/0!</v>
      </c>
      <c r="CV43" s="32" t="e">
        <f t="shared" si="29"/>
        <v>#DIV/0!</v>
      </c>
      <c r="CW43" s="54" t="e">
        <f>CU42*(1-②条件設定!$H47)</f>
        <v>#DIV/0!</v>
      </c>
      <c r="CX43" s="98" t="e">
        <f>CW43+②条件設定!AY48</f>
        <v>#DIV/0!</v>
      </c>
      <c r="CY43" s="32" t="e">
        <f t="shared" si="30"/>
        <v>#DIV/0!</v>
      </c>
      <c r="CZ43" s="54" t="e">
        <f>CX42*(1-②条件設定!$H47)</f>
        <v>#DIV/0!</v>
      </c>
      <c r="DA43" s="98" t="e">
        <f>CZ43+②条件設定!AZ48</f>
        <v>#DIV/0!</v>
      </c>
      <c r="DB43" s="32" t="e">
        <f t="shared" si="31"/>
        <v>#DIV/0!</v>
      </c>
      <c r="DC43" s="54" t="e">
        <f>DA42*(1-②条件設定!$H47)</f>
        <v>#DIV/0!</v>
      </c>
      <c r="DD43" s="98" t="e">
        <f>DC43+②条件設定!BA48</f>
        <v>#DIV/0!</v>
      </c>
      <c r="DE43" s="32" t="e">
        <f t="shared" si="32"/>
        <v>#DIV/0!</v>
      </c>
      <c r="DF43" s="54" t="e">
        <f>DD42*(1-②条件設定!$H47)</f>
        <v>#DIV/0!</v>
      </c>
      <c r="DG43" s="98" t="e">
        <f>DF43+②条件設定!BB48</f>
        <v>#DIV/0!</v>
      </c>
      <c r="DH43" s="32" t="e">
        <f t="shared" si="33"/>
        <v>#DIV/0!</v>
      </c>
      <c r="DI43" s="54" t="e">
        <f>DG42*(1-②条件設定!$H47)</f>
        <v>#DIV/0!</v>
      </c>
      <c r="DJ43" s="98" t="e">
        <f>DI43+②条件設定!BC48</f>
        <v>#DIV/0!</v>
      </c>
      <c r="DK43" s="32" t="e">
        <f t="shared" si="34"/>
        <v>#DIV/0!</v>
      </c>
      <c r="DL43" s="54" t="e">
        <f>DJ42*(1-②条件設定!$H47)</f>
        <v>#DIV/0!</v>
      </c>
      <c r="DM43" s="98" t="e">
        <f>DL43+②条件設定!BD48</f>
        <v>#DIV/0!</v>
      </c>
      <c r="DN43" s="32" t="e">
        <f t="shared" si="35"/>
        <v>#DIV/0!</v>
      </c>
      <c r="DO43" s="54" t="e">
        <f>DM42*(1-②条件設定!$H47)</f>
        <v>#DIV/0!</v>
      </c>
      <c r="DP43" s="98" t="e">
        <f>DO43+②条件設定!BE48</f>
        <v>#DIV/0!</v>
      </c>
      <c r="DQ43" s="32" t="e">
        <f t="shared" si="36"/>
        <v>#DIV/0!</v>
      </c>
      <c r="DR43" s="54" t="e">
        <f>DP42*(1-②条件設定!$H47)</f>
        <v>#DIV/0!</v>
      </c>
      <c r="DS43" s="98" t="e">
        <f>DR43+②条件設定!BF48</f>
        <v>#DIV/0!</v>
      </c>
      <c r="DT43" s="32" t="e">
        <f t="shared" si="37"/>
        <v>#DIV/0!</v>
      </c>
      <c r="DU43" s="54" t="e">
        <f>DS42*(1-②条件設定!$H47)</f>
        <v>#DIV/0!</v>
      </c>
      <c r="DV43" s="98" t="e">
        <f>DU43+②条件設定!BG48</f>
        <v>#DIV/0!</v>
      </c>
      <c r="DW43" s="32" t="e">
        <f t="shared" si="38"/>
        <v>#DIV/0!</v>
      </c>
      <c r="DX43" s="54" t="e">
        <f>DV42*(1-②条件設定!$H47)</f>
        <v>#DIV/0!</v>
      </c>
      <c r="DY43" s="98" t="e">
        <f>DX43+②条件設定!BH48</f>
        <v>#DIV/0!</v>
      </c>
      <c r="DZ43" s="32" t="e">
        <f t="shared" si="39"/>
        <v>#DIV/0!</v>
      </c>
      <c r="EA43" s="54" t="e">
        <f>DY42*(1-②条件設定!$H47)</f>
        <v>#DIV/0!</v>
      </c>
      <c r="EB43" s="98" t="e">
        <f>EA43+②条件設定!BI48</f>
        <v>#DIV/0!</v>
      </c>
      <c r="EC43" s="32" t="e">
        <f t="shared" si="40"/>
        <v>#DIV/0!</v>
      </c>
      <c r="ED43" s="54" t="e">
        <f>EB42*(1-②条件設定!$H47)</f>
        <v>#DIV/0!</v>
      </c>
      <c r="EE43" s="98" t="e">
        <f>ED43+②条件設定!BJ48</f>
        <v>#DIV/0!</v>
      </c>
      <c r="EF43" s="32" t="e">
        <f t="shared" si="41"/>
        <v>#DIV/0!</v>
      </c>
      <c r="EG43" s="54" t="e">
        <f>EE42*(1-②条件設定!$H47)</f>
        <v>#DIV/0!</v>
      </c>
      <c r="EH43" s="98" t="e">
        <f>EG43+②条件設定!BK48</f>
        <v>#DIV/0!</v>
      </c>
      <c r="EI43" s="32" t="e">
        <f t="shared" si="42"/>
        <v>#DIV/0!</v>
      </c>
      <c r="EJ43" s="54" t="e">
        <f>EH42*(1-②条件設定!$H47)</f>
        <v>#DIV/0!</v>
      </c>
      <c r="EK43" s="98" t="e">
        <f>EJ43+②条件設定!BL48</f>
        <v>#DIV/0!</v>
      </c>
      <c r="EL43" s="32" t="e">
        <f t="shared" si="43"/>
        <v>#DIV/0!</v>
      </c>
      <c r="EM43" s="54" t="e">
        <f>EK42*(1-②条件設定!$H47)</f>
        <v>#DIV/0!</v>
      </c>
      <c r="EN43" s="98" t="e">
        <f>EM43+②条件設定!BM48</f>
        <v>#DIV/0!</v>
      </c>
      <c r="EO43" s="32" t="e">
        <f t="shared" si="44"/>
        <v>#DIV/0!</v>
      </c>
      <c r="EP43" s="54" t="e">
        <f>EN42*(1-②条件設定!$H47)</f>
        <v>#DIV/0!</v>
      </c>
      <c r="EQ43" s="98" t="e">
        <f>EP43+②条件設定!BN48</f>
        <v>#DIV/0!</v>
      </c>
      <c r="ER43" s="32" t="e">
        <f t="shared" si="45"/>
        <v>#DIV/0!</v>
      </c>
      <c r="ES43" s="54" t="e">
        <f>EQ42*(1-②条件設定!$H47)</f>
        <v>#DIV/0!</v>
      </c>
      <c r="ET43" s="98" t="e">
        <f>ES43+②条件設定!BO48</f>
        <v>#DIV/0!</v>
      </c>
      <c r="EU43" s="32" t="e">
        <f t="shared" si="46"/>
        <v>#DIV/0!</v>
      </c>
      <c r="EV43" s="54" t="e">
        <f>ET42*(1-②条件設定!$H47)</f>
        <v>#DIV/0!</v>
      </c>
      <c r="EW43" s="98" t="e">
        <f>EV43+②条件設定!BP48</f>
        <v>#DIV/0!</v>
      </c>
      <c r="EX43" s="32" t="e">
        <f t="shared" si="47"/>
        <v>#DIV/0!</v>
      </c>
      <c r="EY43" s="54" t="e">
        <f>EW42*(1-②条件設定!$H47)</f>
        <v>#DIV/0!</v>
      </c>
      <c r="EZ43" s="98" t="e">
        <f>EY43+②条件設定!BQ48</f>
        <v>#DIV/0!</v>
      </c>
      <c r="FA43" s="32" t="e">
        <f t="shared" si="48"/>
        <v>#DIV/0!</v>
      </c>
      <c r="FB43" s="54" t="e">
        <f>EZ42*(1-②条件設定!$H47)</f>
        <v>#DIV/0!</v>
      </c>
      <c r="FC43" s="98" t="e">
        <f>FB43+②条件設定!BR48</f>
        <v>#DIV/0!</v>
      </c>
      <c r="FD43" s="32" t="e">
        <f t="shared" si="49"/>
        <v>#DIV/0!</v>
      </c>
      <c r="FE43" s="54" t="e">
        <f>FC42*(1-②条件設定!$H47)</f>
        <v>#DIV/0!</v>
      </c>
      <c r="FF43" s="98" t="e">
        <f>FE43+②条件設定!BS48</f>
        <v>#DIV/0!</v>
      </c>
      <c r="FG43" s="32" t="e">
        <f t="shared" si="50"/>
        <v>#DIV/0!</v>
      </c>
      <c r="FH43" s="54" t="e">
        <f>FF42*(1-②条件設定!$H47)</f>
        <v>#DIV/0!</v>
      </c>
      <c r="FI43" s="98" t="e">
        <f>FH43+②条件設定!BT48</f>
        <v>#DIV/0!</v>
      </c>
      <c r="FJ43" s="32" t="e">
        <f t="shared" si="51"/>
        <v>#DIV/0!</v>
      </c>
      <c r="FK43" s="54" t="e">
        <f>FI42*(1-②条件設定!$H47)</f>
        <v>#DIV/0!</v>
      </c>
      <c r="FL43" s="98" t="e">
        <f>FK43+②条件設定!BU48</f>
        <v>#DIV/0!</v>
      </c>
      <c r="FM43" s="32" t="e">
        <f t="shared" si="52"/>
        <v>#DIV/0!</v>
      </c>
      <c r="FN43" s="54" t="e">
        <f>FL42*(1-②条件設定!$H47)</f>
        <v>#DIV/0!</v>
      </c>
      <c r="FO43" s="98" t="e">
        <f>FN43+②条件設定!BV48</f>
        <v>#DIV/0!</v>
      </c>
      <c r="FP43" s="32" t="e">
        <f t="shared" si="53"/>
        <v>#DIV/0!</v>
      </c>
      <c r="FQ43" s="54" t="e">
        <f>FO42*(1-②条件設定!$H47)</f>
        <v>#DIV/0!</v>
      </c>
      <c r="FR43" s="98" t="e">
        <f>FQ43+②条件設定!BW48</f>
        <v>#DIV/0!</v>
      </c>
      <c r="FS43" s="32" t="e">
        <f t="shared" si="54"/>
        <v>#DIV/0!</v>
      </c>
      <c r="FT43" s="54" t="e">
        <f>FR42*(1-②条件設定!$H47)</f>
        <v>#DIV/0!</v>
      </c>
      <c r="FU43" s="98" t="e">
        <f>FT43+②条件設定!BX48</f>
        <v>#DIV/0!</v>
      </c>
      <c r="FV43" s="32" t="e">
        <f t="shared" si="55"/>
        <v>#DIV/0!</v>
      </c>
      <c r="FW43" s="54" t="e">
        <f>FU42*(1-②条件設定!$H47)</f>
        <v>#DIV/0!</v>
      </c>
      <c r="FX43" s="98" t="e">
        <f>FW43+②条件設定!BY48</f>
        <v>#DIV/0!</v>
      </c>
      <c r="FY43" s="32" t="e">
        <f t="shared" si="56"/>
        <v>#DIV/0!</v>
      </c>
      <c r="FZ43" s="54" t="e">
        <f>FX42*(1-②条件設定!$H47)</f>
        <v>#DIV/0!</v>
      </c>
      <c r="GA43" s="98" t="e">
        <f>FZ43+②条件設定!BZ48</f>
        <v>#DIV/0!</v>
      </c>
      <c r="GB43" s="32" t="e">
        <f t="shared" si="57"/>
        <v>#DIV/0!</v>
      </c>
      <c r="GC43" s="54" t="e">
        <f>GA42*(1-②条件設定!$H47)</f>
        <v>#DIV/0!</v>
      </c>
      <c r="GD43" s="98" t="e">
        <f>GC43+②条件設定!CA48</f>
        <v>#DIV/0!</v>
      </c>
      <c r="GE43" s="32" t="e">
        <f t="shared" si="58"/>
        <v>#DIV/0!</v>
      </c>
      <c r="GF43" s="54" t="e">
        <f>GD42*(1-②条件設定!$H47)</f>
        <v>#DIV/0!</v>
      </c>
      <c r="GG43" s="98" t="e">
        <f>GF43+②条件設定!CB48</f>
        <v>#DIV/0!</v>
      </c>
      <c r="GH43" s="32" t="e">
        <f t="shared" si="59"/>
        <v>#DIV/0!</v>
      </c>
      <c r="GI43" s="54" t="e">
        <f>GG42*(1-②条件設定!$H47)</f>
        <v>#DIV/0!</v>
      </c>
      <c r="GJ43" s="98" t="e">
        <f>GI43+②条件設定!CC48</f>
        <v>#DIV/0!</v>
      </c>
      <c r="GK43" s="32" t="e">
        <f t="shared" si="60"/>
        <v>#DIV/0!</v>
      </c>
      <c r="GL43" s="54" t="e">
        <f>GJ42*(1-②条件設定!$H47)</f>
        <v>#DIV/0!</v>
      </c>
      <c r="GM43" s="98" t="e">
        <f>GL43+②条件設定!CD48</f>
        <v>#DIV/0!</v>
      </c>
      <c r="GN43" s="32" t="e">
        <f t="shared" si="61"/>
        <v>#DIV/0!</v>
      </c>
      <c r="GO43" s="54" t="e">
        <f>GM42*(1-②条件設定!$H47)</f>
        <v>#DIV/0!</v>
      </c>
      <c r="GP43" s="98" t="e">
        <f>GO43+②条件設定!CE48</f>
        <v>#DIV/0!</v>
      </c>
      <c r="GQ43" s="32" t="e">
        <f t="shared" si="62"/>
        <v>#DIV/0!</v>
      </c>
      <c r="GR43" s="54" t="e">
        <f>GP42*(1-②条件設定!$H47)</f>
        <v>#DIV/0!</v>
      </c>
      <c r="GS43" s="98" t="e">
        <f>GR43+②条件設定!CF48</f>
        <v>#DIV/0!</v>
      </c>
      <c r="GT43" s="32" t="e">
        <f t="shared" si="63"/>
        <v>#DIV/0!</v>
      </c>
      <c r="GU43" s="54" t="e">
        <f>GS42*(1-②条件設定!$H47)</f>
        <v>#DIV/0!</v>
      </c>
      <c r="GV43" s="98" t="e">
        <f>GU43+②条件設定!CG48</f>
        <v>#DIV/0!</v>
      </c>
      <c r="GW43" s="32" t="e">
        <f t="shared" si="64"/>
        <v>#DIV/0!</v>
      </c>
      <c r="GX43" s="54" t="e">
        <f>GV42*(1-②条件設定!$H47)</f>
        <v>#DIV/0!</v>
      </c>
      <c r="GY43" s="98" t="e">
        <f>GX43+②条件設定!CH48</f>
        <v>#DIV/0!</v>
      </c>
      <c r="GZ43" s="32" t="e">
        <f t="shared" si="65"/>
        <v>#DIV/0!</v>
      </c>
      <c r="HA43" s="54" t="e">
        <f>GY42*(1-②条件設定!$H47)</f>
        <v>#DIV/0!</v>
      </c>
      <c r="HB43" s="98" t="e">
        <f>HA43+②条件設定!CI48</f>
        <v>#DIV/0!</v>
      </c>
      <c r="HC43" s="32" t="e">
        <f t="shared" si="66"/>
        <v>#DIV/0!</v>
      </c>
      <c r="HD43" s="54" t="e">
        <f>HB42*(1-②条件設定!$H47)</f>
        <v>#DIV/0!</v>
      </c>
      <c r="HE43" s="98" t="e">
        <f>HD43+②条件設定!CJ48</f>
        <v>#DIV/0!</v>
      </c>
      <c r="HF43" s="32" t="e">
        <f t="shared" si="67"/>
        <v>#DIV/0!</v>
      </c>
      <c r="HG43" s="54" t="e">
        <f>HE42*(1-②条件設定!$H47)</f>
        <v>#DIV/0!</v>
      </c>
      <c r="HH43" s="98" t="e">
        <f>HG43+②条件設定!CK48</f>
        <v>#DIV/0!</v>
      </c>
      <c r="HI43" s="32" t="e">
        <f t="shared" si="68"/>
        <v>#DIV/0!</v>
      </c>
      <c r="HJ43" s="54" t="e">
        <f>HH42*(1-②条件設定!$H47)</f>
        <v>#DIV/0!</v>
      </c>
      <c r="HK43" s="98" t="e">
        <f>HJ43+②条件設定!CL48</f>
        <v>#DIV/0!</v>
      </c>
      <c r="HL43" s="32" t="e">
        <f t="shared" si="69"/>
        <v>#DIV/0!</v>
      </c>
      <c r="HM43" s="54" t="e">
        <f>HK42*(1-②条件設定!$H47)</f>
        <v>#DIV/0!</v>
      </c>
      <c r="HN43" s="98" t="e">
        <f>HM43+②条件設定!CM48</f>
        <v>#DIV/0!</v>
      </c>
      <c r="HO43" s="32" t="e">
        <f t="shared" si="70"/>
        <v>#DIV/0!</v>
      </c>
      <c r="HP43" s="54" t="e">
        <f>HN42*(1-②条件設定!$H47)</f>
        <v>#DIV/0!</v>
      </c>
      <c r="HQ43" s="98" t="e">
        <f>HP43+②条件設定!CN48</f>
        <v>#DIV/0!</v>
      </c>
      <c r="HR43" s="32" t="e">
        <f t="shared" si="71"/>
        <v>#DIV/0!</v>
      </c>
      <c r="HS43" s="54" t="e">
        <f>HQ42*(1-②条件設定!$H47)</f>
        <v>#DIV/0!</v>
      </c>
      <c r="HT43" s="98" t="e">
        <f>HS43+②条件設定!CO48</f>
        <v>#DIV/0!</v>
      </c>
      <c r="HU43" s="32" t="e">
        <f t="shared" si="72"/>
        <v>#DIV/0!</v>
      </c>
      <c r="HV43" s="54" t="e">
        <f>HT42*(1-②条件設定!$H47)</f>
        <v>#DIV/0!</v>
      </c>
      <c r="HW43" s="98" t="e">
        <f>HV43+②条件設定!CP48</f>
        <v>#DIV/0!</v>
      </c>
      <c r="HX43" s="32" t="e">
        <f t="shared" si="73"/>
        <v>#DIV/0!</v>
      </c>
      <c r="HY43" s="54" t="e">
        <f>HW42*(1-②条件設定!$H47)</f>
        <v>#DIV/0!</v>
      </c>
      <c r="HZ43" s="98" t="e">
        <f>HY43+②条件設定!CQ48</f>
        <v>#DIV/0!</v>
      </c>
      <c r="IA43" s="32" t="e">
        <f t="shared" si="74"/>
        <v>#DIV/0!</v>
      </c>
      <c r="IB43" s="54" t="e">
        <f>HZ42*(1-②条件設定!$H47)</f>
        <v>#DIV/0!</v>
      </c>
      <c r="IC43" s="98" t="e">
        <f>IB43+②条件設定!CR48</f>
        <v>#DIV/0!</v>
      </c>
      <c r="ID43" s="32" t="e">
        <f t="shared" si="75"/>
        <v>#DIV/0!</v>
      </c>
      <c r="IE43" s="54" t="e">
        <f>IC42*(1-②条件設定!$H47)</f>
        <v>#DIV/0!</v>
      </c>
      <c r="IF43" s="98" t="e">
        <f>IE43+②条件設定!CS48</f>
        <v>#DIV/0!</v>
      </c>
      <c r="IG43" s="32" t="e">
        <f t="shared" si="76"/>
        <v>#DIV/0!</v>
      </c>
    </row>
    <row r="44" spans="1:241" x14ac:dyDescent="0.4">
      <c r="A44" s="22">
        <v>58</v>
      </c>
      <c r="B44" s="33">
        <f>①実績入力!B45</f>
        <v>0</v>
      </c>
      <c r="C44" s="6">
        <f>①実績入力!E45</f>
        <v>0</v>
      </c>
      <c r="D44" s="34">
        <f>①実績入力!F45</f>
        <v>0</v>
      </c>
      <c r="E44" s="55" t="e">
        <f>B43*(1-②条件設定!$H48)</f>
        <v>#DIV/0!</v>
      </c>
      <c r="F44" s="99" t="e">
        <f>E44+②条件設定!S49</f>
        <v>#DIV/0!</v>
      </c>
      <c r="G44" s="34" t="e">
        <f t="shared" si="77"/>
        <v>#DIV/0!</v>
      </c>
      <c r="H44" s="55" t="e">
        <f>F43*(1-②条件設定!$H48)</f>
        <v>#DIV/0!</v>
      </c>
      <c r="I44" s="99" t="e">
        <f>H44+②条件設定!T49</f>
        <v>#DIV/0!</v>
      </c>
      <c r="J44" s="34" t="e">
        <f t="shared" si="78"/>
        <v>#DIV/0!</v>
      </c>
      <c r="K44" s="55" t="e">
        <f>I43*(1-②条件設定!$H48)</f>
        <v>#DIV/0!</v>
      </c>
      <c r="L44" s="99" t="e">
        <f>K44+②条件設定!U49</f>
        <v>#DIV/0!</v>
      </c>
      <c r="M44" s="34" t="e">
        <f t="shared" si="0"/>
        <v>#DIV/0!</v>
      </c>
      <c r="N44" s="55" t="e">
        <f>L43*(1-②条件設定!$H48)</f>
        <v>#DIV/0!</v>
      </c>
      <c r="O44" s="99" t="e">
        <f>N44+②条件設定!V49</f>
        <v>#DIV/0!</v>
      </c>
      <c r="P44" s="34" t="e">
        <f t="shared" si="1"/>
        <v>#DIV/0!</v>
      </c>
      <c r="Q44" s="55" t="e">
        <f>O43*(1-②条件設定!$H48)</f>
        <v>#DIV/0!</v>
      </c>
      <c r="R44" s="99" t="e">
        <f>Q44+②条件設定!W49</f>
        <v>#DIV/0!</v>
      </c>
      <c r="S44" s="34" t="e">
        <f t="shared" si="2"/>
        <v>#DIV/0!</v>
      </c>
      <c r="T44" s="55" t="e">
        <f>R43*(1-②条件設定!$H48)</f>
        <v>#DIV/0!</v>
      </c>
      <c r="U44" s="99" t="e">
        <f>T44+②条件設定!X49</f>
        <v>#DIV/0!</v>
      </c>
      <c r="V44" s="34" t="e">
        <f t="shared" si="3"/>
        <v>#DIV/0!</v>
      </c>
      <c r="W44" s="55" t="e">
        <f>U43*(1-②条件設定!$H48)</f>
        <v>#DIV/0!</v>
      </c>
      <c r="X44" s="99" t="e">
        <f>W44+②条件設定!Y49</f>
        <v>#DIV/0!</v>
      </c>
      <c r="Y44" s="34" t="e">
        <f t="shared" si="4"/>
        <v>#DIV/0!</v>
      </c>
      <c r="Z44" s="55" t="e">
        <f>X43*(1-②条件設定!$H48)</f>
        <v>#DIV/0!</v>
      </c>
      <c r="AA44" s="99" t="e">
        <f>Z44+②条件設定!Z49</f>
        <v>#DIV/0!</v>
      </c>
      <c r="AB44" s="34" t="e">
        <f t="shared" si="5"/>
        <v>#DIV/0!</v>
      </c>
      <c r="AC44" s="55" t="e">
        <f>AA43*(1-②条件設定!$H48)</f>
        <v>#DIV/0!</v>
      </c>
      <c r="AD44" s="99" t="e">
        <f>AC44+②条件設定!AA49</f>
        <v>#DIV/0!</v>
      </c>
      <c r="AE44" s="34" t="e">
        <f t="shared" si="6"/>
        <v>#DIV/0!</v>
      </c>
      <c r="AF44" s="55" t="e">
        <f>AD43*(1-②条件設定!$H48)</f>
        <v>#DIV/0!</v>
      </c>
      <c r="AG44" s="99" t="e">
        <f>AF44+②条件設定!AB49</f>
        <v>#DIV/0!</v>
      </c>
      <c r="AH44" s="34" t="e">
        <f t="shared" si="7"/>
        <v>#DIV/0!</v>
      </c>
      <c r="AI44" s="55" t="e">
        <f>AG43*(1-②条件設定!$H48)</f>
        <v>#DIV/0!</v>
      </c>
      <c r="AJ44" s="99" t="e">
        <f>AI44+②条件設定!AC49</f>
        <v>#DIV/0!</v>
      </c>
      <c r="AK44" s="34" t="e">
        <f t="shared" si="8"/>
        <v>#DIV/0!</v>
      </c>
      <c r="AL44" s="55" t="e">
        <f>AJ43*(1-②条件設定!$H48)</f>
        <v>#DIV/0!</v>
      </c>
      <c r="AM44" s="99" t="e">
        <f>AL44+②条件設定!AD49</f>
        <v>#DIV/0!</v>
      </c>
      <c r="AN44" s="34" t="e">
        <f t="shared" si="9"/>
        <v>#DIV/0!</v>
      </c>
      <c r="AO44" s="55" t="e">
        <f>AM43*(1-②条件設定!$H48)</f>
        <v>#DIV/0!</v>
      </c>
      <c r="AP44" s="99" t="e">
        <f>AO44+②条件設定!AE49</f>
        <v>#DIV/0!</v>
      </c>
      <c r="AQ44" s="34" t="e">
        <f t="shared" si="10"/>
        <v>#DIV/0!</v>
      </c>
      <c r="AR44" s="55" t="e">
        <f>AP43*(1-②条件設定!$H48)</f>
        <v>#DIV/0!</v>
      </c>
      <c r="AS44" s="99" t="e">
        <f>AR44+②条件設定!AF49</f>
        <v>#DIV/0!</v>
      </c>
      <c r="AT44" s="34" t="e">
        <f t="shared" si="11"/>
        <v>#DIV/0!</v>
      </c>
      <c r="AU44" s="55" t="e">
        <f>AS43*(1-②条件設定!$H48)</f>
        <v>#DIV/0!</v>
      </c>
      <c r="AV44" s="99" t="e">
        <f>AU44+②条件設定!AG49</f>
        <v>#DIV/0!</v>
      </c>
      <c r="AW44" s="34" t="e">
        <f t="shared" si="12"/>
        <v>#DIV/0!</v>
      </c>
      <c r="AX44" s="55" t="e">
        <f>AV43*(1-②条件設定!$H48)</f>
        <v>#DIV/0!</v>
      </c>
      <c r="AY44" s="99" t="e">
        <f>AX44+②条件設定!AH49</f>
        <v>#DIV/0!</v>
      </c>
      <c r="AZ44" s="34" t="e">
        <f t="shared" si="13"/>
        <v>#DIV/0!</v>
      </c>
      <c r="BA44" s="55" t="e">
        <f>AY43*(1-②条件設定!$H48)</f>
        <v>#DIV/0!</v>
      </c>
      <c r="BB44" s="99" t="e">
        <f>BA44+②条件設定!AI49</f>
        <v>#DIV/0!</v>
      </c>
      <c r="BC44" s="34" t="e">
        <f t="shared" si="14"/>
        <v>#DIV/0!</v>
      </c>
      <c r="BD44" s="55" t="e">
        <f>BB43*(1-②条件設定!$H48)</f>
        <v>#DIV/0!</v>
      </c>
      <c r="BE44" s="99" t="e">
        <f>BD44+②条件設定!AJ49</f>
        <v>#DIV/0!</v>
      </c>
      <c r="BF44" s="34" t="e">
        <f t="shared" si="15"/>
        <v>#DIV/0!</v>
      </c>
      <c r="BG44" s="55" t="e">
        <f>BE43*(1-②条件設定!$H48)</f>
        <v>#DIV/0!</v>
      </c>
      <c r="BH44" s="99" t="e">
        <f>BG44+②条件設定!AK49</f>
        <v>#DIV/0!</v>
      </c>
      <c r="BI44" s="34" t="e">
        <f t="shared" si="16"/>
        <v>#DIV/0!</v>
      </c>
      <c r="BJ44" s="55" t="e">
        <f>BH43*(1-②条件設定!$H48)</f>
        <v>#DIV/0!</v>
      </c>
      <c r="BK44" s="99" t="e">
        <f>BJ44+②条件設定!AL49</f>
        <v>#DIV/0!</v>
      </c>
      <c r="BL44" s="34" t="e">
        <f t="shared" si="17"/>
        <v>#DIV/0!</v>
      </c>
      <c r="BM44" s="55" t="e">
        <f>BK43*(1-②条件設定!$H48)</f>
        <v>#DIV/0!</v>
      </c>
      <c r="BN44" s="99" t="e">
        <f>BM44+②条件設定!AM49</f>
        <v>#DIV/0!</v>
      </c>
      <c r="BO44" s="34" t="e">
        <f t="shared" si="18"/>
        <v>#DIV/0!</v>
      </c>
      <c r="BP44" s="55" t="e">
        <f>BN43*(1-②条件設定!$H48)</f>
        <v>#DIV/0!</v>
      </c>
      <c r="BQ44" s="99" t="e">
        <f>BP44+②条件設定!AN49</f>
        <v>#DIV/0!</v>
      </c>
      <c r="BR44" s="34" t="e">
        <f t="shared" si="19"/>
        <v>#DIV/0!</v>
      </c>
      <c r="BS44" s="55" t="e">
        <f>BQ43*(1-②条件設定!$H48)</f>
        <v>#DIV/0!</v>
      </c>
      <c r="BT44" s="99" t="e">
        <f>BS44+②条件設定!AO49</f>
        <v>#DIV/0!</v>
      </c>
      <c r="BU44" s="34" t="e">
        <f t="shared" si="20"/>
        <v>#DIV/0!</v>
      </c>
      <c r="BV44" s="55" t="e">
        <f>BT43*(1-②条件設定!$H48)</f>
        <v>#DIV/0!</v>
      </c>
      <c r="BW44" s="99" t="e">
        <f>BV44+②条件設定!AP49</f>
        <v>#DIV/0!</v>
      </c>
      <c r="BX44" s="34" t="e">
        <f t="shared" si="21"/>
        <v>#DIV/0!</v>
      </c>
      <c r="BY44" s="55" t="e">
        <f>BW43*(1-②条件設定!$H48)</f>
        <v>#DIV/0!</v>
      </c>
      <c r="BZ44" s="99" t="e">
        <f>BY44+②条件設定!AQ49</f>
        <v>#DIV/0!</v>
      </c>
      <c r="CA44" s="34" t="e">
        <f t="shared" si="22"/>
        <v>#DIV/0!</v>
      </c>
      <c r="CB44" s="55" t="e">
        <f>BZ43*(1-②条件設定!$H48)</f>
        <v>#DIV/0!</v>
      </c>
      <c r="CC44" s="99" t="e">
        <f>CB44+②条件設定!AR49</f>
        <v>#DIV/0!</v>
      </c>
      <c r="CD44" s="34" t="e">
        <f t="shared" si="23"/>
        <v>#DIV/0!</v>
      </c>
      <c r="CE44" s="55" t="e">
        <f>CC43*(1-②条件設定!$H48)</f>
        <v>#DIV/0!</v>
      </c>
      <c r="CF44" s="99" t="e">
        <f>CE44+②条件設定!AS49</f>
        <v>#DIV/0!</v>
      </c>
      <c r="CG44" s="34" t="e">
        <f t="shared" si="24"/>
        <v>#DIV/0!</v>
      </c>
      <c r="CH44" s="55" t="e">
        <f>CF43*(1-②条件設定!$H48)</f>
        <v>#DIV/0!</v>
      </c>
      <c r="CI44" s="99" t="e">
        <f>CH44+②条件設定!AT49</f>
        <v>#DIV/0!</v>
      </c>
      <c r="CJ44" s="34" t="e">
        <f t="shared" si="25"/>
        <v>#DIV/0!</v>
      </c>
      <c r="CK44" s="55" t="e">
        <f>CI43*(1-②条件設定!$H48)</f>
        <v>#DIV/0!</v>
      </c>
      <c r="CL44" s="99" t="e">
        <f>CK44+②条件設定!AU49</f>
        <v>#DIV/0!</v>
      </c>
      <c r="CM44" s="34" t="e">
        <f t="shared" si="26"/>
        <v>#DIV/0!</v>
      </c>
      <c r="CN44" s="55" t="e">
        <f>CL43*(1-②条件設定!$H48)</f>
        <v>#DIV/0!</v>
      </c>
      <c r="CO44" s="99" t="e">
        <f>CN44+②条件設定!AV49</f>
        <v>#DIV/0!</v>
      </c>
      <c r="CP44" s="34" t="e">
        <f t="shared" si="27"/>
        <v>#DIV/0!</v>
      </c>
      <c r="CQ44" s="55" t="e">
        <f>CO43*(1-②条件設定!$H48)</f>
        <v>#DIV/0!</v>
      </c>
      <c r="CR44" s="99" t="e">
        <f>CQ44+②条件設定!AW49</f>
        <v>#DIV/0!</v>
      </c>
      <c r="CS44" s="34" t="e">
        <f t="shared" si="28"/>
        <v>#DIV/0!</v>
      </c>
      <c r="CT44" s="55" t="e">
        <f>CR43*(1-②条件設定!$H48)</f>
        <v>#DIV/0!</v>
      </c>
      <c r="CU44" s="99" t="e">
        <f>CT44+②条件設定!AX49</f>
        <v>#DIV/0!</v>
      </c>
      <c r="CV44" s="34" t="e">
        <f t="shared" si="29"/>
        <v>#DIV/0!</v>
      </c>
      <c r="CW44" s="55" t="e">
        <f>CU43*(1-②条件設定!$H48)</f>
        <v>#DIV/0!</v>
      </c>
      <c r="CX44" s="99" t="e">
        <f>CW44+②条件設定!AY49</f>
        <v>#DIV/0!</v>
      </c>
      <c r="CY44" s="34" t="e">
        <f t="shared" si="30"/>
        <v>#DIV/0!</v>
      </c>
      <c r="CZ44" s="55" t="e">
        <f>CX43*(1-②条件設定!$H48)</f>
        <v>#DIV/0!</v>
      </c>
      <c r="DA44" s="99" t="e">
        <f>CZ44+②条件設定!AZ49</f>
        <v>#DIV/0!</v>
      </c>
      <c r="DB44" s="34" t="e">
        <f t="shared" si="31"/>
        <v>#DIV/0!</v>
      </c>
      <c r="DC44" s="55" t="e">
        <f>DA43*(1-②条件設定!$H48)</f>
        <v>#DIV/0!</v>
      </c>
      <c r="DD44" s="99" t="e">
        <f>DC44+②条件設定!BA49</f>
        <v>#DIV/0!</v>
      </c>
      <c r="DE44" s="34" t="e">
        <f t="shared" si="32"/>
        <v>#DIV/0!</v>
      </c>
      <c r="DF44" s="55" t="e">
        <f>DD43*(1-②条件設定!$H48)</f>
        <v>#DIV/0!</v>
      </c>
      <c r="DG44" s="99" t="e">
        <f>DF44+②条件設定!BB49</f>
        <v>#DIV/0!</v>
      </c>
      <c r="DH44" s="34" t="e">
        <f t="shared" si="33"/>
        <v>#DIV/0!</v>
      </c>
      <c r="DI44" s="55" t="e">
        <f>DG43*(1-②条件設定!$H48)</f>
        <v>#DIV/0!</v>
      </c>
      <c r="DJ44" s="99" t="e">
        <f>DI44+②条件設定!BC49</f>
        <v>#DIV/0!</v>
      </c>
      <c r="DK44" s="34" t="e">
        <f t="shared" si="34"/>
        <v>#DIV/0!</v>
      </c>
      <c r="DL44" s="55" t="e">
        <f>DJ43*(1-②条件設定!$H48)</f>
        <v>#DIV/0!</v>
      </c>
      <c r="DM44" s="99" t="e">
        <f>DL44+②条件設定!BD49</f>
        <v>#DIV/0!</v>
      </c>
      <c r="DN44" s="34" t="e">
        <f t="shared" si="35"/>
        <v>#DIV/0!</v>
      </c>
      <c r="DO44" s="55" t="e">
        <f>DM43*(1-②条件設定!$H48)</f>
        <v>#DIV/0!</v>
      </c>
      <c r="DP44" s="99" t="e">
        <f>DO44+②条件設定!BE49</f>
        <v>#DIV/0!</v>
      </c>
      <c r="DQ44" s="34" t="e">
        <f t="shared" si="36"/>
        <v>#DIV/0!</v>
      </c>
      <c r="DR44" s="55" t="e">
        <f>DP43*(1-②条件設定!$H48)</f>
        <v>#DIV/0!</v>
      </c>
      <c r="DS44" s="99" t="e">
        <f>DR44+②条件設定!BF49</f>
        <v>#DIV/0!</v>
      </c>
      <c r="DT44" s="34" t="e">
        <f t="shared" si="37"/>
        <v>#DIV/0!</v>
      </c>
      <c r="DU44" s="55" t="e">
        <f>DS43*(1-②条件設定!$H48)</f>
        <v>#DIV/0!</v>
      </c>
      <c r="DV44" s="99" t="e">
        <f>DU44+②条件設定!BG49</f>
        <v>#DIV/0!</v>
      </c>
      <c r="DW44" s="34" t="e">
        <f t="shared" si="38"/>
        <v>#DIV/0!</v>
      </c>
      <c r="DX44" s="55" t="e">
        <f>DV43*(1-②条件設定!$H48)</f>
        <v>#DIV/0!</v>
      </c>
      <c r="DY44" s="99" t="e">
        <f>DX44+②条件設定!BH49</f>
        <v>#DIV/0!</v>
      </c>
      <c r="DZ44" s="34" t="e">
        <f t="shared" si="39"/>
        <v>#DIV/0!</v>
      </c>
      <c r="EA44" s="55" t="e">
        <f>DY43*(1-②条件設定!$H48)</f>
        <v>#DIV/0!</v>
      </c>
      <c r="EB44" s="99" t="e">
        <f>EA44+②条件設定!BI49</f>
        <v>#DIV/0!</v>
      </c>
      <c r="EC44" s="34" t="e">
        <f t="shared" si="40"/>
        <v>#DIV/0!</v>
      </c>
      <c r="ED44" s="55" t="e">
        <f>EB43*(1-②条件設定!$H48)</f>
        <v>#DIV/0!</v>
      </c>
      <c r="EE44" s="99" t="e">
        <f>ED44+②条件設定!BJ49</f>
        <v>#DIV/0!</v>
      </c>
      <c r="EF44" s="34" t="e">
        <f t="shared" si="41"/>
        <v>#DIV/0!</v>
      </c>
      <c r="EG44" s="55" t="e">
        <f>EE43*(1-②条件設定!$H48)</f>
        <v>#DIV/0!</v>
      </c>
      <c r="EH44" s="99" t="e">
        <f>EG44+②条件設定!BK49</f>
        <v>#DIV/0!</v>
      </c>
      <c r="EI44" s="34" t="e">
        <f t="shared" si="42"/>
        <v>#DIV/0!</v>
      </c>
      <c r="EJ44" s="55" t="e">
        <f>EH43*(1-②条件設定!$H48)</f>
        <v>#DIV/0!</v>
      </c>
      <c r="EK44" s="99" t="e">
        <f>EJ44+②条件設定!BL49</f>
        <v>#DIV/0!</v>
      </c>
      <c r="EL44" s="34" t="e">
        <f t="shared" si="43"/>
        <v>#DIV/0!</v>
      </c>
      <c r="EM44" s="55" t="e">
        <f>EK43*(1-②条件設定!$H48)</f>
        <v>#DIV/0!</v>
      </c>
      <c r="EN44" s="99" t="e">
        <f>EM44+②条件設定!BM49</f>
        <v>#DIV/0!</v>
      </c>
      <c r="EO44" s="34" t="e">
        <f t="shared" si="44"/>
        <v>#DIV/0!</v>
      </c>
      <c r="EP44" s="55" t="e">
        <f>EN43*(1-②条件設定!$H48)</f>
        <v>#DIV/0!</v>
      </c>
      <c r="EQ44" s="99" t="e">
        <f>EP44+②条件設定!BN49</f>
        <v>#DIV/0!</v>
      </c>
      <c r="ER44" s="34" t="e">
        <f t="shared" si="45"/>
        <v>#DIV/0!</v>
      </c>
      <c r="ES44" s="55" t="e">
        <f>EQ43*(1-②条件設定!$H48)</f>
        <v>#DIV/0!</v>
      </c>
      <c r="ET44" s="99" t="e">
        <f>ES44+②条件設定!BO49</f>
        <v>#DIV/0!</v>
      </c>
      <c r="EU44" s="34" t="e">
        <f t="shared" si="46"/>
        <v>#DIV/0!</v>
      </c>
      <c r="EV44" s="55" t="e">
        <f>ET43*(1-②条件設定!$H48)</f>
        <v>#DIV/0!</v>
      </c>
      <c r="EW44" s="99" t="e">
        <f>EV44+②条件設定!BP49</f>
        <v>#DIV/0!</v>
      </c>
      <c r="EX44" s="34" t="e">
        <f t="shared" si="47"/>
        <v>#DIV/0!</v>
      </c>
      <c r="EY44" s="55" t="e">
        <f>EW43*(1-②条件設定!$H48)</f>
        <v>#DIV/0!</v>
      </c>
      <c r="EZ44" s="99" t="e">
        <f>EY44+②条件設定!BQ49</f>
        <v>#DIV/0!</v>
      </c>
      <c r="FA44" s="34" t="e">
        <f t="shared" si="48"/>
        <v>#DIV/0!</v>
      </c>
      <c r="FB44" s="55" t="e">
        <f>EZ43*(1-②条件設定!$H48)</f>
        <v>#DIV/0!</v>
      </c>
      <c r="FC44" s="99" t="e">
        <f>FB44+②条件設定!BR49</f>
        <v>#DIV/0!</v>
      </c>
      <c r="FD44" s="34" t="e">
        <f t="shared" si="49"/>
        <v>#DIV/0!</v>
      </c>
      <c r="FE44" s="55" t="e">
        <f>FC43*(1-②条件設定!$H48)</f>
        <v>#DIV/0!</v>
      </c>
      <c r="FF44" s="99" t="e">
        <f>FE44+②条件設定!BS49</f>
        <v>#DIV/0!</v>
      </c>
      <c r="FG44" s="34" t="e">
        <f t="shared" si="50"/>
        <v>#DIV/0!</v>
      </c>
      <c r="FH44" s="55" t="e">
        <f>FF43*(1-②条件設定!$H48)</f>
        <v>#DIV/0!</v>
      </c>
      <c r="FI44" s="99" t="e">
        <f>FH44+②条件設定!BT49</f>
        <v>#DIV/0!</v>
      </c>
      <c r="FJ44" s="34" t="e">
        <f t="shared" si="51"/>
        <v>#DIV/0!</v>
      </c>
      <c r="FK44" s="55" t="e">
        <f>FI43*(1-②条件設定!$H48)</f>
        <v>#DIV/0!</v>
      </c>
      <c r="FL44" s="99" t="e">
        <f>FK44+②条件設定!BU49</f>
        <v>#DIV/0!</v>
      </c>
      <c r="FM44" s="34" t="e">
        <f t="shared" si="52"/>
        <v>#DIV/0!</v>
      </c>
      <c r="FN44" s="55" t="e">
        <f>FL43*(1-②条件設定!$H48)</f>
        <v>#DIV/0!</v>
      </c>
      <c r="FO44" s="99" t="e">
        <f>FN44+②条件設定!BV49</f>
        <v>#DIV/0!</v>
      </c>
      <c r="FP44" s="34" t="e">
        <f t="shared" si="53"/>
        <v>#DIV/0!</v>
      </c>
      <c r="FQ44" s="55" t="e">
        <f>FO43*(1-②条件設定!$H48)</f>
        <v>#DIV/0!</v>
      </c>
      <c r="FR44" s="99" t="e">
        <f>FQ44+②条件設定!BW49</f>
        <v>#DIV/0!</v>
      </c>
      <c r="FS44" s="34" t="e">
        <f t="shared" si="54"/>
        <v>#DIV/0!</v>
      </c>
      <c r="FT44" s="55" t="e">
        <f>FR43*(1-②条件設定!$H48)</f>
        <v>#DIV/0!</v>
      </c>
      <c r="FU44" s="99" t="e">
        <f>FT44+②条件設定!BX49</f>
        <v>#DIV/0!</v>
      </c>
      <c r="FV44" s="34" t="e">
        <f t="shared" si="55"/>
        <v>#DIV/0!</v>
      </c>
      <c r="FW44" s="55" t="e">
        <f>FU43*(1-②条件設定!$H48)</f>
        <v>#DIV/0!</v>
      </c>
      <c r="FX44" s="99" t="e">
        <f>FW44+②条件設定!BY49</f>
        <v>#DIV/0!</v>
      </c>
      <c r="FY44" s="34" t="e">
        <f t="shared" si="56"/>
        <v>#DIV/0!</v>
      </c>
      <c r="FZ44" s="55" t="e">
        <f>FX43*(1-②条件設定!$H48)</f>
        <v>#DIV/0!</v>
      </c>
      <c r="GA44" s="99" t="e">
        <f>FZ44+②条件設定!BZ49</f>
        <v>#DIV/0!</v>
      </c>
      <c r="GB44" s="34" t="e">
        <f t="shared" si="57"/>
        <v>#DIV/0!</v>
      </c>
      <c r="GC44" s="55" t="e">
        <f>GA43*(1-②条件設定!$H48)</f>
        <v>#DIV/0!</v>
      </c>
      <c r="GD44" s="99" t="e">
        <f>GC44+②条件設定!CA49</f>
        <v>#DIV/0!</v>
      </c>
      <c r="GE44" s="34" t="e">
        <f t="shared" si="58"/>
        <v>#DIV/0!</v>
      </c>
      <c r="GF44" s="55" t="e">
        <f>GD43*(1-②条件設定!$H48)</f>
        <v>#DIV/0!</v>
      </c>
      <c r="GG44" s="99" t="e">
        <f>GF44+②条件設定!CB49</f>
        <v>#DIV/0!</v>
      </c>
      <c r="GH44" s="34" t="e">
        <f t="shared" si="59"/>
        <v>#DIV/0!</v>
      </c>
      <c r="GI44" s="55" t="e">
        <f>GG43*(1-②条件設定!$H48)</f>
        <v>#DIV/0!</v>
      </c>
      <c r="GJ44" s="99" t="e">
        <f>GI44+②条件設定!CC49</f>
        <v>#DIV/0!</v>
      </c>
      <c r="GK44" s="34" t="e">
        <f t="shared" si="60"/>
        <v>#DIV/0!</v>
      </c>
      <c r="GL44" s="55" t="e">
        <f>GJ43*(1-②条件設定!$H48)</f>
        <v>#DIV/0!</v>
      </c>
      <c r="GM44" s="99" t="e">
        <f>GL44+②条件設定!CD49</f>
        <v>#DIV/0!</v>
      </c>
      <c r="GN44" s="34" t="e">
        <f t="shared" si="61"/>
        <v>#DIV/0!</v>
      </c>
      <c r="GO44" s="55" t="e">
        <f>GM43*(1-②条件設定!$H48)</f>
        <v>#DIV/0!</v>
      </c>
      <c r="GP44" s="99" t="e">
        <f>GO44+②条件設定!CE49</f>
        <v>#DIV/0!</v>
      </c>
      <c r="GQ44" s="34" t="e">
        <f t="shared" si="62"/>
        <v>#DIV/0!</v>
      </c>
      <c r="GR44" s="55" t="e">
        <f>GP43*(1-②条件設定!$H48)</f>
        <v>#DIV/0!</v>
      </c>
      <c r="GS44" s="99" t="e">
        <f>GR44+②条件設定!CF49</f>
        <v>#DIV/0!</v>
      </c>
      <c r="GT44" s="34" t="e">
        <f t="shared" si="63"/>
        <v>#DIV/0!</v>
      </c>
      <c r="GU44" s="55" t="e">
        <f>GS43*(1-②条件設定!$H48)</f>
        <v>#DIV/0!</v>
      </c>
      <c r="GV44" s="99" t="e">
        <f>GU44+②条件設定!CG49</f>
        <v>#DIV/0!</v>
      </c>
      <c r="GW44" s="34" t="e">
        <f t="shared" si="64"/>
        <v>#DIV/0!</v>
      </c>
      <c r="GX44" s="55" t="e">
        <f>GV43*(1-②条件設定!$H48)</f>
        <v>#DIV/0!</v>
      </c>
      <c r="GY44" s="99" t="e">
        <f>GX44+②条件設定!CH49</f>
        <v>#DIV/0!</v>
      </c>
      <c r="GZ44" s="34" t="e">
        <f t="shared" si="65"/>
        <v>#DIV/0!</v>
      </c>
      <c r="HA44" s="55" t="e">
        <f>GY43*(1-②条件設定!$H48)</f>
        <v>#DIV/0!</v>
      </c>
      <c r="HB44" s="99" t="e">
        <f>HA44+②条件設定!CI49</f>
        <v>#DIV/0!</v>
      </c>
      <c r="HC44" s="34" t="e">
        <f t="shared" si="66"/>
        <v>#DIV/0!</v>
      </c>
      <c r="HD44" s="55" t="e">
        <f>HB43*(1-②条件設定!$H48)</f>
        <v>#DIV/0!</v>
      </c>
      <c r="HE44" s="99" t="e">
        <f>HD44+②条件設定!CJ49</f>
        <v>#DIV/0!</v>
      </c>
      <c r="HF44" s="34" t="e">
        <f t="shared" si="67"/>
        <v>#DIV/0!</v>
      </c>
      <c r="HG44" s="55" t="e">
        <f>HE43*(1-②条件設定!$H48)</f>
        <v>#DIV/0!</v>
      </c>
      <c r="HH44" s="99" t="e">
        <f>HG44+②条件設定!CK49</f>
        <v>#DIV/0!</v>
      </c>
      <c r="HI44" s="34" t="e">
        <f t="shared" si="68"/>
        <v>#DIV/0!</v>
      </c>
      <c r="HJ44" s="55" t="e">
        <f>HH43*(1-②条件設定!$H48)</f>
        <v>#DIV/0!</v>
      </c>
      <c r="HK44" s="99" t="e">
        <f>HJ44+②条件設定!CL49</f>
        <v>#DIV/0!</v>
      </c>
      <c r="HL44" s="34" t="e">
        <f t="shared" si="69"/>
        <v>#DIV/0!</v>
      </c>
      <c r="HM44" s="55" t="e">
        <f>HK43*(1-②条件設定!$H48)</f>
        <v>#DIV/0!</v>
      </c>
      <c r="HN44" s="99" t="e">
        <f>HM44+②条件設定!CM49</f>
        <v>#DIV/0!</v>
      </c>
      <c r="HO44" s="34" t="e">
        <f t="shared" si="70"/>
        <v>#DIV/0!</v>
      </c>
      <c r="HP44" s="55" t="e">
        <f>HN43*(1-②条件設定!$H48)</f>
        <v>#DIV/0!</v>
      </c>
      <c r="HQ44" s="99" t="e">
        <f>HP44+②条件設定!CN49</f>
        <v>#DIV/0!</v>
      </c>
      <c r="HR44" s="34" t="e">
        <f t="shared" si="71"/>
        <v>#DIV/0!</v>
      </c>
      <c r="HS44" s="55" t="e">
        <f>HQ43*(1-②条件設定!$H48)</f>
        <v>#DIV/0!</v>
      </c>
      <c r="HT44" s="99" t="e">
        <f>HS44+②条件設定!CO49</f>
        <v>#DIV/0!</v>
      </c>
      <c r="HU44" s="34" t="e">
        <f t="shared" si="72"/>
        <v>#DIV/0!</v>
      </c>
      <c r="HV44" s="55" t="e">
        <f>HT43*(1-②条件設定!$H48)</f>
        <v>#DIV/0!</v>
      </c>
      <c r="HW44" s="99" t="e">
        <f>HV44+②条件設定!CP49</f>
        <v>#DIV/0!</v>
      </c>
      <c r="HX44" s="34" t="e">
        <f t="shared" si="73"/>
        <v>#DIV/0!</v>
      </c>
      <c r="HY44" s="55" t="e">
        <f>HW43*(1-②条件設定!$H48)</f>
        <v>#DIV/0!</v>
      </c>
      <c r="HZ44" s="99" t="e">
        <f>HY44+②条件設定!CQ49</f>
        <v>#DIV/0!</v>
      </c>
      <c r="IA44" s="34" t="e">
        <f t="shared" si="74"/>
        <v>#DIV/0!</v>
      </c>
      <c r="IB44" s="55" t="e">
        <f>HZ43*(1-②条件設定!$H48)</f>
        <v>#DIV/0!</v>
      </c>
      <c r="IC44" s="99" t="e">
        <f>IB44+②条件設定!CR49</f>
        <v>#DIV/0!</v>
      </c>
      <c r="ID44" s="34" t="e">
        <f t="shared" si="75"/>
        <v>#DIV/0!</v>
      </c>
      <c r="IE44" s="55" t="e">
        <f>IC43*(1-②条件設定!$H48)</f>
        <v>#DIV/0!</v>
      </c>
      <c r="IF44" s="99" t="e">
        <f>IE44+②条件設定!CS49</f>
        <v>#DIV/0!</v>
      </c>
      <c r="IG44" s="34" t="e">
        <f t="shared" si="76"/>
        <v>#DIV/0!</v>
      </c>
    </row>
    <row r="45" spans="1:241" x14ac:dyDescent="0.4">
      <c r="A45" s="21">
        <v>59</v>
      </c>
      <c r="B45" s="31">
        <f>①実績入力!B46</f>
        <v>0</v>
      </c>
      <c r="C45" s="10">
        <f>①実績入力!E46</f>
        <v>0</v>
      </c>
      <c r="D45" s="32">
        <f>①実績入力!F46</f>
        <v>0</v>
      </c>
      <c r="E45" s="54" t="e">
        <f>B44*(1-②条件設定!$H49)</f>
        <v>#DIV/0!</v>
      </c>
      <c r="F45" s="98" t="e">
        <f>E45+②条件設定!S50</f>
        <v>#DIV/0!</v>
      </c>
      <c r="G45" s="32" t="e">
        <f t="shared" si="77"/>
        <v>#DIV/0!</v>
      </c>
      <c r="H45" s="54" t="e">
        <f>F44*(1-②条件設定!$H49)</f>
        <v>#DIV/0!</v>
      </c>
      <c r="I45" s="98" t="e">
        <f>H45+②条件設定!T50</f>
        <v>#DIV/0!</v>
      </c>
      <c r="J45" s="32" t="e">
        <f t="shared" si="78"/>
        <v>#DIV/0!</v>
      </c>
      <c r="K45" s="54" t="e">
        <f>I44*(1-②条件設定!$H49)</f>
        <v>#DIV/0!</v>
      </c>
      <c r="L45" s="98" t="e">
        <f>K45+②条件設定!U50</f>
        <v>#DIV/0!</v>
      </c>
      <c r="M45" s="32" t="e">
        <f t="shared" si="0"/>
        <v>#DIV/0!</v>
      </c>
      <c r="N45" s="54" t="e">
        <f>L44*(1-②条件設定!$H49)</f>
        <v>#DIV/0!</v>
      </c>
      <c r="O45" s="98" t="e">
        <f>N45+②条件設定!V50</f>
        <v>#DIV/0!</v>
      </c>
      <c r="P45" s="32" t="e">
        <f t="shared" si="1"/>
        <v>#DIV/0!</v>
      </c>
      <c r="Q45" s="54" t="e">
        <f>O44*(1-②条件設定!$H49)</f>
        <v>#DIV/0!</v>
      </c>
      <c r="R45" s="98" t="e">
        <f>Q45+②条件設定!W50</f>
        <v>#DIV/0!</v>
      </c>
      <c r="S45" s="32" t="e">
        <f t="shared" si="2"/>
        <v>#DIV/0!</v>
      </c>
      <c r="T45" s="54" t="e">
        <f>R44*(1-②条件設定!$H49)</f>
        <v>#DIV/0!</v>
      </c>
      <c r="U45" s="98" t="e">
        <f>T45+②条件設定!X50</f>
        <v>#DIV/0!</v>
      </c>
      <c r="V45" s="32" t="e">
        <f t="shared" si="3"/>
        <v>#DIV/0!</v>
      </c>
      <c r="W45" s="54" t="e">
        <f>U44*(1-②条件設定!$H49)</f>
        <v>#DIV/0!</v>
      </c>
      <c r="X45" s="98" t="e">
        <f>W45+②条件設定!Y50</f>
        <v>#DIV/0!</v>
      </c>
      <c r="Y45" s="32" t="e">
        <f t="shared" si="4"/>
        <v>#DIV/0!</v>
      </c>
      <c r="Z45" s="54" t="e">
        <f>X44*(1-②条件設定!$H49)</f>
        <v>#DIV/0!</v>
      </c>
      <c r="AA45" s="98" t="e">
        <f>Z45+②条件設定!Z50</f>
        <v>#DIV/0!</v>
      </c>
      <c r="AB45" s="32" t="e">
        <f t="shared" si="5"/>
        <v>#DIV/0!</v>
      </c>
      <c r="AC45" s="54" t="e">
        <f>AA44*(1-②条件設定!$H49)</f>
        <v>#DIV/0!</v>
      </c>
      <c r="AD45" s="98" t="e">
        <f>AC45+②条件設定!AA50</f>
        <v>#DIV/0!</v>
      </c>
      <c r="AE45" s="32" t="e">
        <f t="shared" si="6"/>
        <v>#DIV/0!</v>
      </c>
      <c r="AF45" s="54" t="e">
        <f>AD44*(1-②条件設定!$H49)</f>
        <v>#DIV/0!</v>
      </c>
      <c r="AG45" s="98" t="e">
        <f>AF45+②条件設定!AB50</f>
        <v>#DIV/0!</v>
      </c>
      <c r="AH45" s="32" t="e">
        <f t="shared" si="7"/>
        <v>#DIV/0!</v>
      </c>
      <c r="AI45" s="54" t="e">
        <f>AG44*(1-②条件設定!$H49)</f>
        <v>#DIV/0!</v>
      </c>
      <c r="AJ45" s="98" t="e">
        <f>AI45+②条件設定!AC50</f>
        <v>#DIV/0!</v>
      </c>
      <c r="AK45" s="32" t="e">
        <f t="shared" si="8"/>
        <v>#DIV/0!</v>
      </c>
      <c r="AL45" s="54" t="e">
        <f>AJ44*(1-②条件設定!$H49)</f>
        <v>#DIV/0!</v>
      </c>
      <c r="AM45" s="98" t="e">
        <f>AL45+②条件設定!AD50</f>
        <v>#DIV/0!</v>
      </c>
      <c r="AN45" s="32" t="e">
        <f t="shared" si="9"/>
        <v>#DIV/0!</v>
      </c>
      <c r="AO45" s="54" t="e">
        <f>AM44*(1-②条件設定!$H49)</f>
        <v>#DIV/0!</v>
      </c>
      <c r="AP45" s="98" t="e">
        <f>AO45+②条件設定!AE50</f>
        <v>#DIV/0!</v>
      </c>
      <c r="AQ45" s="32" t="e">
        <f t="shared" si="10"/>
        <v>#DIV/0!</v>
      </c>
      <c r="AR45" s="54" t="e">
        <f>AP44*(1-②条件設定!$H49)</f>
        <v>#DIV/0!</v>
      </c>
      <c r="AS45" s="98" t="e">
        <f>AR45+②条件設定!AF50</f>
        <v>#DIV/0!</v>
      </c>
      <c r="AT45" s="32" t="e">
        <f t="shared" si="11"/>
        <v>#DIV/0!</v>
      </c>
      <c r="AU45" s="54" t="e">
        <f>AS44*(1-②条件設定!$H49)</f>
        <v>#DIV/0!</v>
      </c>
      <c r="AV45" s="98" t="e">
        <f>AU45+②条件設定!AG50</f>
        <v>#DIV/0!</v>
      </c>
      <c r="AW45" s="32" t="e">
        <f t="shared" si="12"/>
        <v>#DIV/0!</v>
      </c>
      <c r="AX45" s="54" t="e">
        <f>AV44*(1-②条件設定!$H49)</f>
        <v>#DIV/0!</v>
      </c>
      <c r="AY45" s="98" t="e">
        <f>AX45+②条件設定!AH50</f>
        <v>#DIV/0!</v>
      </c>
      <c r="AZ45" s="32" t="e">
        <f t="shared" si="13"/>
        <v>#DIV/0!</v>
      </c>
      <c r="BA45" s="54" t="e">
        <f>AY44*(1-②条件設定!$H49)</f>
        <v>#DIV/0!</v>
      </c>
      <c r="BB45" s="98" t="e">
        <f>BA45+②条件設定!AI50</f>
        <v>#DIV/0!</v>
      </c>
      <c r="BC45" s="32" t="e">
        <f t="shared" si="14"/>
        <v>#DIV/0!</v>
      </c>
      <c r="BD45" s="54" t="e">
        <f>BB44*(1-②条件設定!$H49)</f>
        <v>#DIV/0!</v>
      </c>
      <c r="BE45" s="98" t="e">
        <f>BD45+②条件設定!AJ50</f>
        <v>#DIV/0!</v>
      </c>
      <c r="BF45" s="32" t="e">
        <f t="shared" si="15"/>
        <v>#DIV/0!</v>
      </c>
      <c r="BG45" s="54" t="e">
        <f>BE44*(1-②条件設定!$H49)</f>
        <v>#DIV/0!</v>
      </c>
      <c r="BH45" s="98" t="e">
        <f>BG45+②条件設定!AK50</f>
        <v>#DIV/0!</v>
      </c>
      <c r="BI45" s="32" t="e">
        <f t="shared" si="16"/>
        <v>#DIV/0!</v>
      </c>
      <c r="BJ45" s="54" t="e">
        <f>BH44*(1-②条件設定!$H49)</f>
        <v>#DIV/0!</v>
      </c>
      <c r="BK45" s="98" t="e">
        <f>BJ45+②条件設定!AL50</f>
        <v>#DIV/0!</v>
      </c>
      <c r="BL45" s="32" t="e">
        <f t="shared" si="17"/>
        <v>#DIV/0!</v>
      </c>
      <c r="BM45" s="54" t="e">
        <f>BK44*(1-②条件設定!$H49)</f>
        <v>#DIV/0!</v>
      </c>
      <c r="BN45" s="98" t="e">
        <f>BM45+②条件設定!AM50</f>
        <v>#DIV/0!</v>
      </c>
      <c r="BO45" s="32" t="e">
        <f t="shared" si="18"/>
        <v>#DIV/0!</v>
      </c>
      <c r="BP45" s="54" t="e">
        <f>BN44*(1-②条件設定!$H49)</f>
        <v>#DIV/0!</v>
      </c>
      <c r="BQ45" s="98" t="e">
        <f>BP45+②条件設定!AN50</f>
        <v>#DIV/0!</v>
      </c>
      <c r="BR45" s="32" t="e">
        <f t="shared" si="19"/>
        <v>#DIV/0!</v>
      </c>
      <c r="BS45" s="54" t="e">
        <f>BQ44*(1-②条件設定!$H49)</f>
        <v>#DIV/0!</v>
      </c>
      <c r="BT45" s="98" t="e">
        <f>BS45+②条件設定!AO50</f>
        <v>#DIV/0!</v>
      </c>
      <c r="BU45" s="32" t="e">
        <f t="shared" si="20"/>
        <v>#DIV/0!</v>
      </c>
      <c r="BV45" s="54" t="e">
        <f>BT44*(1-②条件設定!$H49)</f>
        <v>#DIV/0!</v>
      </c>
      <c r="BW45" s="98" t="e">
        <f>BV45+②条件設定!AP50</f>
        <v>#DIV/0!</v>
      </c>
      <c r="BX45" s="32" t="e">
        <f t="shared" si="21"/>
        <v>#DIV/0!</v>
      </c>
      <c r="BY45" s="54" t="e">
        <f>BW44*(1-②条件設定!$H49)</f>
        <v>#DIV/0!</v>
      </c>
      <c r="BZ45" s="98" t="e">
        <f>BY45+②条件設定!AQ50</f>
        <v>#DIV/0!</v>
      </c>
      <c r="CA45" s="32" t="e">
        <f t="shared" si="22"/>
        <v>#DIV/0!</v>
      </c>
      <c r="CB45" s="54" t="e">
        <f>BZ44*(1-②条件設定!$H49)</f>
        <v>#DIV/0!</v>
      </c>
      <c r="CC45" s="98" t="e">
        <f>CB45+②条件設定!AR50</f>
        <v>#DIV/0!</v>
      </c>
      <c r="CD45" s="32" t="e">
        <f t="shared" si="23"/>
        <v>#DIV/0!</v>
      </c>
      <c r="CE45" s="54" t="e">
        <f>CC44*(1-②条件設定!$H49)</f>
        <v>#DIV/0!</v>
      </c>
      <c r="CF45" s="98" t="e">
        <f>CE45+②条件設定!AS50</f>
        <v>#DIV/0!</v>
      </c>
      <c r="CG45" s="32" t="e">
        <f t="shared" si="24"/>
        <v>#DIV/0!</v>
      </c>
      <c r="CH45" s="54" t="e">
        <f>CF44*(1-②条件設定!$H49)</f>
        <v>#DIV/0!</v>
      </c>
      <c r="CI45" s="98" t="e">
        <f>CH45+②条件設定!AT50</f>
        <v>#DIV/0!</v>
      </c>
      <c r="CJ45" s="32" t="e">
        <f t="shared" si="25"/>
        <v>#DIV/0!</v>
      </c>
      <c r="CK45" s="54" t="e">
        <f>CI44*(1-②条件設定!$H49)</f>
        <v>#DIV/0!</v>
      </c>
      <c r="CL45" s="98" t="e">
        <f>CK45+②条件設定!AU50</f>
        <v>#DIV/0!</v>
      </c>
      <c r="CM45" s="32" t="e">
        <f t="shared" si="26"/>
        <v>#DIV/0!</v>
      </c>
      <c r="CN45" s="54" t="e">
        <f>CL44*(1-②条件設定!$H49)</f>
        <v>#DIV/0!</v>
      </c>
      <c r="CO45" s="98" t="e">
        <f>CN45+②条件設定!AV50</f>
        <v>#DIV/0!</v>
      </c>
      <c r="CP45" s="32" t="e">
        <f t="shared" si="27"/>
        <v>#DIV/0!</v>
      </c>
      <c r="CQ45" s="54" t="e">
        <f>CO44*(1-②条件設定!$H49)</f>
        <v>#DIV/0!</v>
      </c>
      <c r="CR45" s="98" t="e">
        <f>CQ45+②条件設定!AW50</f>
        <v>#DIV/0!</v>
      </c>
      <c r="CS45" s="32" t="e">
        <f t="shared" si="28"/>
        <v>#DIV/0!</v>
      </c>
      <c r="CT45" s="54" t="e">
        <f>CR44*(1-②条件設定!$H49)</f>
        <v>#DIV/0!</v>
      </c>
      <c r="CU45" s="98" t="e">
        <f>CT45+②条件設定!AX50</f>
        <v>#DIV/0!</v>
      </c>
      <c r="CV45" s="32" t="e">
        <f t="shared" si="29"/>
        <v>#DIV/0!</v>
      </c>
      <c r="CW45" s="54" t="e">
        <f>CU44*(1-②条件設定!$H49)</f>
        <v>#DIV/0!</v>
      </c>
      <c r="CX45" s="98" t="e">
        <f>CW45+②条件設定!AY50</f>
        <v>#DIV/0!</v>
      </c>
      <c r="CY45" s="32" t="e">
        <f t="shared" si="30"/>
        <v>#DIV/0!</v>
      </c>
      <c r="CZ45" s="54" t="e">
        <f>CX44*(1-②条件設定!$H49)</f>
        <v>#DIV/0!</v>
      </c>
      <c r="DA45" s="98" t="e">
        <f>CZ45+②条件設定!AZ50</f>
        <v>#DIV/0!</v>
      </c>
      <c r="DB45" s="32" t="e">
        <f t="shared" si="31"/>
        <v>#DIV/0!</v>
      </c>
      <c r="DC45" s="54" t="e">
        <f>DA44*(1-②条件設定!$H49)</f>
        <v>#DIV/0!</v>
      </c>
      <c r="DD45" s="98" t="e">
        <f>DC45+②条件設定!BA50</f>
        <v>#DIV/0!</v>
      </c>
      <c r="DE45" s="32" t="e">
        <f t="shared" si="32"/>
        <v>#DIV/0!</v>
      </c>
      <c r="DF45" s="54" t="e">
        <f>DD44*(1-②条件設定!$H49)</f>
        <v>#DIV/0!</v>
      </c>
      <c r="DG45" s="98" t="e">
        <f>DF45+②条件設定!BB50</f>
        <v>#DIV/0!</v>
      </c>
      <c r="DH45" s="32" t="e">
        <f t="shared" si="33"/>
        <v>#DIV/0!</v>
      </c>
      <c r="DI45" s="54" t="e">
        <f>DG44*(1-②条件設定!$H49)</f>
        <v>#DIV/0!</v>
      </c>
      <c r="DJ45" s="98" t="e">
        <f>DI45+②条件設定!BC50</f>
        <v>#DIV/0!</v>
      </c>
      <c r="DK45" s="32" t="e">
        <f t="shared" si="34"/>
        <v>#DIV/0!</v>
      </c>
      <c r="DL45" s="54" t="e">
        <f>DJ44*(1-②条件設定!$H49)</f>
        <v>#DIV/0!</v>
      </c>
      <c r="DM45" s="98" t="e">
        <f>DL45+②条件設定!BD50</f>
        <v>#DIV/0!</v>
      </c>
      <c r="DN45" s="32" t="e">
        <f t="shared" si="35"/>
        <v>#DIV/0!</v>
      </c>
      <c r="DO45" s="54" t="e">
        <f>DM44*(1-②条件設定!$H49)</f>
        <v>#DIV/0!</v>
      </c>
      <c r="DP45" s="98" t="e">
        <f>DO45+②条件設定!BE50</f>
        <v>#DIV/0!</v>
      </c>
      <c r="DQ45" s="32" t="e">
        <f t="shared" si="36"/>
        <v>#DIV/0!</v>
      </c>
      <c r="DR45" s="54" t="e">
        <f>DP44*(1-②条件設定!$H49)</f>
        <v>#DIV/0!</v>
      </c>
      <c r="DS45" s="98" t="e">
        <f>DR45+②条件設定!BF50</f>
        <v>#DIV/0!</v>
      </c>
      <c r="DT45" s="32" t="e">
        <f t="shared" si="37"/>
        <v>#DIV/0!</v>
      </c>
      <c r="DU45" s="54" t="e">
        <f>DS44*(1-②条件設定!$H49)</f>
        <v>#DIV/0!</v>
      </c>
      <c r="DV45" s="98" t="e">
        <f>DU45+②条件設定!BG50</f>
        <v>#DIV/0!</v>
      </c>
      <c r="DW45" s="32" t="e">
        <f t="shared" si="38"/>
        <v>#DIV/0!</v>
      </c>
      <c r="DX45" s="54" t="e">
        <f>DV44*(1-②条件設定!$H49)</f>
        <v>#DIV/0!</v>
      </c>
      <c r="DY45" s="98" t="e">
        <f>DX45+②条件設定!BH50</f>
        <v>#DIV/0!</v>
      </c>
      <c r="DZ45" s="32" t="e">
        <f t="shared" si="39"/>
        <v>#DIV/0!</v>
      </c>
      <c r="EA45" s="54" t="e">
        <f>DY44*(1-②条件設定!$H49)</f>
        <v>#DIV/0!</v>
      </c>
      <c r="EB45" s="98" t="e">
        <f>EA45+②条件設定!BI50</f>
        <v>#DIV/0!</v>
      </c>
      <c r="EC45" s="32" t="e">
        <f t="shared" si="40"/>
        <v>#DIV/0!</v>
      </c>
      <c r="ED45" s="54" t="e">
        <f>EB44*(1-②条件設定!$H49)</f>
        <v>#DIV/0!</v>
      </c>
      <c r="EE45" s="98" t="e">
        <f>ED45+②条件設定!BJ50</f>
        <v>#DIV/0!</v>
      </c>
      <c r="EF45" s="32" t="e">
        <f t="shared" si="41"/>
        <v>#DIV/0!</v>
      </c>
      <c r="EG45" s="54" t="e">
        <f>EE44*(1-②条件設定!$H49)</f>
        <v>#DIV/0!</v>
      </c>
      <c r="EH45" s="98" t="e">
        <f>EG45+②条件設定!BK50</f>
        <v>#DIV/0!</v>
      </c>
      <c r="EI45" s="32" t="e">
        <f t="shared" si="42"/>
        <v>#DIV/0!</v>
      </c>
      <c r="EJ45" s="54" t="e">
        <f>EH44*(1-②条件設定!$H49)</f>
        <v>#DIV/0!</v>
      </c>
      <c r="EK45" s="98" t="e">
        <f>EJ45+②条件設定!BL50</f>
        <v>#DIV/0!</v>
      </c>
      <c r="EL45" s="32" t="e">
        <f t="shared" si="43"/>
        <v>#DIV/0!</v>
      </c>
      <c r="EM45" s="54" t="e">
        <f>EK44*(1-②条件設定!$H49)</f>
        <v>#DIV/0!</v>
      </c>
      <c r="EN45" s="98" t="e">
        <f>EM45+②条件設定!BM50</f>
        <v>#DIV/0!</v>
      </c>
      <c r="EO45" s="32" t="e">
        <f t="shared" si="44"/>
        <v>#DIV/0!</v>
      </c>
      <c r="EP45" s="54" t="e">
        <f>EN44*(1-②条件設定!$H49)</f>
        <v>#DIV/0!</v>
      </c>
      <c r="EQ45" s="98" t="e">
        <f>EP45+②条件設定!BN50</f>
        <v>#DIV/0!</v>
      </c>
      <c r="ER45" s="32" t="e">
        <f t="shared" si="45"/>
        <v>#DIV/0!</v>
      </c>
      <c r="ES45" s="54" t="e">
        <f>EQ44*(1-②条件設定!$H49)</f>
        <v>#DIV/0!</v>
      </c>
      <c r="ET45" s="98" t="e">
        <f>ES45+②条件設定!BO50</f>
        <v>#DIV/0!</v>
      </c>
      <c r="EU45" s="32" t="e">
        <f t="shared" si="46"/>
        <v>#DIV/0!</v>
      </c>
      <c r="EV45" s="54" t="e">
        <f>ET44*(1-②条件設定!$H49)</f>
        <v>#DIV/0!</v>
      </c>
      <c r="EW45" s="98" t="e">
        <f>EV45+②条件設定!BP50</f>
        <v>#DIV/0!</v>
      </c>
      <c r="EX45" s="32" t="e">
        <f t="shared" si="47"/>
        <v>#DIV/0!</v>
      </c>
      <c r="EY45" s="54" t="e">
        <f>EW44*(1-②条件設定!$H49)</f>
        <v>#DIV/0!</v>
      </c>
      <c r="EZ45" s="98" t="e">
        <f>EY45+②条件設定!BQ50</f>
        <v>#DIV/0!</v>
      </c>
      <c r="FA45" s="32" t="e">
        <f t="shared" si="48"/>
        <v>#DIV/0!</v>
      </c>
      <c r="FB45" s="54" t="e">
        <f>EZ44*(1-②条件設定!$H49)</f>
        <v>#DIV/0!</v>
      </c>
      <c r="FC45" s="98" t="e">
        <f>FB45+②条件設定!BR50</f>
        <v>#DIV/0!</v>
      </c>
      <c r="FD45" s="32" t="e">
        <f t="shared" si="49"/>
        <v>#DIV/0!</v>
      </c>
      <c r="FE45" s="54" t="e">
        <f>FC44*(1-②条件設定!$H49)</f>
        <v>#DIV/0!</v>
      </c>
      <c r="FF45" s="98" t="e">
        <f>FE45+②条件設定!BS50</f>
        <v>#DIV/0!</v>
      </c>
      <c r="FG45" s="32" t="e">
        <f t="shared" si="50"/>
        <v>#DIV/0!</v>
      </c>
      <c r="FH45" s="54" t="e">
        <f>FF44*(1-②条件設定!$H49)</f>
        <v>#DIV/0!</v>
      </c>
      <c r="FI45" s="98" t="e">
        <f>FH45+②条件設定!BT50</f>
        <v>#DIV/0!</v>
      </c>
      <c r="FJ45" s="32" t="e">
        <f t="shared" si="51"/>
        <v>#DIV/0!</v>
      </c>
      <c r="FK45" s="54" t="e">
        <f>FI44*(1-②条件設定!$H49)</f>
        <v>#DIV/0!</v>
      </c>
      <c r="FL45" s="98" t="e">
        <f>FK45+②条件設定!BU50</f>
        <v>#DIV/0!</v>
      </c>
      <c r="FM45" s="32" t="e">
        <f t="shared" si="52"/>
        <v>#DIV/0!</v>
      </c>
      <c r="FN45" s="54" t="e">
        <f>FL44*(1-②条件設定!$H49)</f>
        <v>#DIV/0!</v>
      </c>
      <c r="FO45" s="98" t="e">
        <f>FN45+②条件設定!BV50</f>
        <v>#DIV/0!</v>
      </c>
      <c r="FP45" s="32" t="e">
        <f t="shared" si="53"/>
        <v>#DIV/0!</v>
      </c>
      <c r="FQ45" s="54" t="e">
        <f>FO44*(1-②条件設定!$H49)</f>
        <v>#DIV/0!</v>
      </c>
      <c r="FR45" s="98" t="e">
        <f>FQ45+②条件設定!BW50</f>
        <v>#DIV/0!</v>
      </c>
      <c r="FS45" s="32" t="e">
        <f t="shared" si="54"/>
        <v>#DIV/0!</v>
      </c>
      <c r="FT45" s="54" t="e">
        <f>FR44*(1-②条件設定!$H49)</f>
        <v>#DIV/0!</v>
      </c>
      <c r="FU45" s="98" t="e">
        <f>FT45+②条件設定!BX50</f>
        <v>#DIV/0!</v>
      </c>
      <c r="FV45" s="32" t="e">
        <f t="shared" si="55"/>
        <v>#DIV/0!</v>
      </c>
      <c r="FW45" s="54" t="e">
        <f>FU44*(1-②条件設定!$H49)</f>
        <v>#DIV/0!</v>
      </c>
      <c r="FX45" s="98" t="e">
        <f>FW45+②条件設定!BY50</f>
        <v>#DIV/0!</v>
      </c>
      <c r="FY45" s="32" t="e">
        <f t="shared" si="56"/>
        <v>#DIV/0!</v>
      </c>
      <c r="FZ45" s="54" t="e">
        <f>FX44*(1-②条件設定!$H49)</f>
        <v>#DIV/0!</v>
      </c>
      <c r="GA45" s="98" t="e">
        <f>FZ45+②条件設定!BZ50</f>
        <v>#DIV/0!</v>
      </c>
      <c r="GB45" s="32" t="e">
        <f t="shared" si="57"/>
        <v>#DIV/0!</v>
      </c>
      <c r="GC45" s="54" t="e">
        <f>GA44*(1-②条件設定!$H49)</f>
        <v>#DIV/0!</v>
      </c>
      <c r="GD45" s="98" t="e">
        <f>GC45+②条件設定!CA50</f>
        <v>#DIV/0!</v>
      </c>
      <c r="GE45" s="32" t="e">
        <f t="shared" si="58"/>
        <v>#DIV/0!</v>
      </c>
      <c r="GF45" s="54" t="e">
        <f>GD44*(1-②条件設定!$H49)</f>
        <v>#DIV/0!</v>
      </c>
      <c r="GG45" s="98" t="e">
        <f>GF45+②条件設定!CB50</f>
        <v>#DIV/0!</v>
      </c>
      <c r="GH45" s="32" t="e">
        <f t="shared" si="59"/>
        <v>#DIV/0!</v>
      </c>
      <c r="GI45" s="54" t="e">
        <f>GG44*(1-②条件設定!$H49)</f>
        <v>#DIV/0!</v>
      </c>
      <c r="GJ45" s="98" t="e">
        <f>GI45+②条件設定!CC50</f>
        <v>#DIV/0!</v>
      </c>
      <c r="GK45" s="32" t="e">
        <f t="shared" si="60"/>
        <v>#DIV/0!</v>
      </c>
      <c r="GL45" s="54" t="e">
        <f>GJ44*(1-②条件設定!$H49)</f>
        <v>#DIV/0!</v>
      </c>
      <c r="GM45" s="98" t="e">
        <f>GL45+②条件設定!CD50</f>
        <v>#DIV/0!</v>
      </c>
      <c r="GN45" s="32" t="e">
        <f t="shared" si="61"/>
        <v>#DIV/0!</v>
      </c>
      <c r="GO45" s="54" t="e">
        <f>GM44*(1-②条件設定!$H49)</f>
        <v>#DIV/0!</v>
      </c>
      <c r="GP45" s="98" t="e">
        <f>GO45+②条件設定!CE50</f>
        <v>#DIV/0!</v>
      </c>
      <c r="GQ45" s="32" t="e">
        <f t="shared" si="62"/>
        <v>#DIV/0!</v>
      </c>
      <c r="GR45" s="54" t="e">
        <f>GP44*(1-②条件設定!$H49)</f>
        <v>#DIV/0!</v>
      </c>
      <c r="GS45" s="98" t="e">
        <f>GR45+②条件設定!CF50</f>
        <v>#DIV/0!</v>
      </c>
      <c r="GT45" s="32" t="e">
        <f t="shared" si="63"/>
        <v>#DIV/0!</v>
      </c>
      <c r="GU45" s="54" t="e">
        <f>GS44*(1-②条件設定!$H49)</f>
        <v>#DIV/0!</v>
      </c>
      <c r="GV45" s="98" t="e">
        <f>GU45+②条件設定!CG50</f>
        <v>#DIV/0!</v>
      </c>
      <c r="GW45" s="32" t="e">
        <f t="shared" si="64"/>
        <v>#DIV/0!</v>
      </c>
      <c r="GX45" s="54" t="e">
        <f>GV44*(1-②条件設定!$H49)</f>
        <v>#DIV/0!</v>
      </c>
      <c r="GY45" s="98" t="e">
        <f>GX45+②条件設定!CH50</f>
        <v>#DIV/0!</v>
      </c>
      <c r="GZ45" s="32" t="e">
        <f t="shared" si="65"/>
        <v>#DIV/0!</v>
      </c>
      <c r="HA45" s="54" t="e">
        <f>GY44*(1-②条件設定!$H49)</f>
        <v>#DIV/0!</v>
      </c>
      <c r="HB45" s="98" t="e">
        <f>HA45+②条件設定!CI50</f>
        <v>#DIV/0!</v>
      </c>
      <c r="HC45" s="32" t="e">
        <f t="shared" si="66"/>
        <v>#DIV/0!</v>
      </c>
      <c r="HD45" s="54" t="e">
        <f>HB44*(1-②条件設定!$H49)</f>
        <v>#DIV/0!</v>
      </c>
      <c r="HE45" s="98" t="e">
        <f>HD45+②条件設定!CJ50</f>
        <v>#DIV/0!</v>
      </c>
      <c r="HF45" s="32" t="e">
        <f t="shared" si="67"/>
        <v>#DIV/0!</v>
      </c>
      <c r="HG45" s="54" t="e">
        <f>HE44*(1-②条件設定!$H49)</f>
        <v>#DIV/0!</v>
      </c>
      <c r="HH45" s="98" t="e">
        <f>HG45+②条件設定!CK50</f>
        <v>#DIV/0!</v>
      </c>
      <c r="HI45" s="32" t="e">
        <f t="shared" si="68"/>
        <v>#DIV/0!</v>
      </c>
      <c r="HJ45" s="54" t="e">
        <f>HH44*(1-②条件設定!$H49)</f>
        <v>#DIV/0!</v>
      </c>
      <c r="HK45" s="98" t="e">
        <f>HJ45+②条件設定!CL50</f>
        <v>#DIV/0!</v>
      </c>
      <c r="HL45" s="32" t="e">
        <f t="shared" si="69"/>
        <v>#DIV/0!</v>
      </c>
      <c r="HM45" s="54" t="e">
        <f>HK44*(1-②条件設定!$H49)</f>
        <v>#DIV/0!</v>
      </c>
      <c r="HN45" s="98" t="e">
        <f>HM45+②条件設定!CM50</f>
        <v>#DIV/0!</v>
      </c>
      <c r="HO45" s="32" t="e">
        <f t="shared" si="70"/>
        <v>#DIV/0!</v>
      </c>
      <c r="HP45" s="54" t="e">
        <f>HN44*(1-②条件設定!$H49)</f>
        <v>#DIV/0!</v>
      </c>
      <c r="HQ45" s="98" t="e">
        <f>HP45+②条件設定!CN50</f>
        <v>#DIV/0!</v>
      </c>
      <c r="HR45" s="32" t="e">
        <f t="shared" si="71"/>
        <v>#DIV/0!</v>
      </c>
      <c r="HS45" s="54" t="e">
        <f>HQ44*(1-②条件設定!$H49)</f>
        <v>#DIV/0!</v>
      </c>
      <c r="HT45" s="98" t="e">
        <f>HS45+②条件設定!CO50</f>
        <v>#DIV/0!</v>
      </c>
      <c r="HU45" s="32" t="e">
        <f t="shared" si="72"/>
        <v>#DIV/0!</v>
      </c>
      <c r="HV45" s="54" t="e">
        <f>HT44*(1-②条件設定!$H49)</f>
        <v>#DIV/0!</v>
      </c>
      <c r="HW45" s="98" t="e">
        <f>HV45+②条件設定!CP50</f>
        <v>#DIV/0!</v>
      </c>
      <c r="HX45" s="32" t="e">
        <f t="shared" si="73"/>
        <v>#DIV/0!</v>
      </c>
      <c r="HY45" s="54" t="e">
        <f>HW44*(1-②条件設定!$H49)</f>
        <v>#DIV/0!</v>
      </c>
      <c r="HZ45" s="98" t="e">
        <f>HY45+②条件設定!CQ50</f>
        <v>#DIV/0!</v>
      </c>
      <c r="IA45" s="32" t="e">
        <f t="shared" si="74"/>
        <v>#DIV/0!</v>
      </c>
      <c r="IB45" s="54" t="e">
        <f>HZ44*(1-②条件設定!$H49)</f>
        <v>#DIV/0!</v>
      </c>
      <c r="IC45" s="98" t="e">
        <f>IB45+②条件設定!CR50</f>
        <v>#DIV/0!</v>
      </c>
      <c r="ID45" s="32" t="e">
        <f t="shared" si="75"/>
        <v>#DIV/0!</v>
      </c>
      <c r="IE45" s="54" t="e">
        <f>IC44*(1-②条件設定!$H49)</f>
        <v>#DIV/0!</v>
      </c>
      <c r="IF45" s="98" t="e">
        <f>IE45+②条件設定!CS50</f>
        <v>#DIV/0!</v>
      </c>
      <c r="IG45" s="32" t="e">
        <f t="shared" si="76"/>
        <v>#DIV/0!</v>
      </c>
    </row>
    <row r="46" spans="1:241" ht="19.5" thickBot="1" x14ac:dyDescent="0.45">
      <c r="A46" s="24">
        <v>60</v>
      </c>
      <c r="B46" s="37">
        <f>①実績入力!B47</f>
        <v>0</v>
      </c>
      <c r="C46" s="16">
        <f>①実績入力!E47</f>
        <v>0</v>
      </c>
      <c r="D46" s="38">
        <f>①実績入力!F47</f>
        <v>0</v>
      </c>
      <c r="E46" s="57" t="e">
        <f>B45*(1-②条件設定!$H50)</f>
        <v>#DIV/0!</v>
      </c>
      <c r="F46" s="101" t="e">
        <f>E46+②条件設定!S51</f>
        <v>#DIV/0!</v>
      </c>
      <c r="G46" s="38" t="e">
        <f t="shared" si="77"/>
        <v>#DIV/0!</v>
      </c>
      <c r="H46" s="57" t="e">
        <f>F45*(1-②条件設定!$H50)</f>
        <v>#DIV/0!</v>
      </c>
      <c r="I46" s="101" t="e">
        <f>H46+②条件設定!T51</f>
        <v>#DIV/0!</v>
      </c>
      <c r="J46" s="38" t="e">
        <f t="shared" si="78"/>
        <v>#DIV/0!</v>
      </c>
      <c r="K46" s="57" t="e">
        <f>I45*(1-②条件設定!$H50)</f>
        <v>#DIV/0!</v>
      </c>
      <c r="L46" s="101" t="e">
        <f>K46+②条件設定!U51</f>
        <v>#DIV/0!</v>
      </c>
      <c r="M46" s="38" t="e">
        <f t="shared" si="0"/>
        <v>#DIV/0!</v>
      </c>
      <c r="N46" s="57" t="e">
        <f>L45*(1-②条件設定!$H50)</f>
        <v>#DIV/0!</v>
      </c>
      <c r="O46" s="101" t="e">
        <f>N46+②条件設定!V51</f>
        <v>#DIV/0!</v>
      </c>
      <c r="P46" s="38" t="e">
        <f t="shared" si="1"/>
        <v>#DIV/0!</v>
      </c>
      <c r="Q46" s="57" t="e">
        <f>O45*(1-②条件設定!$H50)</f>
        <v>#DIV/0!</v>
      </c>
      <c r="R46" s="101" t="e">
        <f>Q46+②条件設定!W51</f>
        <v>#DIV/0!</v>
      </c>
      <c r="S46" s="38" t="e">
        <f t="shared" si="2"/>
        <v>#DIV/0!</v>
      </c>
      <c r="T46" s="57" t="e">
        <f>R45*(1-②条件設定!$H50)</f>
        <v>#DIV/0!</v>
      </c>
      <c r="U46" s="101" t="e">
        <f>T46+②条件設定!X51</f>
        <v>#DIV/0!</v>
      </c>
      <c r="V46" s="38" t="e">
        <f t="shared" si="3"/>
        <v>#DIV/0!</v>
      </c>
      <c r="W46" s="57" t="e">
        <f>U45*(1-②条件設定!$H50)</f>
        <v>#DIV/0!</v>
      </c>
      <c r="X46" s="101" t="e">
        <f>W46+②条件設定!Y51</f>
        <v>#DIV/0!</v>
      </c>
      <c r="Y46" s="38" t="e">
        <f t="shared" si="4"/>
        <v>#DIV/0!</v>
      </c>
      <c r="Z46" s="57" t="e">
        <f>X45*(1-②条件設定!$H50)</f>
        <v>#DIV/0!</v>
      </c>
      <c r="AA46" s="101" t="e">
        <f>Z46+②条件設定!Z51</f>
        <v>#DIV/0!</v>
      </c>
      <c r="AB46" s="38" t="e">
        <f t="shared" si="5"/>
        <v>#DIV/0!</v>
      </c>
      <c r="AC46" s="57" t="e">
        <f>AA45*(1-②条件設定!$H50)</f>
        <v>#DIV/0!</v>
      </c>
      <c r="AD46" s="101" t="e">
        <f>AC46+②条件設定!AA51</f>
        <v>#DIV/0!</v>
      </c>
      <c r="AE46" s="38" t="e">
        <f t="shared" si="6"/>
        <v>#DIV/0!</v>
      </c>
      <c r="AF46" s="57" t="e">
        <f>AD45*(1-②条件設定!$H50)</f>
        <v>#DIV/0!</v>
      </c>
      <c r="AG46" s="101" t="e">
        <f>AF46+②条件設定!AB51</f>
        <v>#DIV/0!</v>
      </c>
      <c r="AH46" s="38" t="e">
        <f t="shared" si="7"/>
        <v>#DIV/0!</v>
      </c>
      <c r="AI46" s="57" t="e">
        <f>AG45*(1-②条件設定!$H50)</f>
        <v>#DIV/0!</v>
      </c>
      <c r="AJ46" s="101" t="e">
        <f>AI46+②条件設定!AC51</f>
        <v>#DIV/0!</v>
      </c>
      <c r="AK46" s="38" t="e">
        <f t="shared" si="8"/>
        <v>#DIV/0!</v>
      </c>
      <c r="AL46" s="57" t="e">
        <f>AJ45*(1-②条件設定!$H50)</f>
        <v>#DIV/0!</v>
      </c>
      <c r="AM46" s="101" t="e">
        <f>AL46+②条件設定!AD51</f>
        <v>#DIV/0!</v>
      </c>
      <c r="AN46" s="38" t="e">
        <f t="shared" si="9"/>
        <v>#DIV/0!</v>
      </c>
      <c r="AO46" s="57" t="e">
        <f>AM45*(1-②条件設定!$H50)</f>
        <v>#DIV/0!</v>
      </c>
      <c r="AP46" s="101" t="e">
        <f>AO46+②条件設定!AE51</f>
        <v>#DIV/0!</v>
      </c>
      <c r="AQ46" s="38" t="e">
        <f t="shared" si="10"/>
        <v>#DIV/0!</v>
      </c>
      <c r="AR46" s="57" t="e">
        <f>AP45*(1-②条件設定!$H50)</f>
        <v>#DIV/0!</v>
      </c>
      <c r="AS46" s="101" t="e">
        <f>AR46+②条件設定!AF51</f>
        <v>#DIV/0!</v>
      </c>
      <c r="AT46" s="38" t="e">
        <f t="shared" si="11"/>
        <v>#DIV/0!</v>
      </c>
      <c r="AU46" s="57" t="e">
        <f>AS45*(1-②条件設定!$H50)</f>
        <v>#DIV/0!</v>
      </c>
      <c r="AV46" s="101" t="e">
        <f>AU46+②条件設定!AG51</f>
        <v>#DIV/0!</v>
      </c>
      <c r="AW46" s="38" t="e">
        <f t="shared" si="12"/>
        <v>#DIV/0!</v>
      </c>
      <c r="AX46" s="57" t="e">
        <f>AV45*(1-②条件設定!$H50)</f>
        <v>#DIV/0!</v>
      </c>
      <c r="AY46" s="101" t="e">
        <f>AX46+②条件設定!AH51</f>
        <v>#DIV/0!</v>
      </c>
      <c r="AZ46" s="38" t="e">
        <f t="shared" si="13"/>
        <v>#DIV/0!</v>
      </c>
      <c r="BA46" s="57" t="e">
        <f>AY45*(1-②条件設定!$H50)</f>
        <v>#DIV/0!</v>
      </c>
      <c r="BB46" s="101" t="e">
        <f>BA46+②条件設定!AI51</f>
        <v>#DIV/0!</v>
      </c>
      <c r="BC46" s="38" t="e">
        <f t="shared" si="14"/>
        <v>#DIV/0!</v>
      </c>
      <c r="BD46" s="57" t="e">
        <f>BB45*(1-②条件設定!$H50)</f>
        <v>#DIV/0!</v>
      </c>
      <c r="BE46" s="101" t="e">
        <f>BD46+②条件設定!AJ51</f>
        <v>#DIV/0!</v>
      </c>
      <c r="BF46" s="38" t="e">
        <f t="shared" si="15"/>
        <v>#DIV/0!</v>
      </c>
      <c r="BG46" s="57" t="e">
        <f>BE45*(1-②条件設定!$H50)</f>
        <v>#DIV/0!</v>
      </c>
      <c r="BH46" s="101" t="e">
        <f>BG46+②条件設定!AK51</f>
        <v>#DIV/0!</v>
      </c>
      <c r="BI46" s="38" t="e">
        <f t="shared" si="16"/>
        <v>#DIV/0!</v>
      </c>
      <c r="BJ46" s="57" t="e">
        <f>BH45*(1-②条件設定!$H50)</f>
        <v>#DIV/0!</v>
      </c>
      <c r="BK46" s="101" t="e">
        <f>BJ46+②条件設定!AL51</f>
        <v>#DIV/0!</v>
      </c>
      <c r="BL46" s="38" t="e">
        <f t="shared" si="17"/>
        <v>#DIV/0!</v>
      </c>
      <c r="BM46" s="57" t="e">
        <f>BK45*(1-②条件設定!$H50)</f>
        <v>#DIV/0!</v>
      </c>
      <c r="BN46" s="101" t="e">
        <f>BM46+②条件設定!AM51</f>
        <v>#DIV/0!</v>
      </c>
      <c r="BO46" s="38" t="e">
        <f t="shared" si="18"/>
        <v>#DIV/0!</v>
      </c>
      <c r="BP46" s="57" t="e">
        <f>BN45*(1-②条件設定!$H50)</f>
        <v>#DIV/0!</v>
      </c>
      <c r="BQ46" s="101" t="e">
        <f>BP46+②条件設定!AN51</f>
        <v>#DIV/0!</v>
      </c>
      <c r="BR46" s="38" t="e">
        <f t="shared" si="19"/>
        <v>#DIV/0!</v>
      </c>
      <c r="BS46" s="57" t="e">
        <f>BQ45*(1-②条件設定!$H50)</f>
        <v>#DIV/0!</v>
      </c>
      <c r="BT46" s="101" t="e">
        <f>BS46+②条件設定!AO51</f>
        <v>#DIV/0!</v>
      </c>
      <c r="BU46" s="38" t="e">
        <f t="shared" si="20"/>
        <v>#DIV/0!</v>
      </c>
      <c r="BV46" s="57" t="e">
        <f>BT45*(1-②条件設定!$H50)</f>
        <v>#DIV/0!</v>
      </c>
      <c r="BW46" s="101" t="e">
        <f>BV46+②条件設定!AP51</f>
        <v>#DIV/0!</v>
      </c>
      <c r="BX46" s="38" t="e">
        <f t="shared" si="21"/>
        <v>#DIV/0!</v>
      </c>
      <c r="BY46" s="57" t="e">
        <f>BW45*(1-②条件設定!$H50)</f>
        <v>#DIV/0!</v>
      </c>
      <c r="BZ46" s="101" t="e">
        <f>BY46+②条件設定!AQ51</f>
        <v>#DIV/0!</v>
      </c>
      <c r="CA46" s="38" t="e">
        <f t="shared" si="22"/>
        <v>#DIV/0!</v>
      </c>
      <c r="CB46" s="57" t="e">
        <f>BZ45*(1-②条件設定!$H50)</f>
        <v>#DIV/0!</v>
      </c>
      <c r="CC46" s="101" t="e">
        <f>CB46+②条件設定!AR51</f>
        <v>#DIV/0!</v>
      </c>
      <c r="CD46" s="38" t="e">
        <f t="shared" si="23"/>
        <v>#DIV/0!</v>
      </c>
      <c r="CE46" s="57" t="e">
        <f>CC45*(1-②条件設定!$H50)</f>
        <v>#DIV/0!</v>
      </c>
      <c r="CF46" s="101" t="e">
        <f>CE46+②条件設定!AS51</f>
        <v>#DIV/0!</v>
      </c>
      <c r="CG46" s="38" t="e">
        <f t="shared" si="24"/>
        <v>#DIV/0!</v>
      </c>
      <c r="CH46" s="57" t="e">
        <f>CF45*(1-②条件設定!$H50)</f>
        <v>#DIV/0!</v>
      </c>
      <c r="CI46" s="101" t="e">
        <f>CH46+②条件設定!AT51</f>
        <v>#DIV/0!</v>
      </c>
      <c r="CJ46" s="38" t="e">
        <f t="shared" si="25"/>
        <v>#DIV/0!</v>
      </c>
      <c r="CK46" s="57" t="e">
        <f>CI45*(1-②条件設定!$H50)</f>
        <v>#DIV/0!</v>
      </c>
      <c r="CL46" s="101" t="e">
        <f>CK46+②条件設定!AU51</f>
        <v>#DIV/0!</v>
      </c>
      <c r="CM46" s="38" t="e">
        <f t="shared" si="26"/>
        <v>#DIV/0!</v>
      </c>
      <c r="CN46" s="57" t="e">
        <f>CL45*(1-②条件設定!$H50)</f>
        <v>#DIV/0!</v>
      </c>
      <c r="CO46" s="101" t="e">
        <f>CN46+②条件設定!AV51</f>
        <v>#DIV/0!</v>
      </c>
      <c r="CP46" s="38" t="e">
        <f t="shared" si="27"/>
        <v>#DIV/0!</v>
      </c>
      <c r="CQ46" s="57" t="e">
        <f>CO45*(1-②条件設定!$H50)</f>
        <v>#DIV/0!</v>
      </c>
      <c r="CR46" s="101" t="e">
        <f>CQ46+②条件設定!AW51</f>
        <v>#DIV/0!</v>
      </c>
      <c r="CS46" s="38" t="e">
        <f t="shared" si="28"/>
        <v>#DIV/0!</v>
      </c>
      <c r="CT46" s="57" t="e">
        <f>CR45*(1-②条件設定!$H50)</f>
        <v>#DIV/0!</v>
      </c>
      <c r="CU46" s="101" t="e">
        <f>CT46+②条件設定!AX51</f>
        <v>#DIV/0!</v>
      </c>
      <c r="CV46" s="38" t="e">
        <f t="shared" si="29"/>
        <v>#DIV/0!</v>
      </c>
      <c r="CW46" s="57" t="e">
        <f>CU45*(1-②条件設定!$H50)</f>
        <v>#DIV/0!</v>
      </c>
      <c r="CX46" s="101" t="e">
        <f>CW46+②条件設定!AY51</f>
        <v>#DIV/0!</v>
      </c>
      <c r="CY46" s="38" t="e">
        <f t="shared" si="30"/>
        <v>#DIV/0!</v>
      </c>
      <c r="CZ46" s="57" t="e">
        <f>CX45*(1-②条件設定!$H50)</f>
        <v>#DIV/0!</v>
      </c>
      <c r="DA46" s="101" t="e">
        <f>CZ46+②条件設定!AZ51</f>
        <v>#DIV/0!</v>
      </c>
      <c r="DB46" s="38" t="e">
        <f t="shared" si="31"/>
        <v>#DIV/0!</v>
      </c>
      <c r="DC46" s="57" t="e">
        <f>DA45*(1-②条件設定!$H50)</f>
        <v>#DIV/0!</v>
      </c>
      <c r="DD46" s="101" t="e">
        <f>DC46+②条件設定!BA51</f>
        <v>#DIV/0!</v>
      </c>
      <c r="DE46" s="38" t="e">
        <f t="shared" si="32"/>
        <v>#DIV/0!</v>
      </c>
      <c r="DF46" s="57" t="e">
        <f>DD45*(1-②条件設定!$H50)</f>
        <v>#DIV/0!</v>
      </c>
      <c r="DG46" s="101" t="e">
        <f>DF46+②条件設定!BB51</f>
        <v>#DIV/0!</v>
      </c>
      <c r="DH46" s="38" t="e">
        <f t="shared" si="33"/>
        <v>#DIV/0!</v>
      </c>
      <c r="DI46" s="57" t="e">
        <f>DG45*(1-②条件設定!$H50)</f>
        <v>#DIV/0!</v>
      </c>
      <c r="DJ46" s="101" t="e">
        <f>DI46+②条件設定!BC51</f>
        <v>#DIV/0!</v>
      </c>
      <c r="DK46" s="38" t="e">
        <f t="shared" si="34"/>
        <v>#DIV/0!</v>
      </c>
      <c r="DL46" s="57" t="e">
        <f>DJ45*(1-②条件設定!$H50)</f>
        <v>#DIV/0!</v>
      </c>
      <c r="DM46" s="101" t="e">
        <f>DL46+②条件設定!BD51</f>
        <v>#DIV/0!</v>
      </c>
      <c r="DN46" s="38" t="e">
        <f t="shared" si="35"/>
        <v>#DIV/0!</v>
      </c>
      <c r="DO46" s="57" t="e">
        <f>DM45*(1-②条件設定!$H50)</f>
        <v>#DIV/0!</v>
      </c>
      <c r="DP46" s="101" t="e">
        <f>DO46+②条件設定!BE51</f>
        <v>#DIV/0!</v>
      </c>
      <c r="DQ46" s="38" t="e">
        <f t="shared" si="36"/>
        <v>#DIV/0!</v>
      </c>
      <c r="DR46" s="57" t="e">
        <f>DP45*(1-②条件設定!$H50)</f>
        <v>#DIV/0!</v>
      </c>
      <c r="DS46" s="101" t="e">
        <f>DR46+②条件設定!BF51</f>
        <v>#DIV/0!</v>
      </c>
      <c r="DT46" s="38" t="e">
        <f t="shared" si="37"/>
        <v>#DIV/0!</v>
      </c>
      <c r="DU46" s="57" t="e">
        <f>DS45*(1-②条件設定!$H50)</f>
        <v>#DIV/0!</v>
      </c>
      <c r="DV46" s="101" t="e">
        <f>DU46+②条件設定!BG51</f>
        <v>#DIV/0!</v>
      </c>
      <c r="DW46" s="38" t="e">
        <f t="shared" si="38"/>
        <v>#DIV/0!</v>
      </c>
      <c r="DX46" s="57" t="e">
        <f>DV45*(1-②条件設定!$H50)</f>
        <v>#DIV/0!</v>
      </c>
      <c r="DY46" s="101" t="e">
        <f>DX46+②条件設定!BH51</f>
        <v>#DIV/0!</v>
      </c>
      <c r="DZ46" s="38" t="e">
        <f t="shared" si="39"/>
        <v>#DIV/0!</v>
      </c>
      <c r="EA46" s="57" t="e">
        <f>DY45*(1-②条件設定!$H50)</f>
        <v>#DIV/0!</v>
      </c>
      <c r="EB46" s="101" t="e">
        <f>EA46+②条件設定!BI51</f>
        <v>#DIV/0!</v>
      </c>
      <c r="EC46" s="38" t="e">
        <f t="shared" si="40"/>
        <v>#DIV/0!</v>
      </c>
      <c r="ED46" s="57" t="e">
        <f>EB45*(1-②条件設定!$H50)</f>
        <v>#DIV/0!</v>
      </c>
      <c r="EE46" s="101" t="e">
        <f>ED46+②条件設定!BJ51</f>
        <v>#DIV/0!</v>
      </c>
      <c r="EF46" s="38" t="e">
        <f t="shared" si="41"/>
        <v>#DIV/0!</v>
      </c>
      <c r="EG46" s="57" t="e">
        <f>EE45*(1-②条件設定!$H50)</f>
        <v>#DIV/0!</v>
      </c>
      <c r="EH46" s="101" t="e">
        <f>EG46+②条件設定!BK51</f>
        <v>#DIV/0!</v>
      </c>
      <c r="EI46" s="38" t="e">
        <f t="shared" si="42"/>
        <v>#DIV/0!</v>
      </c>
      <c r="EJ46" s="57" t="e">
        <f>EH45*(1-②条件設定!$H50)</f>
        <v>#DIV/0!</v>
      </c>
      <c r="EK46" s="101" t="e">
        <f>EJ46+②条件設定!BL51</f>
        <v>#DIV/0!</v>
      </c>
      <c r="EL46" s="38" t="e">
        <f t="shared" si="43"/>
        <v>#DIV/0!</v>
      </c>
      <c r="EM46" s="57" t="e">
        <f>EK45*(1-②条件設定!$H50)</f>
        <v>#DIV/0!</v>
      </c>
      <c r="EN46" s="101" t="e">
        <f>EM46+②条件設定!BM51</f>
        <v>#DIV/0!</v>
      </c>
      <c r="EO46" s="38" t="e">
        <f t="shared" si="44"/>
        <v>#DIV/0!</v>
      </c>
      <c r="EP46" s="57" t="e">
        <f>EN45*(1-②条件設定!$H50)</f>
        <v>#DIV/0!</v>
      </c>
      <c r="EQ46" s="101" t="e">
        <f>EP46+②条件設定!BN51</f>
        <v>#DIV/0!</v>
      </c>
      <c r="ER46" s="38" t="e">
        <f t="shared" si="45"/>
        <v>#DIV/0!</v>
      </c>
      <c r="ES46" s="57" t="e">
        <f>EQ45*(1-②条件設定!$H50)</f>
        <v>#DIV/0!</v>
      </c>
      <c r="ET46" s="101" t="e">
        <f>ES46+②条件設定!BO51</f>
        <v>#DIV/0!</v>
      </c>
      <c r="EU46" s="38" t="e">
        <f t="shared" si="46"/>
        <v>#DIV/0!</v>
      </c>
      <c r="EV46" s="57" t="e">
        <f>ET45*(1-②条件設定!$H50)</f>
        <v>#DIV/0!</v>
      </c>
      <c r="EW46" s="101" t="e">
        <f>EV46+②条件設定!BP51</f>
        <v>#DIV/0!</v>
      </c>
      <c r="EX46" s="38" t="e">
        <f t="shared" si="47"/>
        <v>#DIV/0!</v>
      </c>
      <c r="EY46" s="57" t="e">
        <f>EW45*(1-②条件設定!$H50)</f>
        <v>#DIV/0!</v>
      </c>
      <c r="EZ46" s="101" t="e">
        <f>EY46+②条件設定!BQ51</f>
        <v>#DIV/0!</v>
      </c>
      <c r="FA46" s="38" t="e">
        <f t="shared" si="48"/>
        <v>#DIV/0!</v>
      </c>
      <c r="FB46" s="57" t="e">
        <f>EZ45*(1-②条件設定!$H50)</f>
        <v>#DIV/0!</v>
      </c>
      <c r="FC46" s="101" t="e">
        <f>FB46+②条件設定!BR51</f>
        <v>#DIV/0!</v>
      </c>
      <c r="FD46" s="38" t="e">
        <f t="shared" si="49"/>
        <v>#DIV/0!</v>
      </c>
      <c r="FE46" s="57" t="e">
        <f>FC45*(1-②条件設定!$H50)</f>
        <v>#DIV/0!</v>
      </c>
      <c r="FF46" s="101" t="e">
        <f>FE46+②条件設定!BS51</f>
        <v>#DIV/0!</v>
      </c>
      <c r="FG46" s="38" t="e">
        <f t="shared" si="50"/>
        <v>#DIV/0!</v>
      </c>
      <c r="FH46" s="57" t="e">
        <f>FF45*(1-②条件設定!$H50)</f>
        <v>#DIV/0!</v>
      </c>
      <c r="FI46" s="101" t="e">
        <f>FH46+②条件設定!BT51</f>
        <v>#DIV/0!</v>
      </c>
      <c r="FJ46" s="38" t="e">
        <f t="shared" si="51"/>
        <v>#DIV/0!</v>
      </c>
      <c r="FK46" s="57" t="e">
        <f>FI45*(1-②条件設定!$H50)</f>
        <v>#DIV/0!</v>
      </c>
      <c r="FL46" s="101" t="e">
        <f>FK46+②条件設定!BU51</f>
        <v>#DIV/0!</v>
      </c>
      <c r="FM46" s="38" t="e">
        <f t="shared" si="52"/>
        <v>#DIV/0!</v>
      </c>
      <c r="FN46" s="57" t="e">
        <f>FL45*(1-②条件設定!$H50)</f>
        <v>#DIV/0!</v>
      </c>
      <c r="FO46" s="101" t="e">
        <f>FN46+②条件設定!BV51</f>
        <v>#DIV/0!</v>
      </c>
      <c r="FP46" s="38" t="e">
        <f t="shared" si="53"/>
        <v>#DIV/0!</v>
      </c>
      <c r="FQ46" s="57" t="e">
        <f>FO45*(1-②条件設定!$H50)</f>
        <v>#DIV/0!</v>
      </c>
      <c r="FR46" s="101" t="e">
        <f>FQ46+②条件設定!BW51</f>
        <v>#DIV/0!</v>
      </c>
      <c r="FS46" s="38" t="e">
        <f t="shared" si="54"/>
        <v>#DIV/0!</v>
      </c>
      <c r="FT46" s="57" t="e">
        <f>FR45*(1-②条件設定!$H50)</f>
        <v>#DIV/0!</v>
      </c>
      <c r="FU46" s="101" t="e">
        <f>FT46+②条件設定!BX51</f>
        <v>#DIV/0!</v>
      </c>
      <c r="FV46" s="38" t="e">
        <f t="shared" si="55"/>
        <v>#DIV/0!</v>
      </c>
      <c r="FW46" s="57" t="e">
        <f>FU45*(1-②条件設定!$H50)</f>
        <v>#DIV/0!</v>
      </c>
      <c r="FX46" s="101" t="e">
        <f>FW46+②条件設定!BY51</f>
        <v>#DIV/0!</v>
      </c>
      <c r="FY46" s="38" t="e">
        <f t="shared" si="56"/>
        <v>#DIV/0!</v>
      </c>
      <c r="FZ46" s="57" t="e">
        <f>FX45*(1-②条件設定!$H50)</f>
        <v>#DIV/0!</v>
      </c>
      <c r="GA46" s="101" t="e">
        <f>FZ46+②条件設定!BZ51</f>
        <v>#DIV/0!</v>
      </c>
      <c r="GB46" s="38" t="e">
        <f t="shared" si="57"/>
        <v>#DIV/0!</v>
      </c>
      <c r="GC46" s="57" t="e">
        <f>GA45*(1-②条件設定!$H50)</f>
        <v>#DIV/0!</v>
      </c>
      <c r="GD46" s="101" t="e">
        <f>GC46+②条件設定!CA51</f>
        <v>#DIV/0!</v>
      </c>
      <c r="GE46" s="38" t="e">
        <f t="shared" si="58"/>
        <v>#DIV/0!</v>
      </c>
      <c r="GF46" s="57" t="e">
        <f>GD45*(1-②条件設定!$H50)</f>
        <v>#DIV/0!</v>
      </c>
      <c r="GG46" s="101" t="e">
        <f>GF46+②条件設定!CB51</f>
        <v>#DIV/0!</v>
      </c>
      <c r="GH46" s="38" t="e">
        <f t="shared" si="59"/>
        <v>#DIV/0!</v>
      </c>
      <c r="GI46" s="57" t="e">
        <f>GG45*(1-②条件設定!$H50)</f>
        <v>#DIV/0!</v>
      </c>
      <c r="GJ46" s="101" t="e">
        <f>GI46+②条件設定!CC51</f>
        <v>#DIV/0!</v>
      </c>
      <c r="GK46" s="38" t="e">
        <f t="shared" si="60"/>
        <v>#DIV/0!</v>
      </c>
      <c r="GL46" s="57" t="e">
        <f>GJ45*(1-②条件設定!$H50)</f>
        <v>#DIV/0!</v>
      </c>
      <c r="GM46" s="101" t="e">
        <f>GL46+②条件設定!CD51</f>
        <v>#DIV/0!</v>
      </c>
      <c r="GN46" s="38" t="e">
        <f t="shared" si="61"/>
        <v>#DIV/0!</v>
      </c>
      <c r="GO46" s="57" t="e">
        <f>GM45*(1-②条件設定!$H50)</f>
        <v>#DIV/0!</v>
      </c>
      <c r="GP46" s="101" t="e">
        <f>GO46+②条件設定!CE51</f>
        <v>#DIV/0!</v>
      </c>
      <c r="GQ46" s="38" t="e">
        <f t="shared" si="62"/>
        <v>#DIV/0!</v>
      </c>
      <c r="GR46" s="57" t="e">
        <f>GP45*(1-②条件設定!$H50)</f>
        <v>#DIV/0!</v>
      </c>
      <c r="GS46" s="101" t="e">
        <f>GR46+②条件設定!CF51</f>
        <v>#DIV/0!</v>
      </c>
      <c r="GT46" s="38" t="e">
        <f t="shared" si="63"/>
        <v>#DIV/0!</v>
      </c>
      <c r="GU46" s="57" t="e">
        <f>GS45*(1-②条件設定!$H50)</f>
        <v>#DIV/0!</v>
      </c>
      <c r="GV46" s="101" t="e">
        <f>GU46+②条件設定!CG51</f>
        <v>#DIV/0!</v>
      </c>
      <c r="GW46" s="38" t="e">
        <f t="shared" si="64"/>
        <v>#DIV/0!</v>
      </c>
      <c r="GX46" s="57" t="e">
        <f>GV45*(1-②条件設定!$H50)</f>
        <v>#DIV/0!</v>
      </c>
      <c r="GY46" s="101" t="e">
        <f>GX46+②条件設定!CH51</f>
        <v>#DIV/0!</v>
      </c>
      <c r="GZ46" s="38" t="e">
        <f t="shared" si="65"/>
        <v>#DIV/0!</v>
      </c>
      <c r="HA46" s="57" t="e">
        <f>GY45*(1-②条件設定!$H50)</f>
        <v>#DIV/0!</v>
      </c>
      <c r="HB46" s="101" t="e">
        <f>HA46+②条件設定!CI51</f>
        <v>#DIV/0!</v>
      </c>
      <c r="HC46" s="38" t="e">
        <f t="shared" si="66"/>
        <v>#DIV/0!</v>
      </c>
      <c r="HD46" s="57" t="e">
        <f>HB45*(1-②条件設定!$H50)</f>
        <v>#DIV/0!</v>
      </c>
      <c r="HE46" s="101" t="e">
        <f>HD46+②条件設定!CJ51</f>
        <v>#DIV/0!</v>
      </c>
      <c r="HF46" s="38" t="e">
        <f t="shared" si="67"/>
        <v>#DIV/0!</v>
      </c>
      <c r="HG46" s="57" t="e">
        <f>HE45*(1-②条件設定!$H50)</f>
        <v>#DIV/0!</v>
      </c>
      <c r="HH46" s="101" t="e">
        <f>HG46+②条件設定!CK51</f>
        <v>#DIV/0!</v>
      </c>
      <c r="HI46" s="38" t="e">
        <f t="shared" si="68"/>
        <v>#DIV/0!</v>
      </c>
      <c r="HJ46" s="57" t="e">
        <f>HH45*(1-②条件設定!$H50)</f>
        <v>#DIV/0!</v>
      </c>
      <c r="HK46" s="101" t="e">
        <f>HJ46+②条件設定!CL51</f>
        <v>#DIV/0!</v>
      </c>
      <c r="HL46" s="38" t="e">
        <f t="shared" si="69"/>
        <v>#DIV/0!</v>
      </c>
      <c r="HM46" s="57" t="e">
        <f>HK45*(1-②条件設定!$H50)</f>
        <v>#DIV/0!</v>
      </c>
      <c r="HN46" s="101" t="e">
        <f>HM46+②条件設定!CM51</f>
        <v>#DIV/0!</v>
      </c>
      <c r="HO46" s="38" t="e">
        <f t="shared" si="70"/>
        <v>#DIV/0!</v>
      </c>
      <c r="HP46" s="57" t="e">
        <f>HN45*(1-②条件設定!$H50)</f>
        <v>#DIV/0!</v>
      </c>
      <c r="HQ46" s="101" t="e">
        <f>HP46+②条件設定!CN51</f>
        <v>#DIV/0!</v>
      </c>
      <c r="HR46" s="38" t="e">
        <f t="shared" si="71"/>
        <v>#DIV/0!</v>
      </c>
      <c r="HS46" s="57" t="e">
        <f>HQ45*(1-②条件設定!$H50)</f>
        <v>#DIV/0!</v>
      </c>
      <c r="HT46" s="101" t="e">
        <f>HS46+②条件設定!CO51</f>
        <v>#DIV/0!</v>
      </c>
      <c r="HU46" s="38" t="e">
        <f t="shared" si="72"/>
        <v>#DIV/0!</v>
      </c>
      <c r="HV46" s="57" t="e">
        <f>HT45*(1-②条件設定!$H50)</f>
        <v>#DIV/0!</v>
      </c>
      <c r="HW46" s="101" t="e">
        <f>HV46+②条件設定!CP51</f>
        <v>#DIV/0!</v>
      </c>
      <c r="HX46" s="38" t="e">
        <f t="shared" si="73"/>
        <v>#DIV/0!</v>
      </c>
      <c r="HY46" s="57" t="e">
        <f>HW45*(1-②条件設定!$H50)</f>
        <v>#DIV/0!</v>
      </c>
      <c r="HZ46" s="101" t="e">
        <f>HY46+②条件設定!CQ51</f>
        <v>#DIV/0!</v>
      </c>
      <c r="IA46" s="38" t="e">
        <f t="shared" si="74"/>
        <v>#DIV/0!</v>
      </c>
      <c r="IB46" s="57" t="e">
        <f>HZ45*(1-②条件設定!$H50)</f>
        <v>#DIV/0!</v>
      </c>
      <c r="IC46" s="101" t="e">
        <f>IB46+②条件設定!CR51</f>
        <v>#DIV/0!</v>
      </c>
      <c r="ID46" s="38" t="e">
        <f t="shared" si="75"/>
        <v>#DIV/0!</v>
      </c>
      <c r="IE46" s="57" t="e">
        <f>IC45*(1-②条件設定!$H50)</f>
        <v>#DIV/0!</v>
      </c>
      <c r="IF46" s="101" t="e">
        <f>IE46+②条件設定!CS51</f>
        <v>#DIV/0!</v>
      </c>
      <c r="IG46" s="38" t="e">
        <f t="shared" si="76"/>
        <v>#DIV/0!</v>
      </c>
    </row>
    <row r="47" spans="1:241" ht="20.25" thickTop="1" thickBot="1" x14ac:dyDescent="0.45">
      <c r="A47" s="18" t="s">
        <v>2</v>
      </c>
      <c r="B47" s="39">
        <f>SUM(B5:B46)</f>
        <v>0</v>
      </c>
      <c r="C47" s="40" t="e">
        <f>SUMIF(B5:B46,"&lt;&gt;0",C5:C46)/COUNTIF(B5:B46,"&lt;&gt;0")</f>
        <v>#DIV/0!</v>
      </c>
      <c r="D47" s="41">
        <f t="shared" ref="D47:J47" si="79">SUM(D5:D46)</f>
        <v>0</v>
      </c>
      <c r="E47" s="39" t="e">
        <f t="shared" si="79"/>
        <v>#DIV/0!</v>
      </c>
      <c r="F47" s="102" t="e">
        <f t="shared" si="79"/>
        <v>#DIV/0!</v>
      </c>
      <c r="G47" s="41" t="e">
        <f t="shared" si="79"/>
        <v>#DIV/0!</v>
      </c>
      <c r="H47" s="39" t="e">
        <f t="shared" si="79"/>
        <v>#DIV/0!</v>
      </c>
      <c r="I47" s="102" t="e">
        <f t="shared" si="79"/>
        <v>#DIV/0!</v>
      </c>
      <c r="J47" s="41" t="e">
        <f t="shared" si="79"/>
        <v>#DIV/0!</v>
      </c>
      <c r="K47" s="39" t="e">
        <f t="shared" ref="K47:BV47" si="80">SUM(K5:K46)</f>
        <v>#DIV/0!</v>
      </c>
      <c r="L47" s="102" t="e">
        <f t="shared" si="80"/>
        <v>#DIV/0!</v>
      </c>
      <c r="M47" s="41" t="e">
        <f t="shared" si="80"/>
        <v>#DIV/0!</v>
      </c>
      <c r="N47" s="39" t="e">
        <f t="shared" si="80"/>
        <v>#DIV/0!</v>
      </c>
      <c r="O47" s="102" t="e">
        <f t="shared" si="80"/>
        <v>#DIV/0!</v>
      </c>
      <c r="P47" s="41" t="e">
        <f t="shared" si="80"/>
        <v>#DIV/0!</v>
      </c>
      <c r="Q47" s="39" t="e">
        <f t="shared" si="80"/>
        <v>#DIV/0!</v>
      </c>
      <c r="R47" s="102" t="e">
        <f t="shared" si="80"/>
        <v>#DIV/0!</v>
      </c>
      <c r="S47" s="41" t="e">
        <f t="shared" si="80"/>
        <v>#DIV/0!</v>
      </c>
      <c r="T47" s="39" t="e">
        <f t="shared" si="80"/>
        <v>#DIV/0!</v>
      </c>
      <c r="U47" s="102" t="e">
        <f t="shared" si="80"/>
        <v>#DIV/0!</v>
      </c>
      <c r="V47" s="41" t="e">
        <f t="shared" si="80"/>
        <v>#DIV/0!</v>
      </c>
      <c r="W47" s="39" t="e">
        <f t="shared" si="80"/>
        <v>#DIV/0!</v>
      </c>
      <c r="X47" s="102" t="e">
        <f t="shared" si="80"/>
        <v>#DIV/0!</v>
      </c>
      <c r="Y47" s="41" t="e">
        <f t="shared" si="80"/>
        <v>#DIV/0!</v>
      </c>
      <c r="Z47" s="39" t="e">
        <f t="shared" si="80"/>
        <v>#DIV/0!</v>
      </c>
      <c r="AA47" s="102" t="e">
        <f t="shared" si="80"/>
        <v>#DIV/0!</v>
      </c>
      <c r="AB47" s="41" t="e">
        <f t="shared" si="80"/>
        <v>#DIV/0!</v>
      </c>
      <c r="AC47" s="39" t="e">
        <f t="shared" si="80"/>
        <v>#DIV/0!</v>
      </c>
      <c r="AD47" s="102" t="e">
        <f t="shared" si="80"/>
        <v>#DIV/0!</v>
      </c>
      <c r="AE47" s="41" t="e">
        <f t="shared" si="80"/>
        <v>#DIV/0!</v>
      </c>
      <c r="AF47" s="39" t="e">
        <f t="shared" si="80"/>
        <v>#DIV/0!</v>
      </c>
      <c r="AG47" s="102" t="e">
        <f t="shared" si="80"/>
        <v>#DIV/0!</v>
      </c>
      <c r="AH47" s="41" t="e">
        <f t="shared" si="80"/>
        <v>#DIV/0!</v>
      </c>
      <c r="AI47" s="39" t="e">
        <f t="shared" si="80"/>
        <v>#DIV/0!</v>
      </c>
      <c r="AJ47" s="102" t="e">
        <f t="shared" si="80"/>
        <v>#DIV/0!</v>
      </c>
      <c r="AK47" s="41" t="e">
        <f t="shared" si="80"/>
        <v>#DIV/0!</v>
      </c>
      <c r="AL47" s="39" t="e">
        <f t="shared" si="80"/>
        <v>#DIV/0!</v>
      </c>
      <c r="AM47" s="102" t="e">
        <f t="shared" si="80"/>
        <v>#DIV/0!</v>
      </c>
      <c r="AN47" s="41" t="e">
        <f t="shared" si="80"/>
        <v>#DIV/0!</v>
      </c>
      <c r="AO47" s="39" t="e">
        <f t="shared" si="80"/>
        <v>#DIV/0!</v>
      </c>
      <c r="AP47" s="102" t="e">
        <f t="shared" si="80"/>
        <v>#DIV/0!</v>
      </c>
      <c r="AQ47" s="41" t="e">
        <f t="shared" si="80"/>
        <v>#DIV/0!</v>
      </c>
      <c r="AR47" s="39" t="e">
        <f t="shared" si="80"/>
        <v>#DIV/0!</v>
      </c>
      <c r="AS47" s="102" t="e">
        <f t="shared" si="80"/>
        <v>#DIV/0!</v>
      </c>
      <c r="AT47" s="41" t="e">
        <f t="shared" si="80"/>
        <v>#DIV/0!</v>
      </c>
      <c r="AU47" s="39" t="e">
        <f t="shared" si="80"/>
        <v>#DIV/0!</v>
      </c>
      <c r="AV47" s="102" t="e">
        <f t="shared" si="80"/>
        <v>#DIV/0!</v>
      </c>
      <c r="AW47" s="41" t="e">
        <f t="shared" si="80"/>
        <v>#DIV/0!</v>
      </c>
      <c r="AX47" s="39" t="e">
        <f t="shared" si="80"/>
        <v>#DIV/0!</v>
      </c>
      <c r="AY47" s="102" t="e">
        <f t="shared" si="80"/>
        <v>#DIV/0!</v>
      </c>
      <c r="AZ47" s="41" t="e">
        <f t="shared" si="80"/>
        <v>#DIV/0!</v>
      </c>
      <c r="BA47" s="39" t="e">
        <f t="shared" si="80"/>
        <v>#DIV/0!</v>
      </c>
      <c r="BB47" s="102" t="e">
        <f t="shared" si="80"/>
        <v>#DIV/0!</v>
      </c>
      <c r="BC47" s="41" t="e">
        <f t="shared" si="80"/>
        <v>#DIV/0!</v>
      </c>
      <c r="BD47" s="39" t="e">
        <f t="shared" si="80"/>
        <v>#DIV/0!</v>
      </c>
      <c r="BE47" s="102" t="e">
        <f t="shared" si="80"/>
        <v>#DIV/0!</v>
      </c>
      <c r="BF47" s="41" t="e">
        <f t="shared" si="80"/>
        <v>#DIV/0!</v>
      </c>
      <c r="BG47" s="39" t="e">
        <f t="shared" si="80"/>
        <v>#DIV/0!</v>
      </c>
      <c r="BH47" s="102" t="e">
        <f t="shared" si="80"/>
        <v>#DIV/0!</v>
      </c>
      <c r="BI47" s="41" t="e">
        <f t="shared" si="80"/>
        <v>#DIV/0!</v>
      </c>
      <c r="BJ47" s="39" t="e">
        <f t="shared" si="80"/>
        <v>#DIV/0!</v>
      </c>
      <c r="BK47" s="102" t="e">
        <f t="shared" si="80"/>
        <v>#DIV/0!</v>
      </c>
      <c r="BL47" s="41" t="e">
        <f t="shared" si="80"/>
        <v>#DIV/0!</v>
      </c>
      <c r="BM47" s="39" t="e">
        <f t="shared" si="80"/>
        <v>#DIV/0!</v>
      </c>
      <c r="BN47" s="102" t="e">
        <f t="shared" si="80"/>
        <v>#DIV/0!</v>
      </c>
      <c r="BO47" s="41" t="e">
        <f t="shared" si="80"/>
        <v>#DIV/0!</v>
      </c>
      <c r="BP47" s="39" t="e">
        <f t="shared" si="80"/>
        <v>#DIV/0!</v>
      </c>
      <c r="BQ47" s="102" t="e">
        <f t="shared" si="80"/>
        <v>#DIV/0!</v>
      </c>
      <c r="BR47" s="41" t="e">
        <f t="shared" si="80"/>
        <v>#DIV/0!</v>
      </c>
      <c r="BS47" s="39" t="e">
        <f t="shared" si="80"/>
        <v>#DIV/0!</v>
      </c>
      <c r="BT47" s="102" t="e">
        <f t="shared" si="80"/>
        <v>#DIV/0!</v>
      </c>
      <c r="BU47" s="41" t="e">
        <f t="shared" si="80"/>
        <v>#DIV/0!</v>
      </c>
      <c r="BV47" s="39" t="e">
        <f t="shared" si="80"/>
        <v>#DIV/0!</v>
      </c>
      <c r="BW47" s="102" t="e">
        <f t="shared" ref="BW47:EH47" si="81">SUM(BW5:BW46)</f>
        <v>#DIV/0!</v>
      </c>
      <c r="BX47" s="41" t="e">
        <f t="shared" si="81"/>
        <v>#DIV/0!</v>
      </c>
      <c r="BY47" s="39" t="e">
        <f t="shared" si="81"/>
        <v>#DIV/0!</v>
      </c>
      <c r="BZ47" s="102" t="e">
        <f t="shared" si="81"/>
        <v>#DIV/0!</v>
      </c>
      <c r="CA47" s="41" t="e">
        <f t="shared" si="81"/>
        <v>#DIV/0!</v>
      </c>
      <c r="CB47" s="39" t="e">
        <f t="shared" si="81"/>
        <v>#DIV/0!</v>
      </c>
      <c r="CC47" s="102" t="e">
        <f t="shared" si="81"/>
        <v>#DIV/0!</v>
      </c>
      <c r="CD47" s="41" t="e">
        <f t="shared" si="81"/>
        <v>#DIV/0!</v>
      </c>
      <c r="CE47" s="39" t="e">
        <f t="shared" si="81"/>
        <v>#DIV/0!</v>
      </c>
      <c r="CF47" s="102" t="e">
        <f t="shared" si="81"/>
        <v>#DIV/0!</v>
      </c>
      <c r="CG47" s="41" t="e">
        <f t="shared" si="81"/>
        <v>#DIV/0!</v>
      </c>
      <c r="CH47" s="39" t="e">
        <f t="shared" si="81"/>
        <v>#DIV/0!</v>
      </c>
      <c r="CI47" s="102" t="e">
        <f t="shared" si="81"/>
        <v>#DIV/0!</v>
      </c>
      <c r="CJ47" s="41" t="e">
        <f t="shared" si="81"/>
        <v>#DIV/0!</v>
      </c>
      <c r="CK47" s="39" t="e">
        <f t="shared" si="81"/>
        <v>#DIV/0!</v>
      </c>
      <c r="CL47" s="102" t="e">
        <f t="shared" si="81"/>
        <v>#DIV/0!</v>
      </c>
      <c r="CM47" s="41" t="e">
        <f t="shared" si="81"/>
        <v>#DIV/0!</v>
      </c>
      <c r="CN47" s="39" t="e">
        <f t="shared" si="81"/>
        <v>#DIV/0!</v>
      </c>
      <c r="CO47" s="102" t="e">
        <f t="shared" si="81"/>
        <v>#DIV/0!</v>
      </c>
      <c r="CP47" s="41" t="e">
        <f t="shared" si="81"/>
        <v>#DIV/0!</v>
      </c>
      <c r="CQ47" s="39" t="e">
        <f t="shared" si="81"/>
        <v>#DIV/0!</v>
      </c>
      <c r="CR47" s="102" t="e">
        <f t="shared" si="81"/>
        <v>#DIV/0!</v>
      </c>
      <c r="CS47" s="41" t="e">
        <f t="shared" si="81"/>
        <v>#DIV/0!</v>
      </c>
      <c r="CT47" s="39" t="e">
        <f t="shared" si="81"/>
        <v>#DIV/0!</v>
      </c>
      <c r="CU47" s="102" t="e">
        <f t="shared" si="81"/>
        <v>#DIV/0!</v>
      </c>
      <c r="CV47" s="41" t="e">
        <f t="shared" si="81"/>
        <v>#DIV/0!</v>
      </c>
      <c r="CW47" s="39" t="e">
        <f t="shared" si="81"/>
        <v>#DIV/0!</v>
      </c>
      <c r="CX47" s="102" t="e">
        <f t="shared" si="81"/>
        <v>#DIV/0!</v>
      </c>
      <c r="CY47" s="41" t="e">
        <f t="shared" si="81"/>
        <v>#DIV/0!</v>
      </c>
      <c r="CZ47" s="39" t="e">
        <f t="shared" si="81"/>
        <v>#DIV/0!</v>
      </c>
      <c r="DA47" s="102" t="e">
        <f t="shared" si="81"/>
        <v>#DIV/0!</v>
      </c>
      <c r="DB47" s="41" t="e">
        <f t="shared" si="81"/>
        <v>#DIV/0!</v>
      </c>
      <c r="DC47" s="39" t="e">
        <f t="shared" si="81"/>
        <v>#DIV/0!</v>
      </c>
      <c r="DD47" s="102" t="e">
        <f t="shared" si="81"/>
        <v>#DIV/0!</v>
      </c>
      <c r="DE47" s="41" t="e">
        <f t="shared" si="81"/>
        <v>#DIV/0!</v>
      </c>
      <c r="DF47" s="39" t="e">
        <f t="shared" si="81"/>
        <v>#DIV/0!</v>
      </c>
      <c r="DG47" s="102" t="e">
        <f t="shared" si="81"/>
        <v>#DIV/0!</v>
      </c>
      <c r="DH47" s="41" t="e">
        <f t="shared" si="81"/>
        <v>#DIV/0!</v>
      </c>
      <c r="DI47" s="39" t="e">
        <f t="shared" si="81"/>
        <v>#DIV/0!</v>
      </c>
      <c r="DJ47" s="102" t="e">
        <f t="shared" si="81"/>
        <v>#DIV/0!</v>
      </c>
      <c r="DK47" s="41" t="e">
        <f t="shared" si="81"/>
        <v>#DIV/0!</v>
      </c>
      <c r="DL47" s="39" t="e">
        <f t="shared" si="81"/>
        <v>#DIV/0!</v>
      </c>
      <c r="DM47" s="102" t="e">
        <f t="shared" si="81"/>
        <v>#DIV/0!</v>
      </c>
      <c r="DN47" s="41" t="e">
        <f t="shared" si="81"/>
        <v>#DIV/0!</v>
      </c>
      <c r="DO47" s="39" t="e">
        <f t="shared" si="81"/>
        <v>#DIV/0!</v>
      </c>
      <c r="DP47" s="102" t="e">
        <f t="shared" si="81"/>
        <v>#DIV/0!</v>
      </c>
      <c r="DQ47" s="41" t="e">
        <f t="shared" si="81"/>
        <v>#DIV/0!</v>
      </c>
      <c r="DR47" s="39" t="e">
        <f t="shared" si="81"/>
        <v>#DIV/0!</v>
      </c>
      <c r="DS47" s="102" t="e">
        <f t="shared" si="81"/>
        <v>#DIV/0!</v>
      </c>
      <c r="DT47" s="41" t="e">
        <f t="shared" si="81"/>
        <v>#DIV/0!</v>
      </c>
      <c r="DU47" s="39" t="e">
        <f t="shared" si="81"/>
        <v>#DIV/0!</v>
      </c>
      <c r="DV47" s="102" t="e">
        <f t="shared" si="81"/>
        <v>#DIV/0!</v>
      </c>
      <c r="DW47" s="41" t="e">
        <f t="shared" si="81"/>
        <v>#DIV/0!</v>
      </c>
      <c r="DX47" s="39" t="e">
        <f t="shared" si="81"/>
        <v>#DIV/0!</v>
      </c>
      <c r="DY47" s="102" t="e">
        <f t="shared" si="81"/>
        <v>#DIV/0!</v>
      </c>
      <c r="DZ47" s="41" t="e">
        <f t="shared" si="81"/>
        <v>#DIV/0!</v>
      </c>
      <c r="EA47" s="39" t="e">
        <f t="shared" si="81"/>
        <v>#DIV/0!</v>
      </c>
      <c r="EB47" s="102" t="e">
        <f t="shared" si="81"/>
        <v>#DIV/0!</v>
      </c>
      <c r="EC47" s="41" t="e">
        <f t="shared" si="81"/>
        <v>#DIV/0!</v>
      </c>
      <c r="ED47" s="39" t="e">
        <f t="shared" si="81"/>
        <v>#DIV/0!</v>
      </c>
      <c r="EE47" s="102" t="e">
        <f t="shared" si="81"/>
        <v>#DIV/0!</v>
      </c>
      <c r="EF47" s="41" t="e">
        <f t="shared" si="81"/>
        <v>#DIV/0!</v>
      </c>
      <c r="EG47" s="39" t="e">
        <f t="shared" si="81"/>
        <v>#DIV/0!</v>
      </c>
      <c r="EH47" s="102" t="e">
        <f t="shared" si="81"/>
        <v>#DIV/0!</v>
      </c>
      <c r="EI47" s="41" t="e">
        <f t="shared" ref="EI47:GT47" si="82">SUM(EI5:EI46)</f>
        <v>#DIV/0!</v>
      </c>
      <c r="EJ47" s="39" t="e">
        <f t="shared" si="82"/>
        <v>#DIV/0!</v>
      </c>
      <c r="EK47" s="102" t="e">
        <f t="shared" si="82"/>
        <v>#DIV/0!</v>
      </c>
      <c r="EL47" s="41" t="e">
        <f t="shared" si="82"/>
        <v>#DIV/0!</v>
      </c>
      <c r="EM47" s="39" t="e">
        <f t="shared" si="82"/>
        <v>#DIV/0!</v>
      </c>
      <c r="EN47" s="102" t="e">
        <f t="shared" si="82"/>
        <v>#DIV/0!</v>
      </c>
      <c r="EO47" s="41" t="e">
        <f t="shared" si="82"/>
        <v>#DIV/0!</v>
      </c>
      <c r="EP47" s="39" t="e">
        <f t="shared" si="82"/>
        <v>#DIV/0!</v>
      </c>
      <c r="EQ47" s="102" t="e">
        <f t="shared" si="82"/>
        <v>#DIV/0!</v>
      </c>
      <c r="ER47" s="41" t="e">
        <f t="shared" si="82"/>
        <v>#DIV/0!</v>
      </c>
      <c r="ES47" s="39" t="e">
        <f t="shared" si="82"/>
        <v>#DIV/0!</v>
      </c>
      <c r="ET47" s="102" t="e">
        <f t="shared" si="82"/>
        <v>#DIV/0!</v>
      </c>
      <c r="EU47" s="41" t="e">
        <f t="shared" si="82"/>
        <v>#DIV/0!</v>
      </c>
      <c r="EV47" s="39" t="e">
        <f t="shared" si="82"/>
        <v>#DIV/0!</v>
      </c>
      <c r="EW47" s="102" t="e">
        <f t="shared" si="82"/>
        <v>#DIV/0!</v>
      </c>
      <c r="EX47" s="41" t="e">
        <f t="shared" si="82"/>
        <v>#DIV/0!</v>
      </c>
      <c r="EY47" s="39" t="e">
        <f t="shared" si="82"/>
        <v>#DIV/0!</v>
      </c>
      <c r="EZ47" s="102" t="e">
        <f t="shared" si="82"/>
        <v>#DIV/0!</v>
      </c>
      <c r="FA47" s="41" t="e">
        <f t="shared" si="82"/>
        <v>#DIV/0!</v>
      </c>
      <c r="FB47" s="39" t="e">
        <f t="shared" si="82"/>
        <v>#DIV/0!</v>
      </c>
      <c r="FC47" s="102" t="e">
        <f t="shared" si="82"/>
        <v>#DIV/0!</v>
      </c>
      <c r="FD47" s="41" t="e">
        <f t="shared" si="82"/>
        <v>#DIV/0!</v>
      </c>
      <c r="FE47" s="39" t="e">
        <f t="shared" si="82"/>
        <v>#DIV/0!</v>
      </c>
      <c r="FF47" s="102" t="e">
        <f t="shared" si="82"/>
        <v>#DIV/0!</v>
      </c>
      <c r="FG47" s="41" t="e">
        <f t="shared" si="82"/>
        <v>#DIV/0!</v>
      </c>
      <c r="FH47" s="39" t="e">
        <f t="shared" si="82"/>
        <v>#DIV/0!</v>
      </c>
      <c r="FI47" s="102" t="e">
        <f t="shared" si="82"/>
        <v>#DIV/0!</v>
      </c>
      <c r="FJ47" s="41" t="e">
        <f t="shared" si="82"/>
        <v>#DIV/0!</v>
      </c>
      <c r="FK47" s="39" t="e">
        <f t="shared" si="82"/>
        <v>#DIV/0!</v>
      </c>
      <c r="FL47" s="102" t="e">
        <f t="shared" si="82"/>
        <v>#DIV/0!</v>
      </c>
      <c r="FM47" s="41" t="e">
        <f t="shared" si="82"/>
        <v>#DIV/0!</v>
      </c>
      <c r="FN47" s="39" t="e">
        <f t="shared" si="82"/>
        <v>#DIV/0!</v>
      </c>
      <c r="FO47" s="102" t="e">
        <f t="shared" si="82"/>
        <v>#DIV/0!</v>
      </c>
      <c r="FP47" s="41" t="e">
        <f t="shared" si="82"/>
        <v>#DIV/0!</v>
      </c>
      <c r="FQ47" s="39" t="e">
        <f t="shared" si="82"/>
        <v>#DIV/0!</v>
      </c>
      <c r="FR47" s="102" t="e">
        <f t="shared" si="82"/>
        <v>#DIV/0!</v>
      </c>
      <c r="FS47" s="41" t="e">
        <f t="shared" si="82"/>
        <v>#DIV/0!</v>
      </c>
      <c r="FT47" s="39" t="e">
        <f t="shared" si="82"/>
        <v>#DIV/0!</v>
      </c>
      <c r="FU47" s="102" t="e">
        <f t="shared" si="82"/>
        <v>#DIV/0!</v>
      </c>
      <c r="FV47" s="41" t="e">
        <f t="shared" si="82"/>
        <v>#DIV/0!</v>
      </c>
      <c r="FW47" s="39" t="e">
        <f t="shared" si="82"/>
        <v>#DIV/0!</v>
      </c>
      <c r="FX47" s="102" t="e">
        <f t="shared" si="82"/>
        <v>#DIV/0!</v>
      </c>
      <c r="FY47" s="41" t="e">
        <f t="shared" si="82"/>
        <v>#DIV/0!</v>
      </c>
      <c r="FZ47" s="39" t="e">
        <f t="shared" si="82"/>
        <v>#DIV/0!</v>
      </c>
      <c r="GA47" s="102" t="e">
        <f t="shared" si="82"/>
        <v>#DIV/0!</v>
      </c>
      <c r="GB47" s="41" t="e">
        <f t="shared" si="82"/>
        <v>#DIV/0!</v>
      </c>
      <c r="GC47" s="39" t="e">
        <f t="shared" si="82"/>
        <v>#DIV/0!</v>
      </c>
      <c r="GD47" s="102" t="e">
        <f t="shared" si="82"/>
        <v>#DIV/0!</v>
      </c>
      <c r="GE47" s="41" t="e">
        <f t="shared" si="82"/>
        <v>#DIV/0!</v>
      </c>
      <c r="GF47" s="39" t="e">
        <f t="shared" si="82"/>
        <v>#DIV/0!</v>
      </c>
      <c r="GG47" s="102" t="e">
        <f t="shared" si="82"/>
        <v>#DIV/0!</v>
      </c>
      <c r="GH47" s="41" t="e">
        <f t="shared" si="82"/>
        <v>#DIV/0!</v>
      </c>
      <c r="GI47" s="39" t="e">
        <f t="shared" si="82"/>
        <v>#DIV/0!</v>
      </c>
      <c r="GJ47" s="102" t="e">
        <f t="shared" si="82"/>
        <v>#DIV/0!</v>
      </c>
      <c r="GK47" s="41" t="e">
        <f t="shared" si="82"/>
        <v>#DIV/0!</v>
      </c>
      <c r="GL47" s="39" t="e">
        <f t="shared" si="82"/>
        <v>#DIV/0!</v>
      </c>
      <c r="GM47" s="102" t="e">
        <f t="shared" si="82"/>
        <v>#DIV/0!</v>
      </c>
      <c r="GN47" s="41" t="e">
        <f t="shared" si="82"/>
        <v>#DIV/0!</v>
      </c>
      <c r="GO47" s="39" t="e">
        <f t="shared" si="82"/>
        <v>#DIV/0!</v>
      </c>
      <c r="GP47" s="102" t="e">
        <f t="shared" si="82"/>
        <v>#DIV/0!</v>
      </c>
      <c r="GQ47" s="41" t="e">
        <f t="shared" si="82"/>
        <v>#DIV/0!</v>
      </c>
      <c r="GR47" s="39" t="e">
        <f t="shared" si="82"/>
        <v>#DIV/0!</v>
      </c>
      <c r="GS47" s="102" t="e">
        <f t="shared" si="82"/>
        <v>#DIV/0!</v>
      </c>
      <c r="GT47" s="41" t="e">
        <f t="shared" si="82"/>
        <v>#DIV/0!</v>
      </c>
      <c r="GU47" s="39" t="e">
        <f t="shared" ref="GU47:IG47" si="83">SUM(GU5:GU46)</f>
        <v>#DIV/0!</v>
      </c>
      <c r="GV47" s="102" t="e">
        <f t="shared" si="83"/>
        <v>#DIV/0!</v>
      </c>
      <c r="GW47" s="41" t="e">
        <f t="shared" si="83"/>
        <v>#DIV/0!</v>
      </c>
      <c r="GX47" s="39" t="e">
        <f t="shared" si="83"/>
        <v>#DIV/0!</v>
      </c>
      <c r="GY47" s="102" t="e">
        <f t="shared" si="83"/>
        <v>#DIV/0!</v>
      </c>
      <c r="GZ47" s="41" t="e">
        <f t="shared" si="83"/>
        <v>#DIV/0!</v>
      </c>
      <c r="HA47" s="39" t="e">
        <f t="shared" si="83"/>
        <v>#DIV/0!</v>
      </c>
      <c r="HB47" s="102" t="e">
        <f t="shared" si="83"/>
        <v>#DIV/0!</v>
      </c>
      <c r="HC47" s="41" t="e">
        <f t="shared" si="83"/>
        <v>#DIV/0!</v>
      </c>
      <c r="HD47" s="39" t="e">
        <f t="shared" si="83"/>
        <v>#DIV/0!</v>
      </c>
      <c r="HE47" s="102" t="e">
        <f t="shared" si="83"/>
        <v>#DIV/0!</v>
      </c>
      <c r="HF47" s="41" t="e">
        <f t="shared" si="83"/>
        <v>#DIV/0!</v>
      </c>
      <c r="HG47" s="39" t="e">
        <f t="shared" si="83"/>
        <v>#DIV/0!</v>
      </c>
      <c r="HH47" s="102" t="e">
        <f t="shared" si="83"/>
        <v>#DIV/0!</v>
      </c>
      <c r="HI47" s="41" t="e">
        <f t="shared" si="83"/>
        <v>#DIV/0!</v>
      </c>
      <c r="HJ47" s="39" t="e">
        <f t="shared" si="83"/>
        <v>#DIV/0!</v>
      </c>
      <c r="HK47" s="102" t="e">
        <f t="shared" si="83"/>
        <v>#DIV/0!</v>
      </c>
      <c r="HL47" s="41" t="e">
        <f t="shared" si="83"/>
        <v>#DIV/0!</v>
      </c>
      <c r="HM47" s="39" t="e">
        <f t="shared" si="83"/>
        <v>#DIV/0!</v>
      </c>
      <c r="HN47" s="102" t="e">
        <f t="shared" si="83"/>
        <v>#DIV/0!</v>
      </c>
      <c r="HO47" s="41" t="e">
        <f t="shared" si="83"/>
        <v>#DIV/0!</v>
      </c>
      <c r="HP47" s="39" t="e">
        <f t="shared" si="83"/>
        <v>#DIV/0!</v>
      </c>
      <c r="HQ47" s="102" t="e">
        <f t="shared" si="83"/>
        <v>#DIV/0!</v>
      </c>
      <c r="HR47" s="41" t="e">
        <f t="shared" si="83"/>
        <v>#DIV/0!</v>
      </c>
      <c r="HS47" s="39" t="e">
        <f t="shared" si="83"/>
        <v>#DIV/0!</v>
      </c>
      <c r="HT47" s="102" t="e">
        <f t="shared" si="83"/>
        <v>#DIV/0!</v>
      </c>
      <c r="HU47" s="41" t="e">
        <f t="shared" si="83"/>
        <v>#DIV/0!</v>
      </c>
      <c r="HV47" s="39" t="e">
        <f t="shared" si="83"/>
        <v>#DIV/0!</v>
      </c>
      <c r="HW47" s="102" t="e">
        <f t="shared" si="83"/>
        <v>#DIV/0!</v>
      </c>
      <c r="HX47" s="41" t="e">
        <f t="shared" si="83"/>
        <v>#DIV/0!</v>
      </c>
      <c r="HY47" s="39" t="e">
        <f t="shared" si="83"/>
        <v>#DIV/0!</v>
      </c>
      <c r="HZ47" s="102" t="e">
        <f t="shared" si="83"/>
        <v>#DIV/0!</v>
      </c>
      <c r="IA47" s="41" t="e">
        <f t="shared" si="83"/>
        <v>#DIV/0!</v>
      </c>
      <c r="IB47" s="39" t="e">
        <f t="shared" si="83"/>
        <v>#DIV/0!</v>
      </c>
      <c r="IC47" s="102" t="e">
        <f t="shared" si="83"/>
        <v>#DIV/0!</v>
      </c>
      <c r="ID47" s="41" t="e">
        <f t="shared" si="83"/>
        <v>#DIV/0!</v>
      </c>
      <c r="IE47" s="39" t="e">
        <f t="shared" si="83"/>
        <v>#DIV/0!</v>
      </c>
      <c r="IF47" s="102" t="e">
        <f t="shared" si="83"/>
        <v>#DIV/0!</v>
      </c>
      <c r="IG47" s="41" t="e">
        <f t="shared" si="83"/>
        <v>#DIV/0!</v>
      </c>
    </row>
    <row r="48" spans="1:241" x14ac:dyDescent="0.4">
      <c r="A48" s="3" t="s">
        <v>84</v>
      </c>
      <c r="B48" s="223" t="e">
        <f>SUM(B49:B90)/B47</f>
        <v>#DIV/0!</v>
      </c>
      <c r="C48" s="223"/>
      <c r="D48" s="223"/>
      <c r="E48" s="222" t="e">
        <f>SUM(E49:E90)/F47</f>
        <v>#DIV/0!</v>
      </c>
      <c r="F48" s="222"/>
      <c r="G48" s="222"/>
      <c r="H48" s="222" t="e">
        <f>SUM(H49:H90)/I47</f>
        <v>#DIV/0!</v>
      </c>
      <c r="I48" s="222"/>
      <c r="J48" s="222"/>
      <c r="K48" s="222" t="e">
        <f>SUM(K49:K90)/L47</f>
        <v>#DIV/0!</v>
      </c>
      <c r="L48" s="222"/>
      <c r="M48" s="222"/>
      <c r="N48" s="222" t="e">
        <f>SUM(N49:N90)/O47</f>
        <v>#DIV/0!</v>
      </c>
      <c r="O48" s="222"/>
      <c r="P48" s="222"/>
      <c r="Q48" s="222" t="e">
        <f>SUM(Q49:Q90)/R47</f>
        <v>#DIV/0!</v>
      </c>
      <c r="R48" s="222"/>
      <c r="S48" s="222"/>
      <c r="T48" s="222" t="e">
        <f>SUM(T49:T90)/U47</f>
        <v>#DIV/0!</v>
      </c>
      <c r="U48" s="222"/>
      <c r="V48" s="222"/>
      <c r="W48" s="222" t="e">
        <f>SUM(W49:W90)/X47</f>
        <v>#DIV/0!</v>
      </c>
      <c r="X48" s="222"/>
      <c r="Y48" s="222"/>
      <c r="Z48" s="222" t="e">
        <f>SUM(Z49:Z90)/AA47</f>
        <v>#DIV/0!</v>
      </c>
      <c r="AA48" s="222"/>
      <c r="AB48" s="222"/>
      <c r="AC48" s="222" t="e">
        <f>SUM(AC49:AC90)/AD47</f>
        <v>#DIV/0!</v>
      </c>
      <c r="AD48" s="222"/>
      <c r="AE48" s="222"/>
      <c r="AF48" s="222" t="e">
        <f>SUM(AF49:AF90)/AG47</f>
        <v>#DIV/0!</v>
      </c>
      <c r="AG48" s="222"/>
      <c r="AH48" s="222"/>
      <c r="AI48" s="222" t="e">
        <f>SUM(AI49:AI90)/AJ47</f>
        <v>#DIV/0!</v>
      </c>
      <c r="AJ48" s="222"/>
      <c r="AK48" s="222"/>
      <c r="AL48" s="222" t="e">
        <f>SUM(AL49:AL90)/AM47</f>
        <v>#DIV/0!</v>
      </c>
      <c r="AM48" s="222"/>
      <c r="AN48" s="222"/>
      <c r="AO48" s="222" t="e">
        <f>SUM(AO49:AO90)/AP47</f>
        <v>#DIV/0!</v>
      </c>
      <c r="AP48" s="222"/>
      <c r="AQ48" s="222"/>
      <c r="AR48" s="222" t="e">
        <f>SUM(AR49:AR90)/AS47</f>
        <v>#DIV/0!</v>
      </c>
      <c r="AS48" s="222"/>
      <c r="AT48" s="222"/>
      <c r="AU48" s="222" t="e">
        <f>SUM(AU49:AU90)/AV47</f>
        <v>#DIV/0!</v>
      </c>
      <c r="AV48" s="222"/>
      <c r="AW48" s="222"/>
      <c r="AX48" s="222" t="e">
        <f>SUM(AX49:AX90)/AY47</f>
        <v>#DIV/0!</v>
      </c>
      <c r="AY48" s="222"/>
      <c r="AZ48" s="222"/>
      <c r="BA48" s="222" t="e">
        <f>SUM(BA49:BA90)/BB47</f>
        <v>#DIV/0!</v>
      </c>
      <c r="BB48" s="222"/>
      <c r="BC48" s="222"/>
      <c r="BD48" s="222" t="e">
        <f>SUM(BD49:BD90)/BE47</f>
        <v>#DIV/0!</v>
      </c>
      <c r="BE48" s="222"/>
      <c r="BF48" s="222"/>
      <c r="BG48" s="222" t="e">
        <f>SUM(BG49:BG90)/BH47</f>
        <v>#DIV/0!</v>
      </c>
      <c r="BH48" s="222"/>
      <c r="BI48" s="222"/>
      <c r="BJ48" s="222" t="e">
        <f>SUM(BJ49:BJ90)/BK47</f>
        <v>#DIV/0!</v>
      </c>
      <c r="BK48" s="222"/>
      <c r="BL48" s="222"/>
      <c r="BM48" s="222" t="e">
        <f>SUM(BM49:BM90)/BN47</f>
        <v>#DIV/0!</v>
      </c>
      <c r="BN48" s="222"/>
      <c r="BO48" s="222"/>
      <c r="BP48" s="222" t="e">
        <f>SUM(BP49:BP90)/BQ47</f>
        <v>#DIV/0!</v>
      </c>
      <c r="BQ48" s="222"/>
      <c r="BR48" s="222"/>
      <c r="BS48" s="222" t="e">
        <f>SUM(BS49:BS90)/BT47</f>
        <v>#DIV/0!</v>
      </c>
      <c r="BT48" s="222"/>
      <c r="BU48" s="222"/>
      <c r="BV48" s="222" t="e">
        <f>SUM(BV49:BV90)/BW47</f>
        <v>#DIV/0!</v>
      </c>
      <c r="BW48" s="222"/>
      <c r="BX48" s="222"/>
      <c r="BY48" s="222" t="e">
        <f>SUM(BY49:BY90)/BZ47</f>
        <v>#DIV/0!</v>
      </c>
      <c r="BZ48" s="222"/>
      <c r="CA48" s="222"/>
      <c r="CB48" s="222" t="e">
        <f>SUM(CB49:CB90)/CC47</f>
        <v>#DIV/0!</v>
      </c>
      <c r="CC48" s="222"/>
      <c r="CD48" s="222"/>
      <c r="CE48" s="222" t="e">
        <f>SUM(CE49:CE90)/CF47</f>
        <v>#DIV/0!</v>
      </c>
      <c r="CF48" s="222"/>
      <c r="CG48" s="222"/>
      <c r="CH48" s="222" t="e">
        <f>SUM(CH49:CH90)/CI47</f>
        <v>#DIV/0!</v>
      </c>
      <c r="CI48" s="222"/>
      <c r="CJ48" s="222"/>
      <c r="CK48" s="222" t="e">
        <f>SUM(CK49:CK90)/CL47</f>
        <v>#DIV/0!</v>
      </c>
      <c r="CL48" s="222"/>
      <c r="CM48" s="222"/>
      <c r="CN48" s="222" t="e">
        <f>SUM(CN49:CN90)/CO47</f>
        <v>#DIV/0!</v>
      </c>
      <c r="CO48" s="222"/>
      <c r="CP48" s="222"/>
      <c r="CQ48" s="222" t="e">
        <f>SUM(CQ49:CQ90)/CR47</f>
        <v>#DIV/0!</v>
      </c>
      <c r="CR48" s="222"/>
      <c r="CS48" s="222"/>
      <c r="CT48" s="222" t="e">
        <f>SUM(CT49:CT90)/CU47</f>
        <v>#DIV/0!</v>
      </c>
      <c r="CU48" s="222"/>
      <c r="CV48" s="222"/>
      <c r="CW48" s="222" t="e">
        <f>SUM(CW49:CW90)/CX47</f>
        <v>#DIV/0!</v>
      </c>
      <c r="CX48" s="222"/>
      <c r="CY48" s="222"/>
      <c r="CZ48" s="222" t="e">
        <f>SUM(CZ49:CZ90)/DA47</f>
        <v>#DIV/0!</v>
      </c>
      <c r="DA48" s="222"/>
      <c r="DB48" s="222"/>
      <c r="DC48" s="222" t="e">
        <f>SUM(DC49:DC90)/DD47</f>
        <v>#DIV/0!</v>
      </c>
      <c r="DD48" s="222"/>
      <c r="DE48" s="222"/>
      <c r="DF48" s="222" t="e">
        <f>SUM(DF49:DF90)/DG47</f>
        <v>#DIV/0!</v>
      </c>
      <c r="DG48" s="222"/>
      <c r="DH48" s="222"/>
      <c r="DI48" s="222" t="e">
        <f>SUM(DI49:DI90)/DJ47</f>
        <v>#DIV/0!</v>
      </c>
      <c r="DJ48" s="222"/>
      <c r="DK48" s="222"/>
      <c r="DL48" s="222" t="e">
        <f>SUM(DL49:DL90)/DM47</f>
        <v>#DIV/0!</v>
      </c>
      <c r="DM48" s="222"/>
      <c r="DN48" s="222"/>
      <c r="DO48" s="222" t="e">
        <f>SUM(DO49:DO90)/DP47</f>
        <v>#DIV/0!</v>
      </c>
      <c r="DP48" s="222"/>
      <c r="DQ48" s="222"/>
      <c r="DR48" s="222" t="e">
        <f>SUM(DR49:DR90)/DS47</f>
        <v>#DIV/0!</v>
      </c>
      <c r="DS48" s="222"/>
      <c r="DT48" s="222"/>
      <c r="DU48" s="222" t="e">
        <f>SUM(DU49:DU90)/DV47</f>
        <v>#DIV/0!</v>
      </c>
      <c r="DV48" s="222"/>
      <c r="DW48" s="222"/>
      <c r="DX48" s="222" t="e">
        <f>SUM(DX49:DX90)/DY47</f>
        <v>#DIV/0!</v>
      </c>
      <c r="DY48" s="222"/>
      <c r="DZ48" s="222"/>
      <c r="EA48" s="222" t="e">
        <f>SUM(EA49:EA90)/EB47</f>
        <v>#DIV/0!</v>
      </c>
      <c r="EB48" s="222"/>
      <c r="EC48" s="222"/>
      <c r="ED48" s="222" t="e">
        <f>SUM(ED49:ED90)/EE47</f>
        <v>#DIV/0!</v>
      </c>
      <c r="EE48" s="222"/>
      <c r="EF48" s="222"/>
      <c r="EG48" s="222" t="e">
        <f>SUM(EG49:EG90)/EH47</f>
        <v>#DIV/0!</v>
      </c>
      <c r="EH48" s="222"/>
      <c r="EI48" s="222"/>
      <c r="EJ48" s="222" t="e">
        <f>SUM(EJ49:EJ90)/EK47</f>
        <v>#DIV/0!</v>
      </c>
      <c r="EK48" s="222"/>
      <c r="EL48" s="222"/>
      <c r="EM48" s="222" t="e">
        <f>SUM(EM49:EM90)/EN47</f>
        <v>#DIV/0!</v>
      </c>
      <c r="EN48" s="222"/>
      <c r="EO48" s="222"/>
      <c r="EP48" s="222" t="e">
        <f>SUM(EP49:EP90)/EQ47</f>
        <v>#DIV/0!</v>
      </c>
      <c r="EQ48" s="222"/>
      <c r="ER48" s="222"/>
      <c r="ES48" s="222" t="e">
        <f>SUM(ES49:ES90)/ET47</f>
        <v>#DIV/0!</v>
      </c>
      <c r="ET48" s="222"/>
      <c r="EU48" s="222"/>
      <c r="EV48" s="222" t="e">
        <f>SUM(EV49:EV90)/EW47</f>
        <v>#DIV/0!</v>
      </c>
      <c r="EW48" s="222"/>
      <c r="EX48" s="222"/>
      <c r="EY48" s="222" t="e">
        <f>SUM(EY49:EY90)/EZ47</f>
        <v>#DIV/0!</v>
      </c>
      <c r="EZ48" s="222"/>
      <c r="FA48" s="222"/>
      <c r="FB48" s="222" t="e">
        <f>SUM(FB49:FB90)/FC47</f>
        <v>#DIV/0!</v>
      </c>
      <c r="FC48" s="222"/>
      <c r="FD48" s="222"/>
      <c r="FE48" s="222" t="e">
        <f>SUM(FE49:FE90)/FF47</f>
        <v>#DIV/0!</v>
      </c>
      <c r="FF48" s="222"/>
      <c r="FG48" s="222"/>
      <c r="FH48" s="222" t="e">
        <f>SUM(FH49:FH90)/FI47</f>
        <v>#DIV/0!</v>
      </c>
      <c r="FI48" s="222"/>
      <c r="FJ48" s="222"/>
      <c r="FK48" s="222" t="e">
        <f>SUM(FK49:FK90)/FL47</f>
        <v>#DIV/0!</v>
      </c>
      <c r="FL48" s="222"/>
      <c r="FM48" s="222"/>
      <c r="FN48" s="222" t="e">
        <f>SUM(FN49:FN90)/FO47</f>
        <v>#DIV/0!</v>
      </c>
      <c r="FO48" s="222"/>
      <c r="FP48" s="222"/>
      <c r="FQ48" s="222" t="e">
        <f>SUM(FQ49:FQ90)/FR47</f>
        <v>#DIV/0!</v>
      </c>
      <c r="FR48" s="222"/>
      <c r="FS48" s="222"/>
      <c r="FT48" s="222" t="e">
        <f>SUM(FT49:FT90)/FU47</f>
        <v>#DIV/0!</v>
      </c>
      <c r="FU48" s="222"/>
      <c r="FV48" s="222"/>
      <c r="FW48" s="222" t="e">
        <f>SUM(FW49:FW90)/FX47</f>
        <v>#DIV/0!</v>
      </c>
      <c r="FX48" s="222"/>
      <c r="FY48" s="222"/>
      <c r="FZ48" s="222" t="e">
        <f>SUM(FZ49:FZ90)/GA47</f>
        <v>#DIV/0!</v>
      </c>
      <c r="GA48" s="222"/>
      <c r="GB48" s="222"/>
      <c r="GC48" s="222" t="e">
        <f>SUM(GC49:GC90)/GD47</f>
        <v>#DIV/0!</v>
      </c>
      <c r="GD48" s="222"/>
      <c r="GE48" s="222"/>
      <c r="GF48" s="222" t="e">
        <f>SUM(GF49:GF90)/GG47</f>
        <v>#DIV/0!</v>
      </c>
      <c r="GG48" s="222"/>
      <c r="GH48" s="222"/>
      <c r="GI48" s="222" t="e">
        <f>SUM(GI49:GI90)/GJ47</f>
        <v>#DIV/0!</v>
      </c>
      <c r="GJ48" s="222"/>
      <c r="GK48" s="222"/>
      <c r="GL48" s="222" t="e">
        <f>SUM(GL49:GL90)/GM47</f>
        <v>#DIV/0!</v>
      </c>
      <c r="GM48" s="222"/>
      <c r="GN48" s="222"/>
      <c r="GO48" s="222" t="e">
        <f>SUM(GO49:GO90)/GP47</f>
        <v>#DIV/0!</v>
      </c>
      <c r="GP48" s="222"/>
      <c r="GQ48" s="222"/>
      <c r="GR48" s="222" t="e">
        <f>SUM(GR49:GR90)/GS47</f>
        <v>#DIV/0!</v>
      </c>
      <c r="GS48" s="222"/>
      <c r="GT48" s="222"/>
      <c r="GU48" s="222" t="e">
        <f>SUM(GU49:GU90)/GV47</f>
        <v>#DIV/0!</v>
      </c>
      <c r="GV48" s="222"/>
      <c r="GW48" s="222"/>
      <c r="GX48" s="222" t="e">
        <f>SUM(GX49:GX90)/GY47</f>
        <v>#DIV/0!</v>
      </c>
      <c r="GY48" s="222"/>
      <c r="GZ48" s="222"/>
      <c r="HA48" s="222" t="e">
        <f>SUM(HA49:HA90)/HB47</f>
        <v>#DIV/0!</v>
      </c>
      <c r="HB48" s="222"/>
      <c r="HC48" s="222"/>
      <c r="HD48" s="222" t="e">
        <f>SUM(HD49:HD90)/HE47</f>
        <v>#DIV/0!</v>
      </c>
      <c r="HE48" s="222"/>
      <c r="HF48" s="222"/>
      <c r="HG48" s="222" t="e">
        <f>SUM(HG49:HG90)/HH47</f>
        <v>#DIV/0!</v>
      </c>
      <c r="HH48" s="222"/>
      <c r="HI48" s="222"/>
      <c r="HJ48" s="222" t="e">
        <f>SUM(HJ49:HJ90)/HK47</f>
        <v>#DIV/0!</v>
      </c>
      <c r="HK48" s="222"/>
      <c r="HL48" s="222"/>
      <c r="HM48" s="222" t="e">
        <f>SUM(HM49:HM90)/HN47</f>
        <v>#DIV/0!</v>
      </c>
      <c r="HN48" s="222"/>
      <c r="HO48" s="222"/>
      <c r="HP48" s="222" t="e">
        <f>SUM(HP49:HP90)/HQ47</f>
        <v>#DIV/0!</v>
      </c>
      <c r="HQ48" s="222"/>
      <c r="HR48" s="222"/>
      <c r="HS48" s="222" t="e">
        <f>SUM(HS49:HS90)/HT47</f>
        <v>#DIV/0!</v>
      </c>
      <c r="HT48" s="222"/>
      <c r="HU48" s="222"/>
      <c r="HV48" s="222" t="e">
        <f>SUM(HV49:HV90)/HW47</f>
        <v>#DIV/0!</v>
      </c>
      <c r="HW48" s="222"/>
      <c r="HX48" s="222"/>
      <c r="HY48" s="222" t="e">
        <f>SUM(HY49:HY90)/HZ47</f>
        <v>#DIV/0!</v>
      </c>
      <c r="HZ48" s="222"/>
      <c r="IA48" s="222"/>
      <c r="IB48" s="222" t="e">
        <f>SUM(IB49:IB90)/IC47</f>
        <v>#DIV/0!</v>
      </c>
      <c r="IC48" s="222"/>
      <c r="ID48" s="222"/>
      <c r="IE48" s="222" t="e">
        <f>SUM(IE49:IE90)/IF47</f>
        <v>#DIV/0!</v>
      </c>
      <c r="IF48" s="222"/>
      <c r="IG48" s="222"/>
    </row>
    <row r="49" spans="2:250" s="1" customFormat="1" x14ac:dyDescent="0.4">
      <c r="B49" s="221">
        <f>$A5*B5</f>
        <v>0</v>
      </c>
      <c r="C49" s="221"/>
      <c r="D49" s="221"/>
      <c r="E49" s="221" t="e">
        <f>$A5*F5</f>
        <v>#DIV/0!</v>
      </c>
      <c r="F49" s="221"/>
      <c r="G49" s="221"/>
      <c r="H49" s="221" t="e">
        <f t="shared" ref="H49:H90" si="84">$A5*I5</f>
        <v>#DIV/0!</v>
      </c>
      <c r="I49" s="221"/>
      <c r="J49" s="221"/>
      <c r="K49" s="221" t="e">
        <f t="shared" ref="K49:K90" si="85">$A5*L5</f>
        <v>#DIV/0!</v>
      </c>
      <c r="L49" s="221"/>
      <c r="M49" s="221"/>
      <c r="N49" s="221" t="e">
        <f t="shared" ref="N49:N90" si="86">$A5*O5</f>
        <v>#DIV/0!</v>
      </c>
      <c r="O49" s="221"/>
      <c r="P49" s="221"/>
      <c r="Q49" s="221" t="e">
        <f t="shared" ref="Q49:Q90" si="87">$A5*R5</f>
        <v>#DIV/0!</v>
      </c>
      <c r="R49" s="221"/>
      <c r="S49" s="221"/>
      <c r="T49" s="221" t="e">
        <f t="shared" ref="T49:T90" si="88">$A5*U5</f>
        <v>#DIV/0!</v>
      </c>
      <c r="U49" s="221"/>
      <c r="V49" s="221"/>
      <c r="W49" s="221" t="e">
        <f t="shared" ref="W49:W90" si="89">$A5*X5</f>
        <v>#DIV/0!</v>
      </c>
      <c r="X49" s="221"/>
      <c r="Y49" s="221"/>
      <c r="Z49" s="221" t="e">
        <f t="shared" ref="Z49:Z90" si="90">$A5*AA5</f>
        <v>#DIV/0!</v>
      </c>
      <c r="AA49" s="221"/>
      <c r="AB49" s="221"/>
      <c r="AC49" s="221" t="e">
        <f t="shared" ref="AC49:AC90" si="91">$A5*AD5</f>
        <v>#DIV/0!</v>
      </c>
      <c r="AD49" s="221"/>
      <c r="AE49" s="221"/>
      <c r="AF49" s="221" t="e">
        <f t="shared" ref="AF49:AF90" si="92">$A5*AG5</f>
        <v>#DIV/0!</v>
      </c>
      <c r="AG49" s="221"/>
      <c r="AH49" s="221"/>
      <c r="AI49" s="221" t="e">
        <f t="shared" ref="AI49:AI90" si="93">$A5*AJ5</f>
        <v>#DIV/0!</v>
      </c>
      <c r="AJ49" s="221"/>
      <c r="AK49" s="221"/>
      <c r="AL49" s="221" t="e">
        <f t="shared" ref="AL49:AL90" si="94">$A5*AM5</f>
        <v>#DIV/0!</v>
      </c>
      <c r="AM49" s="221"/>
      <c r="AN49" s="221"/>
      <c r="AO49" s="221" t="e">
        <f t="shared" ref="AO49:AO90" si="95">$A5*AP5</f>
        <v>#DIV/0!</v>
      </c>
      <c r="AP49" s="221"/>
      <c r="AQ49" s="221"/>
      <c r="AR49" s="221" t="e">
        <f t="shared" ref="AR49:AR90" si="96">$A5*AS5</f>
        <v>#DIV/0!</v>
      </c>
      <c r="AS49" s="221"/>
      <c r="AT49" s="221"/>
      <c r="AU49" s="221" t="e">
        <f t="shared" ref="AU49:AU90" si="97">$A5*AV5</f>
        <v>#DIV/0!</v>
      </c>
      <c r="AV49" s="221"/>
      <c r="AW49" s="221"/>
      <c r="AX49" s="221" t="e">
        <f t="shared" ref="AX49:AX90" si="98">$A5*AY5</f>
        <v>#DIV/0!</v>
      </c>
      <c r="AY49" s="221"/>
      <c r="AZ49" s="221"/>
      <c r="BA49" s="221" t="e">
        <f t="shared" ref="BA49:BA90" si="99">$A5*BB5</f>
        <v>#DIV/0!</v>
      </c>
      <c r="BB49" s="221"/>
      <c r="BC49" s="221"/>
      <c r="BD49" s="221" t="e">
        <f t="shared" ref="BD49:BD90" si="100">$A5*BE5</f>
        <v>#DIV/0!</v>
      </c>
      <c r="BE49" s="221"/>
      <c r="BF49" s="221"/>
      <c r="BG49" s="221" t="e">
        <f t="shared" ref="BG49:BG90" si="101">$A5*BH5</f>
        <v>#DIV/0!</v>
      </c>
      <c r="BH49" s="221"/>
      <c r="BI49" s="221"/>
      <c r="BJ49" s="221" t="e">
        <f t="shared" ref="BJ49:BJ90" si="102">$A5*BK5</f>
        <v>#DIV/0!</v>
      </c>
      <c r="BK49" s="221"/>
      <c r="BL49" s="221"/>
      <c r="BM49" s="221" t="e">
        <f t="shared" ref="BM49:BM90" si="103">$A5*BN5</f>
        <v>#DIV/0!</v>
      </c>
      <c r="BN49" s="221"/>
      <c r="BO49" s="221"/>
      <c r="BP49" s="221" t="e">
        <f t="shared" ref="BP49:BP90" si="104">$A5*BQ5</f>
        <v>#DIV/0!</v>
      </c>
      <c r="BQ49" s="221"/>
      <c r="BR49" s="221"/>
      <c r="BS49" s="221" t="e">
        <f t="shared" ref="BS49:BS90" si="105">$A5*BT5</f>
        <v>#DIV/0!</v>
      </c>
      <c r="BT49" s="221"/>
      <c r="BU49" s="221"/>
      <c r="BV49" s="221" t="e">
        <f t="shared" ref="BV49:BV90" si="106">$A5*BW5</f>
        <v>#DIV/0!</v>
      </c>
      <c r="BW49" s="221"/>
      <c r="BX49" s="221"/>
      <c r="BY49" s="221" t="e">
        <f t="shared" ref="BY49:BY90" si="107">$A5*BZ5</f>
        <v>#DIV/0!</v>
      </c>
      <c r="BZ49" s="221"/>
      <c r="CA49" s="221"/>
      <c r="CB49" s="221" t="e">
        <f t="shared" ref="CB49:CB90" si="108">$A5*CC5</f>
        <v>#DIV/0!</v>
      </c>
      <c r="CC49" s="221"/>
      <c r="CD49" s="221"/>
      <c r="CE49" s="221" t="e">
        <f t="shared" ref="CE49:CE90" si="109">$A5*CF5</f>
        <v>#DIV/0!</v>
      </c>
      <c r="CF49" s="221"/>
      <c r="CG49" s="221"/>
      <c r="CH49" s="221" t="e">
        <f t="shared" ref="CH49:CH90" si="110">$A5*CI5</f>
        <v>#DIV/0!</v>
      </c>
      <c r="CI49" s="221"/>
      <c r="CJ49" s="221"/>
      <c r="CK49" s="221" t="e">
        <f t="shared" ref="CK49:CK90" si="111">$A5*CL5</f>
        <v>#DIV/0!</v>
      </c>
      <c r="CL49" s="221"/>
      <c r="CM49" s="221"/>
      <c r="CN49" s="221" t="e">
        <f t="shared" ref="CN49:CN90" si="112">$A5*CO5</f>
        <v>#DIV/0!</v>
      </c>
      <c r="CO49" s="221"/>
      <c r="CP49" s="221"/>
      <c r="CQ49" s="221" t="e">
        <f t="shared" ref="CQ49:CQ90" si="113">$A5*CR5</f>
        <v>#DIV/0!</v>
      </c>
      <c r="CR49" s="221"/>
      <c r="CS49" s="221"/>
      <c r="CT49" s="221" t="e">
        <f t="shared" ref="CT49:CT90" si="114">$A5*CU5</f>
        <v>#DIV/0!</v>
      </c>
      <c r="CU49" s="221"/>
      <c r="CV49" s="221"/>
      <c r="CW49" s="221" t="e">
        <f t="shared" ref="CW49:CW90" si="115">$A5*CX5</f>
        <v>#DIV/0!</v>
      </c>
      <c r="CX49" s="221"/>
      <c r="CY49" s="221"/>
      <c r="CZ49" s="221" t="e">
        <f t="shared" ref="CZ49:CZ90" si="116">$A5*DA5</f>
        <v>#DIV/0!</v>
      </c>
      <c r="DA49" s="221"/>
      <c r="DB49" s="221"/>
      <c r="DC49" s="221" t="e">
        <f t="shared" ref="DC49:DC90" si="117">$A5*DD5</f>
        <v>#DIV/0!</v>
      </c>
      <c r="DD49" s="221"/>
      <c r="DE49" s="221"/>
      <c r="DF49" s="221" t="e">
        <f t="shared" ref="DF49:DF90" si="118">$A5*DG5</f>
        <v>#DIV/0!</v>
      </c>
      <c r="DG49" s="221"/>
      <c r="DH49" s="221"/>
      <c r="DI49" s="221" t="e">
        <f t="shared" ref="DI49:DI90" si="119">$A5*DJ5</f>
        <v>#DIV/0!</v>
      </c>
      <c r="DJ49" s="221"/>
      <c r="DK49" s="221"/>
      <c r="DL49" s="221" t="e">
        <f t="shared" ref="DL49:DL90" si="120">$A5*DM5</f>
        <v>#DIV/0!</v>
      </c>
      <c r="DM49" s="221"/>
      <c r="DN49" s="221"/>
      <c r="DO49" s="221" t="e">
        <f t="shared" ref="DO49:DO90" si="121">$A5*DP5</f>
        <v>#DIV/0!</v>
      </c>
      <c r="DP49" s="221"/>
      <c r="DQ49" s="221"/>
      <c r="DR49" s="221" t="e">
        <f t="shared" ref="DR49:DR90" si="122">$A5*DS5</f>
        <v>#DIV/0!</v>
      </c>
      <c r="DS49" s="221"/>
      <c r="DT49" s="221"/>
      <c r="DU49" s="221" t="e">
        <f t="shared" ref="DU49:DU90" si="123">$A5*DV5</f>
        <v>#DIV/0!</v>
      </c>
      <c r="DV49" s="221"/>
      <c r="DW49" s="221"/>
      <c r="DX49" s="221" t="e">
        <f t="shared" ref="DX49:DX90" si="124">$A5*DY5</f>
        <v>#DIV/0!</v>
      </c>
      <c r="DY49" s="221"/>
      <c r="DZ49" s="221"/>
      <c r="EA49" s="221" t="e">
        <f t="shared" ref="EA49:EA90" si="125">$A5*EB5</f>
        <v>#DIV/0!</v>
      </c>
      <c r="EB49" s="221"/>
      <c r="EC49" s="221"/>
      <c r="ED49" s="221" t="e">
        <f t="shared" ref="ED49:ED90" si="126">$A5*EE5</f>
        <v>#DIV/0!</v>
      </c>
      <c r="EE49" s="221"/>
      <c r="EF49" s="221"/>
      <c r="EG49" s="221" t="e">
        <f t="shared" ref="EG49:EG90" si="127">$A5*EH5</f>
        <v>#DIV/0!</v>
      </c>
      <c r="EH49" s="221"/>
      <c r="EI49" s="221"/>
      <c r="EJ49" s="221" t="e">
        <f t="shared" ref="EJ49:EJ90" si="128">$A5*EK5</f>
        <v>#DIV/0!</v>
      </c>
      <c r="EK49" s="221"/>
      <c r="EL49" s="221"/>
      <c r="EM49" s="221" t="e">
        <f t="shared" ref="EM49:EM90" si="129">$A5*EN5</f>
        <v>#DIV/0!</v>
      </c>
      <c r="EN49" s="221"/>
      <c r="EO49" s="221"/>
      <c r="EP49" s="221" t="e">
        <f t="shared" ref="EP49:EP90" si="130">$A5*EQ5</f>
        <v>#DIV/0!</v>
      </c>
      <c r="EQ49" s="221"/>
      <c r="ER49" s="221"/>
      <c r="ES49" s="221" t="e">
        <f t="shared" ref="ES49:ES90" si="131">$A5*ET5</f>
        <v>#DIV/0!</v>
      </c>
      <c r="ET49" s="221"/>
      <c r="EU49" s="221"/>
      <c r="EV49" s="221" t="e">
        <f t="shared" ref="EV49:EV90" si="132">$A5*EW5</f>
        <v>#DIV/0!</v>
      </c>
      <c r="EW49" s="221"/>
      <c r="EX49" s="221"/>
      <c r="EY49" s="221" t="e">
        <f t="shared" ref="EY49:EY90" si="133">$A5*EZ5</f>
        <v>#DIV/0!</v>
      </c>
      <c r="EZ49" s="221"/>
      <c r="FA49" s="221"/>
      <c r="FB49" s="221" t="e">
        <f t="shared" ref="FB49:FB90" si="134">$A5*FC5</f>
        <v>#DIV/0!</v>
      </c>
      <c r="FC49" s="221"/>
      <c r="FD49" s="221"/>
      <c r="FE49" s="221" t="e">
        <f t="shared" ref="FE49:FE90" si="135">$A5*FF5</f>
        <v>#DIV/0!</v>
      </c>
      <c r="FF49" s="221"/>
      <c r="FG49" s="221"/>
      <c r="FH49" s="221" t="e">
        <f t="shared" ref="FH49:FH90" si="136">$A5*FI5</f>
        <v>#DIV/0!</v>
      </c>
      <c r="FI49" s="221"/>
      <c r="FJ49" s="221"/>
      <c r="FK49" s="221" t="e">
        <f t="shared" ref="FK49:FK90" si="137">$A5*FL5</f>
        <v>#DIV/0!</v>
      </c>
      <c r="FL49" s="221"/>
      <c r="FM49" s="221"/>
      <c r="FN49" s="221" t="e">
        <f t="shared" ref="FN49:FN90" si="138">$A5*FO5</f>
        <v>#DIV/0!</v>
      </c>
      <c r="FO49" s="221"/>
      <c r="FP49" s="221"/>
      <c r="FQ49" s="221" t="e">
        <f t="shared" ref="FQ49:FQ90" si="139">$A5*FR5</f>
        <v>#DIV/0!</v>
      </c>
      <c r="FR49" s="221"/>
      <c r="FS49" s="221"/>
      <c r="FT49" s="221" t="e">
        <f t="shared" ref="FT49:FT90" si="140">$A5*FU5</f>
        <v>#DIV/0!</v>
      </c>
      <c r="FU49" s="221"/>
      <c r="FV49" s="221"/>
      <c r="FW49" s="221" t="e">
        <f t="shared" ref="FW49:FW90" si="141">$A5*FX5</f>
        <v>#DIV/0!</v>
      </c>
      <c r="FX49" s="221"/>
      <c r="FY49" s="221"/>
      <c r="FZ49" s="221" t="e">
        <f t="shared" ref="FZ49:FZ90" si="142">$A5*GA5</f>
        <v>#DIV/0!</v>
      </c>
      <c r="GA49" s="221"/>
      <c r="GB49" s="221"/>
      <c r="GC49" s="221" t="e">
        <f t="shared" ref="GC49:GC90" si="143">$A5*GD5</f>
        <v>#DIV/0!</v>
      </c>
      <c r="GD49" s="221"/>
      <c r="GE49" s="221"/>
      <c r="GF49" s="221" t="e">
        <f t="shared" ref="GF49:GF90" si="144">$A5*GG5</f>
        <v>#DIV/0!</v>
      </c>
      <c r="GG49" s="221"/>
      <c r="GH49" s="221"/>
      <c r="GI49" s="221" t="e">
        <f t="shared" ref="GI49:GI90" si="145">$A5*GJ5</f>
        <v>#DIV/0!</v>
      </c>
      <c r="GJ49" s="221"/>
      <c r="GK49" s="221"/>
      <c r="GL49" s="221" t="e">
        <f t="shared" ref="GL49:GL90" si="146">$A5*GM5</f>
        <v>#DIV/0!</v>
      </c>
      <c r="GM49" s="221"/>
      <c r="GN49" s="221"/>
      <c r="GO49" s="221" t="e">
        <f t="shared" ref="GO49:GO90" si="147">$A5*GP5</f>
        <v>#DIV/0!</v>
      </c>
      <c r="GP49" s="221"/>
      <c r="GQ49" s="221"/>
      <c r="GR49" s="221" t="e">
        <f t="shared" ref="GR49:GR90" si="148">$A5*GS5</f>
        <v>#DIV/0!</v>
      </c>
      <c r="GS49" s="221"/>
      <c r="GT49" s="221"/>
      <c r="GU49" s="221" t="e">
        <f t="shared" ref="GU49:GU90" si="149">$A5*GV5</f>
        <v>#DIV/0!</v>
      </c>
      <c r="GV49" s="221"/>
      <c r="GW49" s="221"/>
      <c r="GX49" s="221" t="e">
        <f t="shared" ref="GX49:GX90" si="150">$A5*GY5</f>
        <v>#DIV/0!</v>
      </c>
      <c r="GY49" s="221"/>
      <c r="GZ49" s="221"/>
      <c r="HA49" s="221" t="e">
        <f t="shared" ref="HA49:HA90" si="151">$A5*HB5</f>
        <v>#DIV/0!</v>
      </c>
      <c r="HB49" s="221"/>
      <c r="HC49" s="221"/>
      <c r="HD49" s="221" t="e">
        <f t="shared" ref="HD49:HD90" si="152">$A5*HE5</f>
        <v>#DIV/0!</v>
      </c>
      <c r="HE49" s="221"/>
      <c r="HF49" s="221"/>
      <c r="HG49" s="221" t="e">
        <f t="shared" ref="HG49:HG90" si="153">$A5*HH5</f>
        <v>#DIV/0!</v>
      </c>
      <c r="HH49" s="221"/>
      <c r="HI49" s="221"/>
      <c r="HJ49" s="221" t="e">
        <f t="shared" ref="HJ49:HJ90" si="154">$A5*HK5</f>
        <v>#DIV/0!</v>
      </c>
      <c r="HK49" s="221"/>
      <c r="HL49" s="221"/>
      <c r="HM49" s="221" t="e">
        <f t="shared" ref="HM49:HM90" si="155">$A5*HN5</f>
        <v>#DIV/0!</v>
      </c>
      <c r="HN49" s="221"/>
      <c r="HO49" s="221"/>
      <c r="HP49" s="221" t="e">
        <f t="shared" ref="HP49:HP90" si="156">$A5*HQ5</f>
        <v>#DIV/0!</v>
      </c>
      <c r="HQ49" s="221"/>
      <c r="HR49" s="221"/>
      <c r="HS49" s="221" t="e">
        <f t="shared" ref="HS49:HS90" si="157">$A5*HT5</f>
        <v>#DIV/0!</v>
      </c>
      <c r="HT49" s="221"/>
      <c r="HU49" s="221"/>
      <c r="HV49" s="221" t="e">
        <f t="shared" ref="HV49:HV90" si="158">$A5*HW5</f>
        <v>#DIV/0!</v>
      </c>
      <c r="HW49" s="221"/>
      <c r="HX49" s="221"/>
      <c r="HY49" s="221" t="e">
        <f t="shared" ref="HY49:HY90" si="159">$A5*HZ5</f>
        <v>#DIV/0!</v>
      </c>
      <c r="HZ49" s="221"/>
      <c r="IA49" s="221"/>
      <c r="IB49" s="221" t="e">
        <f t="shared" ref="IB49:IB90" si="160">$A5*IC5</f>
        <v>#DIV/0!</v>
      </c>
      <c r="IC49" s="221"/>
      <c r="ID49" s="221"/>
      <c r="IE49" s="221" t="e">
        <f t="shared" ref="IE49:IE90" si="161">$A5*IF5</f>
        <v>#DIV/0!</v>
      </c>
      <c r="IF49" s="221"/>
      <c r="IG49" s="221"/>
      <c r="IH49" s="221"/>
      <c r="II49" s="221"/>
      <c r="IJ49" s="221"/>
      <c r="IK49" s="221"/>
      <c r="IL49" s="221"/>
      <c r="IM49" s="221"/>
      <c r="IN49" s="221"/>
      <c r="IO49" s="221"/>
      <c r="IP49" s="221"/>
    </row>
    <row r="50" spans="2:250" s="1" customFormat="1" x14ac:dyDescent="0.4">
      <c r="B50" s="221">
        <f t="shared" ref="B50:B90" si="162">$A6*B6</f>
        <v>0</v>
      </c>
      <c r="C50" s="221"/>
      <c r="D50" s="221"/>
      <c r="E50" s="221" t="e">
        <f>$A6*F6</f>
        <v>#DIV/0!</v>
      </c>
      <c r="F50" s="221"/>
      <c r="G50" s="221"/>
      <c r="H50" s="221" t="e">
        <f t="shared" si="84"/>
        <v>#DIV/0!</v>
      </c>
      <c r="I50" s="221"/>
      <c r="J50" s="221"/>
      <c r="K50" s="221" t="e">
        <f t="shared" si="85"/>
        <v>#DIV/0!</v>
      </c>
      <c r="L50" s="221"/>
      <c r="M50" s="221"/>
      <c r="N50" s="221" t="e">
        <f t="shared" si="86"/>
        <v>#DIV/0!</v>
      </c>
      <c r="O50" s="221"/>
      <c r="P50" s="221"/>
      <c r="Q50" s="221" t="e">
        <f t="shared" si="87"/>
        <v>#DIV/0!</v>
      </c>
      <c r="R50" s="221"/>
      <c r="S50" s="221"/>
      <c r="T50" s="221" t="e">
        <f t="shared" si="88"/>
        <v>#DIV/0!</v>
      </c>
      <c r="U50" s="221"/>
      <c r="V50" s="221"/>
      <c r="W50" s="221" t="e">
        <f t="shared" si="89"/>
        <v>#DIV/0!</v>
      </c>
      <c r="X50" s="221"/>
      <c r="Y50" s="221"/>
      <c r="Z50" s="221" t="e">
        <f t="shared" si="90"/>
        <v>#DIV/0!</v>
      </c>
      <c r="AA50" s="221"/>
      <c r="AB50" s="221"/>
      <c r="AC50" s="221" t="e">
        <f t="shared" si="91"/>
        <v>#DIV/0!</v>
      </c>
      <c r="AD50" s="221"/>
      <c r="AE50" s="221"/>
      <c r="AF50" s="221" t="e">
        <f t="shared" si="92"/>
        <v>#DIV/0!</v>
      </c>
      <c r="AG50" s="221"/>
      <c r="AH50" s="221"/>
      <c r="AI50" s="221" t="e">
        <f t="shared" si="93"/>
        <v>#DIV/0!</v>
      </c>
      <c r="AJ50" s="221"/>
      <c r="AK50" s="221"/>
      <c r="AL50" s="221" t="e">
        <f t="shared" si="94"/>
        <v>#DIV/0!</v>
      </c>
      <c r="AM50" s="221"/>
      <c r="AN50" s="221"/>
      <c r="AO50" s="221" t="e">
        <f t="shared" si="95"/>
        <v>#DIV/0!</v>
      </c>
      <c r="AP50" s="221"/>
      <c r="AQ50" s="221"/>
      <c r="AR50" s="221" t="e">
        <f t="shared" si="96"/>
        <v>#DIV/0!</v>
      </c>
      <c r="AS50" s="221"/>
      <c r="AT50" s="221"/>
      <c r="AU50" s="221" t="e">
        <f t="shared" si="97"/>
        <v>#DIV/0!</v>
      </c>
      <c r="AV50" s="221"/>
      <c r="AW50" s="221"/>
      <c r="AX50" s="221" t="e">
        <f t="shared" si="98"/>
        <v>#DIV/0!</v>
      </c>
      <c r="AY50" s="221"/>
      <c r="AZ50" s="221"/>
      <c r="BA50" s="221" t="e">
        <f t="shared" si="99"/>
        <v>#DIV/0!</v>
      </c>
      <c r="BB50" s="221"/>
      <c r="BC50" s="221"/>
      <c r="BD50" s="221" t="e">
        <f t="shared" si="100"/>
        <v>#DIV/0!</v>
      </c>
      <c r="BE50" s="221"/>
      <c r="BF50" s="221"/>
      <c r="BG50" s="221" t="e">
        <f t="shared" si="101"/>
        <v>#DIV/0!</v>
      </c>
      <c r="BH50" s="221"/>
      <c r="BI50" s="221"/>
      <c r="BJ50" s="221" t="e">
        <f t="shared" si="102"/>
        <v>#DIV/0!</v>
      </c>
      <c r="BK50" s="221"/>
      <c r="BL50" s="221"/>
      <c r="BM50" s="221" t="e">
        <f t="shared" si="103"/>
        <v>#DIV/0!</v>
      </c>
      <c r="BN50" s="221"/>
      <c r="BO50" s="221"/>
      <c r="BP50" s="221" t="e">
        <f t="shared" si="104"/>
        <v>#DIV/0!</v>
      </c>
      <c r="BQ50" s="221"/>
      <c r="BR50" s="221"/>
      <c r="BS50" s="221" t="e">
        <f t="shared" si="105"/>
        <v>#DIV/0!</v>
      </c>
      <c r="BT50" s="221"/>
      <c r="BU50" s="221"/>
      <c r="BV50" s="221" t="e">
        <f t="shared" si="106"/>
        <v>#DIV/0!</v>
      </c>
      <c r="BW50" s="221"/>
      <c r="BX50" s="221"/>
      <c r="BY50" s="221" t="e">
        <f t="shared" si="107"/>
        <v>#DIV/0!</v>
      </c>
      <c r="BZ50" s="221"/>
      <c r="CA50" s="221"/>
      <c r="CB50" s="221" t="e">
        <f t="shared" si="108"/>
        <v>#DIV/0!</v>
      </c>
      <c r="CC50" s="221"/>
      <c r="CD50" s="221"/>
      <c r="CE50" s="221" t="e">
        <f t="shared" si="109"/>
        <v>#DIV/0!</v>
      </c>
      <c r="CF50" s="221"/>
      <c r="CG50" s="221"/>
      <c r="CH50" s="221" t="e">
        <f t="shared" si="110"/>
        <v>#DIV/0!</v>
      </c>
      <c r="CI50" s="221"/>
      <c r="CJ50" s="221"/>
      <c r="CK50" s="221" t="e">
        <f t="shared" si="111"/>
        <v>#DIV/0!</v>
      </c>
      <c r="CL50" s="221"/>
      <c r="CM50" s="221"/>
      <c r="CN50" s="221" t="e">
        <f t="shared" si="112"/>
        <v>#DIV/0!</v>
      </c>
      <c r="CO50" s="221"/>
      <c r="CP50" s="221"/>
      <c r="CQ50" s="221" t="e">
        <f t="shared" si="113"/>
        <v>#DIV/0!</v>
      </c>
      <c r="CR50" s="221"/>
      <c r="CS50" s="221"/>
      <c r="CT50" s="221" t="e">
        <f t="shared" si="114"/>
        <v>#DIV/0!</v>
      </c>
      <c r="CU50" s="221"/>
      <c r="CV50" s="221"/>
      <c r="CW50" s="221" t="e">
        <f t="shared" si="115"/>
        <v>#DIV/0!</v>
      </c>
      <c r="CX50" s="221"/>
      <c r="CY50" s="221"/>
      <c r="CZ50" s="221" t="e">
        <f t="shared" si="116"/>
        <v>#DIV/0!</v>
      </c>
      <c r="DA50" s="221"/>
      <c r="DB50" s="221"/>
      <c r="DC50" s="221" t="e">
        <f t="shared" si="117"/>
        <v>#DIV/0!</v>
      </c>
      <c r="DD50" s="221"/>
      <c r="DE50" s="221"/>
      <c r="DF50" s="221" t="e">
        <f t="shared" si="118"/>
        <v>#DIV/0!</v>
      </c>
      <c r="DG50" s="221"/>
      <c r="DH50" s="221"/>
      <c r="DI50" s="221" t="e">
        <f t="shared" si="119"/>
        <v>#DIV/0!</v>
      </c>
      <c r="DJ50" s="221"/>
      <c r="DK50" s="221"/>
      <c r="DL50" s="221" t="e">
        <f t="shared" si="120"/>
        <v>#DIV/0!</v>
      </c>
      <c r="DM50" s="221"/>
      <c r="DN50" s="221"/>
      <c r="DO50" s="221" t="e">
        <f t="shared" si="121"/>
        <v>#DIV/0!</v>
      </c>
      <c r="DP50" s="221"/>
      <c r="DQ50" s="221"/>
      <c r="DR50" s="221" t="e">
        <f t="shared" si="122"/>
        <v>#DIV/0!</v>
      </c>
      <c r="DS50" s="221"/>
      <c r="DT50" s="221"/>
      <c r="DU50" s="221" t="e">
        <f t="shared" si="123"/>
        <v>#DIV/0!</v>
      </c>
      <c r="DV50" s="221"/>
      <c r="DW50" s="221"/>
      <c r="DX50" s="221" t="e">
        <f t="shared" si="124"/>
        <v>#DIV/0!</v>
      </c>
      <c r="DY50" s="221"/>
      <c r="DZ50" s="221"/>
      <c r="EA50" s="221" t="e">
        <f t="shared" si="125"/>
        <v>#DIV/0!</v>
      </c>
      <c r="EB50" s="221"/>
      <c r="EC50" s="221"/>
      <c r="ED50" s="221" t="e">
        <f t="shared" si="126"/>
        <v>#DIV/0!</v>
      </c>
      <c r="EE50" s="221"/>
      <c r="EF50" s="221"/>
      <c r="EG50" s="221" t="e">
        <f t="shared" si="127"/>
        <v>#DIV/0!</v>
      </c>
      <c r="EH50" s="221"/>
      <c r="EI50" s="221"/>
      <c r="EJ50" s="221" t="e">
        <f t="shared" si="128"/>
        <v>#DIV/0!</v>
      </c>
      <c r="EK50" s="221"/>
      <c r="EL50" s="221"/>
      <c r="EM50" s="221" t="e">
        <f t="shared" si="129"/>
        <v>#DIV/0!</v>
      </c>
      <c r="EN50" s="221"/>
      <c r="EO50" s="221"/>
      <c r="EP50" s="221" t="e">
        <f t="shared" si="130"/>
        <v>#DIV/0!</v>
      </c>
      <c r="EQ50" s="221"/>
      <c r="ER50" s="221"/>
      <c r="ES50" s="221" t="e">
        <f t="shared" si="131"/>
        <v>#DIV/0!</v>
      </c>
      <c r="ET50" s="221"/>
      <c r="EU50" s="221"/>
      <c r="EV50" s="221" t="e">
        <f t="shared" si="132"/>
        <v>#DIV/0!</v>
      </c>
      <c r="EW50" s="221"/>
      <c r="EX50" s="221"/>
      <c r="EY50" s="221" t="e">
        <f t="shared" si="133"/>
        <v>#DIV/0!</v>
      </c>
      <c r="EZ50" s="221"/>
      <c r="FA50" s="221"/>
      <c r="FB50" s="221" t="e">
        <f t="shared" si="134"/>
        <v>#DIV/0!</v>
      </c>
      <c r="FC50" s="221"/>
      <c r="FD50" s="221"/>
      <c r="FE50" s="221" t="e">
        <f t="shared" si="135"/>
        <v>#DIV/0!</v>
      </c>
      <c r="FF50" s="221"/>
      <c r="FG50" s="221"/>
      <c r="FH50" s="221" t="e">
        <f t="shared" si="136"/>
        <v>#DIV/0!</v>
      </c>
      <c r="FI50" s="221"/>
      <c r="FJ50" s="221"/>
      <c r="FK50" s="221" t="e">
        <f t="shared" si="137"/>
        <v>#DIV/0!</v>
      </c>
      <c r="FL50" s="221"/>
      <c r="FM50" s="221"/>
      <c r="FN50" s="221" t="e">
        <f t="shared" si="138"/>
        <v>#DIV/0!</v>
      </c>
      <c r="FO50" s="221"/>
      <c r="FP50" s="221"/>
      <c r="FQ50" s="221" t="e">
        <f t="shared" si="139"/>
        <v>#DIV/0!</v>
      </c>
      <c r="FR50" s="221"/>
      <c r="FS50" s="221"/>
      <c r="FT50" s="221" t="e">
        <f t="shared" si="140"/>
        <v>#DIV/0!</v>
      </c>
      <c r="FU50" s="221"/>
      <c r="FV50" s="221"/>
      <c r="FW50" s="221" t="e">
        <f t="shared" si="141"/>
        <v>#DIV/0!</v>
      </c>
      <c r="FX50" s="221"/>
      <c r="FY50" s="221"/>
      <c r="FZ50" s="221" t="e">
        <f t="shared" si="142"/>
        <v>#DIV/0!</v>
      </c>
      <c r="GA50" s="221"/>
      <c r="GB50" s="221"/>
      <c r="GC50" s="221" t="e">
        <f t="shared" si="143"/>
        <v>#DIV/0!</v>
      </c>
      <c r="GD50" s="221"/>
      <c r="GE50" s="221"/>
      <c r="GF50" s="221" t="e">
        <f t="shared" si="144"/>
        <v>#DIV/0!</v>
      </c>
      <c r="GG50" s="221"/>
      <c r="GH50" s="221"/>
      <c r="GI50" s="221" t="e">
        <f t="shared" si="145"/>
        <v>#DIV/0!</v>
      </c>
      <c r="GJ50" s="221"/>
      <c r="GK50" s="221"/>
      <c r="GL50" s="221" t="e">
        <f t="shared" si="146"/>
        <v>#DIV/0!</v>
      </c>
      <c r="GM50" s="221"/>
      <c r="GN50" s="221"/>
      <c r="GO50" s="221" t="e">
        <f t="shared" si="147"/>
        <v>#DIV/0!</v>
      </c>
      <c r="GP50" s="221"/>
      <c r="GQ50" s="221"/>
      <c r="GR50" s="221" t="e">
        <f t="shared" si="148"/>
        <v>#DIV/0!</v>
      </c>
      <c r="GS50" s="221"/>
      <c r="GT50" s="221"/>
      <c r="GU50" s="221" t="e">
        <f t="shared" si="149"/>
        <v>#DIV/0!</v>
      </c>
      <c r="GV50" s="221"/>
      <c r="GW50" s="221"/>
      <c r="GX50" s="221" t="e">
        <f t="shared" si="150"/>
        <v>#DIV/0!</v>
      </c>
      <c r="GY50" s="221"/>
      <c r="GZ50" s="221"/>
      <c r="HA50" s="221" t="e">
        <f t="shared" si="151"/>
        <v>#DIV/0!</v>
      </c>
      <c r="HB50" s="221"/>
      <c r="HC50" s="221"/>
      <c r="HD50" s="221" t="e">
        <f t="shared" si="152"/>
        <v>#DIV/0!</v>
      </c>
      <c r="HE50" s="221"/>
      <c r="HF50" s="221"/>
      <c r="HG50" s="221" t="e">
        <f t="shared" si="153"/>
        <v>#DIV/0!</v>
      </c>
      <c r="HH50" s="221"/>
      <c r="HI50" s="221"/>
      <c r="HJ50" s="221" t="e">
        <f t="shared" si="154"/>
        <v>#DIV/0!</v>
      </c>
      <c r="HK50" s="221"/>
      <c r="HL50" s="221"/>
      <c r="HM50" s="221" t="e">
        <f t="shared" si="155"/>
        <v>#DIV/0!</v>
      </c>
      <c r="HN50" s="221"/>
      <c r="HO50" s="221"/>
      <c r="HP50" s="221" t="e">
        <f t="shared" si="156"/>
        <v>#DIV/0!</v>
      </c>
      <c r="HQ50" s="221"/>
      <c r="HR50" s="221"/>
      <c r="HS50" s="221" t="e">
        <f t="shared" si="157"/>
        <v>#DIV/0!</v>
      </c>
      <c r="HT50" s="221"/>
      <c r="HU50" s="221"/>
      <c r="HV50" s="221" t="e">
        <f t="shared" si="158"/>
        <v>#DIV/0!</v>
      </c>
      <c r="HW50" s="221"/>
      <c r="HX50" s="221"/>
      <c r="HY50" s="221" t="e">
        <f t="shared" si="159"/>
        <v>#DIV/0!</v>
      </c>
      <c r="HZ50" s="221"/>
      <c r="IA50" s="221"/>
      <c r="IB50" s="221" t="e">
        <f t="shared" si="160"/>
        <v>#DIV/0!</v>
      </c>
      <c r="IC50" s="221"/>
      <c r="ID50" s="221"/>
      <c r="IE50" s="221" t="e">
        <f t="shared" si="161"/>
        <v>#DIV/0!</v>
      </c>
      <c r="IF50" s="221"/>
      <c r="IG50" s="221"/>
      <c r="IH50" s="221"/>
      <c r="II50" s="221"/>
      <c r="IJ50" s="221"/>
      <c r="IK50" s="221"/>
      <c r="IL50" s="221"/>
      <c r="IM50" s="221"/>
      <c r="IN50" s="221"/>
      <c r="IO50" s="221"/>
      <c r="IP50" s="221"/>
    </row>
    <row r="51" spans="2:250" s="1" customFormat="1" x14ac:dyDescent="0.4">
      <c r="B51" s="221">
        <f t="shared" si="162"/>
        <v>0</v>
      </c>
      <c r="C51" s="221"/>
      <c r="D51" s="221"/>
      <c r="E51" s="221" t="e">
        <f t="shared" ref="E51:E90" si="163">$A7*F7</f>
        <v>#DIV/0!</v>
      </c>
      <c r="F51" s="221"/>
      <c r="G51" s="221"/>
      <c r="H51" s="221" t="e">
        <f t="shared" si="84"/>
        <v>#DIV/0!</v>
      </c>
      <c r="I51" s="221"/>
      <c r="J51" s="221"/>
      <c r="K51" s="221" t="e">
        <f t="shared" si="85"/>
        <v>#DIV/0!</v>
      </c>
      <c r="L51" s="221"/>
      <c r="M51" s="221"/>
      <c r="N51" s="221" t="e">
        <f t="shared" si="86"/>
        <v>#DIV/0!</v>
      </c>
      <c r="O51" s="221"/>
      <c r="P51" s="221"/>
      <c r="Q51" s="221" t="e">
        <f t="shared" si="87"/>
        <v>#DIV/0!</v>
      </c>
      <c r="R51" s="221"/>
      <c r="S51" s="221"/>
      <c r="T51" s="221" t="e">
        <f t="shared" si="88"/>
        <v>#DIV/0!</v>
      </c>
      <c r="U51" s="221"/>
      <c r="V51" s="221"/>
      <c r="W51" s="221" t="e">
        <f t="shared" si="89"/>
        <v>#DIV/0!</v>
      </c>
      <c r="X51" s="221"/>
      <c r="Y51" s="221"/>
      <c r="Z51" s="221" t="e">
        <f t="shared" si="90"/>
        <v>#DIV/0!</v>
      </c>
      <c r="AA51" s="221"/>
      <c r="AB51" s="221"/>
      <c r="AC51" s="221" t="e">
        <f t="shared" si="91"/>
        <v>#DIV/0!</v>
      </c>
      <c r="AD51" s="221"/>
      <c r="AE51" s="221"/>
      <c r="AF51" s="221" t="e">
        <f t="shared" si="92"/>
        <v>#DIV/0!</v>
      </c>
      <c r="AG51" s="221"/>
      <c r="AH51" s="221"/>
      <c r="AI51" s="221" t="e">
        <f t="shared" si="93"/>
        <v>#DIV/0!</v>
      </c>
      <c r="AJ51" s="221"/>
      <c r="AK51" s="221"/>
      <c r="AL51" s="221" t="e">
        <f t="shared" si="94"/>
        <v>#DIV/0!</v>
      </c>
      <c r="AM51" s="221"/>
      <c r="AN51" s="221"/>
      <c r="AO51" s="221" t="e">
        <f t="shared" si="95"/>
        <v>#DIV/0!</v>
      </c>
      <c r="AP51" s="221"/>
      <c r="AQ51" s="221"/>
      <c r="AR51" s="221" t="e">
        <f t="shared" si="96"/>
        <v>#DIV/0!</v>
      </c>
      <c r="AS51" s="221"/>
      <c r="AT51" s="221"/>
      <c r="AU51" s="221" t="e">
        <f t="shared" si="97"/>
        <v>#DIV/0!</v>
      </c>
      <c r="AV51" s="221"/>
      <c r="AW51" s="221"/>
      <c r="AX51" s="221" t="e">
        <f t="shared" si="98"/>
        <v>#DIV/0!</v>
      </c>
      <c r="AY51" s="221"/>
      <c r="AZ51" s="221"/>
      <c r="BA51" s="221" t="e">
        <f t="shared" si="99"/>
        <v>#DIV/0!</v>
      </c>
      <c r="BB51" s="221"/>
      <c r="BC51" s="221"/>
      <c r="BD51" s="221" t="e">
        <f t="shared" si="100"/>
        <v>#DIV/0!</v>
      </c>
      <c r="BE51" s="221"/>
      <c r="BF51" s="221"/>
      <c r="BG51" s="221" t="e">
        <f t="shared" si="101"/>
        <v>#DIV/0!</v>
      </c>
      <c r="BH51" s="221"/>
      <c r="BI51" s="221"/>
      <c r="BJ51" s="221" t="e">
        <f t="shared" si="102"/>
        <v>#DIV/0!</v>
      </c>
      <c r="BK51" s="221"/>
      <c r="BL51" s="221"/>
      <c r="BM51" s="221" t="e">
        <f t="shared" si="103"/>
        <v>#DIV/0!</v>
      </c>
      <c r="BN51" s="221"/>
      <c r="BO51" s="221"/>
      <c r="BP51" s="221" t="e">
        <f t="shared" si="104"/>
        <v>#DIV/0!</v>
      </c>
      <c r="BQ51" s="221"/>
      <c r="BR51" s="221"/>
      <c r="BS51" s="221" t="e">
        <f t="shared" si="105"/>
        <v>#DIV/0!</v>
      </c>
      <c r="BT51" s="221"/>
      <c r="BU51" s="221"/>
      <c r="BV51" s="221" t="e">
        <f t="shared" si="106"/>
        <v>#DIV/0!</v>
      </c>
      <c r="BW51" s="221"/>
      <c r="BX51" s="221"/>
      <c r="BY51" s="221" t="e">
        <f t="shared" si="107"/>
        <v>#DIV/0!</v>
      </c>
      <c r="BZ51" s="221"/>
      <c r="CA51" s="221"/>
      <c r="CB51" s="221" t="e">
        <f t="shared" si="108"/>
        <v>#DIV/0!</v>
      </c>
      <c r="CC51" s="221"/>
      <c r="CD51" s="221"/>
      <c r="CE51" s="221" t="e">
        <f t="shared" si="109"/>
        <v>#DIV/0!</v>
      </c>
      <c r="CF51" s="221"/>
      <c r="CG51" s="221"/>
      <c r="CH51" s="221" t="e">
        <f t="shared" si="110"/>
        <v>#DIV/0!</v>
      </c>
      <c r="CI51" s="221"/>
      <c r="CJ51" s="221"/>
      <c r="CK51" s="221" t="e">
        <f t="shared" si="111"/>
        <v>#DIV/0!</v>
      </c>
      <c r="CL51" s="221"/>
      <c r="CM51" s="221"/>
      <c r="CN51" s="221" t="e">
        <f t="shared" si="112"/>
        <v>#DIV/0!</v>
      </c>
      <c r="CO51" s="221"/>
      <c r="CP51" s="221"/>
      <c r="CQ51" s="221" t="e">
        <f t="shared" si="113"/>
        <v>#DIV/0!</v>
      </c>
      <c r="CR51" s="221"/>
      <c r="CS51" s="221"/>
      <c r="CT51" s="221" t="e">
        <f t="shared" si="114"/>
        <v>#DIV/0!</v>
      </c>
      <c r="CU51" s="221"/>
      <c r="CV51" s="221"/>
      <c r="CW51" s="221" t="e">
        <f t="shared" si="115"/>
        <v>#DIV/0!</v>
      </c>
      <c r="CX51" s="221"/>
      <c r="CY51" s="221"/>
      <c r="CZ51" s="221" t="e">
        <f t="shared" si="116"/>
        <v>#DIV/0!</v>
      </c>
      <c r="DA51" s="221"/>
      <c r="DB51" s="221"/>
      <c r="DC51" s="221" t="e">
        <f t="shared" si="117"/>
        <v>#DIV/0!</v>
      </c>
      <c r="DD51" s="221"/>
      <c r="DE51" s="221"/>
      <c r="DF51" s="221" t="e">
        <f t="shared" si="118"/>
        <v>#DIV/0!</v>
      </c>
      <c r="DG51" s="221"/>
      <c r="DH51" s="221"/>
      <c r="DI51" s="221" t="e">
        <f t="shared" si="119"/>
        <v>#DIV/0!</v>
      </c>
      <c r="DJ51" s="221"/>
      <c r="DK51" s="221"/>
      <c r="DL51" s="221" t="e">
        <f t="shared" si="120"/>
        <v>#DIV/0!</v>
      </c>
      <c r="DM51" s="221"/>
      <c r="DN51" s="221"/>
      <c r="DO51" s="221" t="e">
        <f t="shared" si="121"/>
        <v>#DIV/0!</v>
      </c>
      <c r="DP51" s="221"/>
      <c r="DQ51" s="221"/>
      <c r="DR51" s="221" t="e">
        <f t="shared" si="122"/>
        <v>#DIV/0!</v>
      </c>
      <c r="DS51" s="221"/>
      <c r="DT51" s="221"/>
      <c r="DU51" s="221" t="e">
        <f t="shared" si="123"/>
        <v>#DIV/0!</v>
      </c>
      <c r="DV51" s="221"/>
      <c r="DW51" s="221"/>
      <c r="DX51" s="221" t="e">
        <f t="shared" si="124"/>
        <v>#DIV/0!</v>
      </c>
      <c r="DY51" s="221"/>
      <c r="DZ51" s="221"/>
      <c r="EA51" s="221" t="e">
        <f t="shared" si="125"/>
        <v>#DIV/0!</v>
      </c>
      <c r="EB51" s="221"/>
      <c r="EC51" s="221"/>
      <c r="ED51" s="221" t="e">
        <f t="shared" si="126"/>
        <v>#DIV/0!</v>
      </c>
      <c r="EE51" s="221"/>
      <c r="EF51" s="221"/>
      <c r="EG51" s="221" t="e">
        <f t="shared" si="127"/>
        <v>#DIV/0!</v>
      </c>
      <c r="EH51" s="221"/>
      <c r="EI51" s="221"/>
      <c r="EJ51" s="221" t="e">
        <f t="shared" si="128"/>
        <v>#DIV/0!</v>
      </c>
      <c r="EK51" s="221"/>
      <c r="EL51" s="221"/>
      <c r="EM51" s="221" t="e">
        <f t="shared" si="129"/>
        <v>#DIV/0!</v>
      </c>
      <c r="EN51" s="221"/>
      <c r="EO51" s="221"/>
      <c r="EP51" s="221" t="e">
        <f t="shared" si="130"/>
        <v>#DIV/0!</v>
      </c>
      <c r="EQ51" s="221"/>
      <c r="ER51" s="221"/>
      <c r="ES51" s="221" t="e">
        <f t="shared" si="131"/>
        <v>#DIV/0!</v>
      </c>
      <c r="ET51" s="221"/>
      <c r="EU51" s="221"/>
      <c r="EV51" s="221" t="e">
        <f t="shared" si="132"/>
        <v>#DIV/0!</v>
      </c>
      <c r="EW51" s="221"/>
      <c r="EX51" s="221"/>
      <c r="EY51" s="221" t="e">
        <f t="shared" si="133"/>
        <v>#DIV/0!</v>
      </c>
      <c r="EZ51" s="221"/>
      <c r="FA51" s="221"/>
      <c r="FB51" s="221" t="e">
        <f t="shared" si="134"/>
        <v>#DIV/0!</v>
      </c>
      <c r="FC51" s="221"/>
      <c r="FD51" s="221"/>
      <c r="FE51" s="221" t="e">
        <f t="shared" si="135"/>
        <v>#DIV/0!</v>
      </c>
      <c r="FF51" s="221"/>
      <c r="FG51" s="221"/>
      <c r="FH51" s="221" t="e">
        <f t="shared" si="136"/>
        <v>#DIV/0!</v>
      </c>
      <c r="FI51" s="221"/>
      <c r="FJ51" s="221"/>
      <c r="FK51" s="221" t="e">
        <f t="shared" si="137"/>
        <v>#DIV/0!</v>
      </c>
      <c r="FL51" s="221"/>
      <c r="FM51" s="221"/>
      <c r="FN51" s="221" t="e">
        <f t="shared" si="138"/>
        <v>#DIV/0!</v>
      </c>
      <c r="FO51" s="221"/>
      <c r="FP51" s="221"/>
      <c r="FQ51" s="221" t="e">
        <f t="shared" si="139"/>
        <v>#DIV/0!</v>
      </c>
      <c r="FR51" s="221"/>
      <c r="FS51" s="221"/>
      <c r="FT51" s="221" t="e">
        <f t="shared" si="140"/>
        <v>#DIV/0!</v>
      </c>
      <c r="FU51" s="221"/>
      <c r="FV51" s="221"/>
      <c r="FW51" s="221" t="e">
        <f t="shared" si="141"/>
        <v>#DIV/0!</v>
      </c>
      <c r="FX51" s="221"/>
      <c r="FY51" s="221"/>
      <c r="FZ51" s="221" t="e">
        <f t="shared" si="142"/>
        <v>#DIV/0!</v>
      </c>
      <c r="GA51" s="221"/>
      <c r="GB51" s="221"/>
      <c r="GC51" s="221" t="e">
        <f t="shared" si="143"/>
        <v>#DIV/0!</v>
      </c>
      <c r="GD51" s="221"/>
      <c r="GE51" s="221"/>
      <c r="GF51" s="221" t="e">
        <f t="shared" si="144"/>
        <v>#DIV/0!</v>
      </c>
      <c r="GG51" s="221"/>
      <c r="GH51" s="221"/>
      <c r="GI51" s="221" t="e">
        <f t="shared" si="145"/>
        <v>#DIV/0!</v>
      </c>
      <c r="GJ51" s="221"/>
      <c r="GK51" s="221"/>
      <c r="GL51" s="221" t="e">
        <f t="shared" si="146"/>
        <v>#DIV/0!</v>
      </c>
      <c r="GM51" s="221"/>
      <c r="GN51" s="221"/>
      <c r="GO51" s="221" t="e">
        <f t="shared" si="147"/>
        <v>#DIV/0!</v>
      </c>
      <c r="GP51" s="221"/>
      <c r="GQ51" s="221"/>
      <c r="GR51" s="221" t="e">
        <f t="shared" si="148"/>
        <v>#DIV/0!</v>
      </c>
      <c r="GS51" s="221"/>
      <c r="GT51" s="221"/>
      <c r="GU51" s="221" t="e">
        <f t="shared" si="149"/>
        <v>#DIV/0!</v>
      </c>
      <c r="GV51" s="221"/>
      <c r="GW51" s="221"/>
      <c r="GX51" s="221" t="e">
        <f t="shared" si="150"/>
        <v>#DIV/0!</v>
      </c>
      <c r="GY51" s="221"/>
      <c r="GZ51" s="221"/>
      <c r="HA51" s="221" t="e">
        <f t="shared" si="151"/>
        <v>#DIV/0!</v>
      </c>
      <c r="HB51" s="221"/>
      <c r="HC51" s="221"/>
      <c r="HD51" s="221" t="e">
        <f t="shared" si="152"/>
        <v>#DIV/0!</v>
      </c>
      <c r="HE51" s="221"/>
      <c r="HF51" s="221"/>
      <c r="HG51" s="221" t="e">
        <f t="shared" si="153"/>
        <v>#DIV/0!</v>
      </c>
      <c r="HH51" s="221"/>
      <c r="HI51" s="221"/>
      <c r="HJ51" s="221" t="e">
        <f t="shared" si="154"/>
        <v>#DIV/0!</v>
      </c>
      <c r="HK51" s="221"/>
      <c r="HL51" s="221"/>
      <c r="HM51" s="221" t="e">
        <f t="shared" si="155"/>
        <v>#DIV/0!</v>
      </c>
      <c r="HN51" s="221"/>
      <c r="HO51" s="221"/>
      <c r="HP51" s="221" t="e">
        <f t="shared" si="156"/>
        <v>#DIV/0!</v>
      </c>
      <c r="HQ51" s="221"/>
      <c r="HR51" s="221"/>
      <c r="HS51" s="221" t="e">
        <f t="shared" si="157"/>
        <v>#DIV/0!</v>
      </c>
      <c r="HT51" s="221"/>
      <c r="HU51" s="221"/>
      <c r="HV51" s="221" t="e">
        <f t="shared" si="158"/>
        <v>#DIV/0!</v>
      </c>
      <c r="HW51" s="221"/>
      <c r="HX51" s="221"/>
      <c r="HY51" s="221" t="e">
        <f t="shared" si="159"/>
        <v>#DIV/0!</v>
      </c>
      <c r="HZ51" s="221"/>
      <c r="IA51" s="221"/>
      <c r="IB51" s="221" t="e">
        <f t="shared" si="160"/>
        <v>#DIV/0!</v>
      </c>
      <c r="IC51" s="221"/>
      <c r="ID51" s="221"/>
      <c r="IE51" s="221" t="e">
        <f t="shared" si="161"/>
        <v>#DIV/0!</v>
      </c>
      <c r="IF51" s="221"/>
      <c r="IG51" s="221"/>
      <c r="IH51" s="221"/>
      <c r="II51" s="221"/>
      <c r="IJ51" s="221"/>
      <c r="IK51" s="221"/>
      <c r="IL51" s="221"/>
      <c r="IM51" s="221"/>
      <c r="IN51" s="221"/>
      <c r="IO51" s="221"/>
      <c r="IP51" s="221"/>
    </row>
    <row r="52" spans="2:250" s="1" customFormat="1" x14ac:dyDescent="0.4">
      <c r="B52" s="221">
        <f t="shared" si="162"/>
        <v>0</v>
      </c>
      <c r="C52" s="221"/>
      <c r="D52" s="221"/>
      <c r="E52" s="221" t="e">
        <f t="shared" si="163"/>
        <v>#DIV/0!</v>
      </c>
      <c r="F52" s="221"/>
      <c r="G52" s="221"/>
      <c r="H52" s="221" t="e">
        <f t="shared" si="84"/>
        <v>#DIV/0!</v>
      </c>
      <c r="I52" s="221"/>
      <c r="J52" s="221"/>
      <c r="K52" s="221" t="e">
        <f t="shared" si="85"/>
        <v>#DIV/0!</v>
      </c>
      <c r="L52" s="221"/>
      <c r="M52" s="221"/>
      <c r="N52" s="221" t="e">
        <f t="shared" si="86"/>
        <v>#DIV/0!</v>
      </c>
      <c r="O52" s="221"/>
      <c r="P52" s="221"/>
      <c r="Q52" s="221" t="e">
        <f t="shared" si="87"/>
        <v>#DIV/0!</v>
      </c>
      <c r="R52" s="221"/>
      <c r="S52" s="221"/>
      <c r="T52" s="221" t="e">
        <f t="shared" si="88"/>
        <v>#DIV/0!</v>
      </c>
      <c r="U52" s="221"/>
      <c r="V52" s="221"/>
      <c r="W52" s="221" t="e">
        <f t="shared" si="89"/>
        <v>#DIV/0!</v>
      </c>
      <c r="X52" s="221"/>
      <c r="Y52" s="221"/>
      <c r="Z52" s="221" t="e">
        <f t="shared" si="90"/>
        <v>#DIV/0!</v>
      </c>
      <c r="AA52" s="221"/>
      <c r="AB52" s="221"/>
      <c r="AC52" s="221" t="e">
        <f t="shared" si="91"/>
        <v>#DIV/0!</v>
      </c>
      <c r="AD52" s="221"/>
      <c r="AE52" s="221"/>
      <c r="AF52" s="221" t="e">
        <f t="shared" si="92"/>
        <v>#DIV/0!</v>
      </c>
      <c r="AG52" s="221"/>
      <c r="AH52" s="221"/>
      <c r="AI52" s="221" t="e">
        <f t="shared" si="93"/>
        <v>#DIV/0!</v>
      </c>
      <c r="AJ52" s="221"/>
      <c r="AK52" s="221"/>
      <c r="AL52" s="221" t="e">
        <f t="shared" si="94"/>
        <v>#DIV/0!</v>
      </c>
      <c r="AM52" s="221"/>
      <c r="AN52" s="221"/>
      <c r="AO52" s="221" t="e">
        <f t="shared" si="95"/>
        <v>#DIV/0!</v>
      </c>
      <c r="AP52" s="221"/>
      <c r="AQ52" s="221"/>
      <c r="AR52" s="221" t="e">
        <f t="shared" si="96"/>
        <v>#DIV/0!</v>
      </c>
      <c r="AS52" s="221"/>
      <c r="AT52" s="221"/>
      <c r="AU52" s="221" t="e">
        <f t="shared" si="97"/>
        <v>#DIV/0!</v>
      </c>
      <c r="AV52" s="221"/>
      <c r="AW52" s="221"/>
      <c r="AX52" s="221" t="e">
        <f t="shared" si="98"/>
        <v>#DIV/0!</v>
      </c>
      <c r="AY52" s="221"/>
      <c r="AZ52" s="221"/>
      <c r="BA52" s="221" t="e">
        <f t="shared" si="99"/>
        <v>#DIV/0!</v>
      </c>
      <c r="BB52" s="221"/>
      <c r="BC52" s="221"/>
      <c r="BD52" s="221" t="e">
        <f t="shared" si="100"/>
        <v>#DIV/0!</v>
      </c>
      <c r="BE52" s="221"/>
      <c r="BF52" s="221"/>
      <c r="BG52" s="221" t="e">
        <f t="shared" si="101"/>
        <v>#DIV/0!</v>
      </c>
      <c r="BH52" s="221"/>
      <c r="BI52" s="221"/>
      <c r="BJ52" s="221" t="e">
        <f t="shared" si="102"/>
        <v>#DIV/0!</v>
      </c>
      <c r="BK52" s="221"/>
      <c r="BL52" s="221"/>
      <c r="BM52" s="221" t="e">
        <f t="shared" si="103"/>
        <v>#DIV/0!</v>
      </c>
      <c r="BN52" s="221"/>
      <c r="BO52" s="221"/>
      <c r="BP52" s="221" t="e">
        <f t="shared" si="104"/>
        <v>#DIV/0!</v>
      </c>
      <c r="BQ52" s="221"/>
      <c r="BR52" s="221"/>
      <c r="BS52" s="221" t="e">
        <f t="shared" si="105"/>
        <v>#DIV/0!</v>
      </c>
      <c r="BT52" s="221"/>
      <c r="BU52" s="221"/>
      <c r="BV52" s="221" t="e">
        <f t="shared" si="106"/>
        <v>#DIV/0!</v>
      </c>
      <c r="BW52" s="221"/>
      <c r="BX52" s="221"/>
      <c r="BY52" s="221" t="e">
        <f t="shared" si="107"/>
        <v>#DIV/0!</v>
      </c>
      <c r="BZ52" s="221"/>
      <c r="CA52" s="221"/>
      <c r="CB52" s="221" t="e">
        <f t="shared" si="108"/>
        <v>#DIV/0!</v>
      </c>
      <c r="CC52" s="221"/>
      <c r="CD52" s="221"/>
      <c r="CE52" s="221" t="e">
        <f t="shared" si="109"/>
        <v>#DIV/0!</v>
      </c>
      <c r="CF52" s="221"/>
      <c r="CG52" s="221"/>
      <c r="CH52" s="221" t="e">
        <f t="shared" si="110"/>
        <v>#DIV/0!</v>
      </c>
      <c r="CI52" s="221"/>
      <c r="CJ52" s="221"/>
      <c r="CK52" s="221" t="e">
        <f t="shared" si="111"/>
        <v>#DIV/0!</v>
      </c>
      <c r="CL52" s="221"/>
      <c r="CM52" s="221"/>
      <c r="CN52" s="221" t="e">
        <f t="shared" si="112"/>
        <v>#DIV/0!</v>
      </c>
      <c r="CO52" s="221"/>
      <c r="CP52" s="221"/>
      <c r="CQ52" s="221" t="e">
        <f t="shared" si="113"/>
        <v>#DIV/0!</v>
      </c>
      <c r="CR52" s="221"/>
      <c r="CS52" s="221"/>
      <c r="CT52" s="221" t="e">
        <f t="shared" si="114"/>
        <v>#DIV/0!</v>
      </c>
      <c r="CU52" s="221"/>
      <c r="CV52" s="221"/>
      <c r="CW52" s="221" t="e">
        <f t="shared" si="115"/>
        <v>#DIV/0!</v>
      </c>
      <c r="CX52" s="221"/>
      <c r="CY52" s="221"/>
      <c r="CZ52" s="221" t="e">
        <f t="shared" si="116"/>
        <v>#DIV/0!</v>
      </c>
      <c r="DA52" s="221"/>
      <c r="DB52" s="221"/>
      <c r="DC52" s="221" t="e">
        <f t="shared" si="117"/>
        <v>#DIV/0!</v>
      </c>
      <c r="DD52" s="221"/>
      <c r="DE52" s="221"/>
      <c r="DF52" s="221" t="e">
        <f t="shared" si="118"/>
        <v>#DIV/0!</v>
      </c>
      <c r="DG52" s="221"/>
      <c r="DH52" s="221"/>
      <c r="DI52" s="221" t="e">
        <f t="shared" si="119"/>
        <v>#DIV/0!</v>
      </c>
      <c r="DJ52" s="221"/>
      <c r="DK52" s="221"/>
      <c r="DL52" s="221" t="e">
        <f t="shared" si="120"/>
        <v>#DIV/0!</v>
      </c>
      <c r="DM52" s="221"/>
      <c r="DN52" s="221"/>
      <c r="DO52" s="221" t="e">
        <f t="shared" si="121"/>
        <v>#DIV/0!</v>
      </c>
      <c r="DP52" s="221"/>
      <c r="DQ52" s="221"/>
      <c r="DR52" s="221" t="e">
        <f t="shared" si="122"/>
        <v>#DIV/0!</v>
      </c>
      <c r="DS52" s="221"/>
      <c r="DT52" s="221"/>
      <c r="DU52" s="221" t="e">
        <f t="shared" si="123"/>
        <v>#DIV/0!</v>
      </c>
      <c r="DV52" s="221"/>
      <c r="DW52" s="221"/>
      <c r="DX52" s="221" t="e">
        <f t="shared" si="124"/>
        <v>#DIV/0!</v>
      </c>
      <c r="DY52" s="221"/>
      <c r="DZ52" s="221"/>
      <c r="EA52" s="221" t="e">
        <f t="shared" si="125"/>
        <v>#DIV/0!</v>
      </c>
      <c r="EB52" s="221"/>
      <c r="EC52" s="221"/>
      <c r="ED52" s="221" t="e">
        <f t="shared" si="126"/>
        <v>#DIV/0!</v>
      </c>
      <c r="EE52" s="221"/>
      <c r="EF52" s="221"/>
      <c r="EG52" s="221" t="e">
        <f t="shared" si="127"/>
        <v>#DIV/0!</v>
      </c>
      <c r="EH52" s="221"/>
      <c r="EI52" s="221"/>
      <c r="EJ52" s="221" t="e">
        <f t="shared" si="128"/>
        <v>#DIV/0!</v>
      </c>
      <c r="EK52" s="221"/>
      <c r="EL52" s="221"/>
      <c r="EM52" s="221" t="e">
        <f t="shared" si="129"/>
        <v>#DIV/0!</v>
      </c>
      <c r="EN52" s="221"/>
      <c r="EO52" s="221"/>
      <c r="EP52" s="221" t="e">
        <f t="shared" si="130"/>
        <v>#DIV/0!</v>
      </c>
      <c r="EQ52" s="221"/>
      <c r="ER52" s="221"/>
      <c r="ES52" s="221" t="e">
        <f t="shared" si="131"/>
        <v>#DIV/0!</v>
      </c>
      <c r="ET52" s="221"/>
      <c r="EU52" s="221"/>
      <c r="EV52" s="221" t="e">
        <f t="shared" si="132"/>
        <v>#DIV/0!</v>
      </c>
      <c r="EW52" s="221"/>
      <c r="EX52" s="221"/>
      <c r="EY52" s="221" t="e">
        <f t="shared" si="133"/>
        <v>#DIV/0!</v>
      </c>
      <c r="EZ52" s="221"/>
      <c r="FA52" s="221"/>
      <c r="FB52" s="221" t="e">
        <f t="shared" si="134"/>
        <v>#DIV/0!</v>
      </c>
      <c r="FC52" s="221"/>
      <c r="FD52" s="221"/>
      <c r="FE52" s="221" t="e">
        <f t="shared" si="135"/>
        <v>#DIV/0!</v>
      </c>
      <c r="FF52" s="221"/>
      <c r="FG52" s="221"/>
      <c r="FH52" s="221" t="e">
        <f t="shared" si="136"/>
        <v>#DIV/0!</v>
      </c>
      <c r="FI52" s="221"/>
      <c r="FJ52" s="221"/>
      <c r="FK52" s="221" t="e">
        <f t="shared" si="137"/>
        <v>#DIV/0!</v>
      </c>
      <c r="FL52" s="221"/>
      <c r="FM52" s="221"/>
      <c r="FN52" s="221" t="e">
        <f t="shared" si="138"/>
        <v>#DIV/0!</v>
      </c>
      <c r="FO52" s="221"/>
      <c r="FP52" s="221"/>
      <c r="FQ52" s="221" t="e">
        <f t="shared" si="139"/>
        <v>#DIV/0!</v>
      </c>
      <c r="FR52" s="221"/>
      <c r="FS52" s="221"/>
      <c r="FT52" s="221" t="e">
        <f t="shared" si="140"/>
        <v>#DIV/0!</v>
      </c>
      <c r="FU52" s="221"/>
      <c r="FV52" s="221"/>
      <c r="FW52" s="221" t="e">
        <f t="shared" si="141"/>
        <v>#DIV/0!</v>
      </c>
      <c r="FX52" s="221"/>
      <c r="FY52" s="221"/>
      <c r="FZ52" s="221" t="e">
        <f t="shared" si="142"/>
        <v>#DIV/0!</v>
      </c>
      <c r="GA52" s="221"/>
      <c r="GB52" s="221"/>
      <c r="GC52" s="221" t="e">
        <f t="shared" si="143"/>
        <v>#DIV/0!</v>
      </c>
      <c r="GD52" s="221"/>
      <c r="GE52" s="221"/>
      <c r="GF52" s="221" t="e">
        <f t="shared" si="144"/>
        <v>#DIV/0!</v>
      </c>
      <c r="GG52" s="221"/>
      <c r="GH52" s="221"/>
      <c r="GI52" s="221" t="e">
        <f t="shared" si="145"/>
        <v>#DIV/0!</v>
      </c>
      <c r="GJ52" s="221"/>
      <c r="GK52" s="221"/>
      <c r="GL52" s="221" t="e">
        <f t="shared" si="146"/>
        <v>#DIV/0!</v>
      </c>
      <c r="GM52" s="221"/>
      <c r="GN52" s="221"/>
      <c r="GO52" s="221" t="e">
        <f t="shared" si="147"/>
        <v>#DIV/0!</v>
      </c>
      <c r="GP52" s="221"/>
      <c r="GQ52" s="221"/>
      <c r="GR52" s="221" t="e">
        <f t="shared" si="148"/>
        <v>#DIV/0!</v>
      </c>
      <c r="GS52" s="221"/>
      <c r="GT52" s="221"/>
      <c r="GU52" s="221" t="e">
        <f t="shared" si="149"/>
        <v>#DIV/0!</v>
      </c>
      <c r="GV52" s="221"/>
      <c r="GW52" s="221"/>
      <c r="GX52" s="221" t="e">
        <f t="shared" si="150"/>
        <v>#DIV/0!</v>
      </c>
      <c r="GY52" s="221"/>
      <c r="GZ52" s="221"/>
      <c r="HA52" s="221" t="e">
        <f t="shared" si="151"/>
        <v>#DIV/0!</v>
      </c>
      <c r="HB52" s="221"/>
      <c r="HC52" s="221"/>
      <c r="HD52" s="221" t="e">
        <f t="shared" si="152"/>
        <v>#DIV/0!</v>
      </c>
      <c r="HE52" s="221"/>
      <c r="HF52" s="221"/>
      <c r="HG52" s="221" t="e">
        <f t="shared" si="153"/>
        <v>#DIV/0!</v>
      </c>
      <c r="HH52" s="221"/>
      <c r="HI52" s="221"/>
      <c r="HJ52" s="221" t="e">
        <f t="shared" si="154"/>
        <v>#DIV/0!</v>
      </c>
      <c r="HK52" s="221"/>
      <c r="HL52" s="221"/>
      <c r="HM52" s="221" t="e">
        <f t="shared" si="155"/>
        <v>#DIV/0!</v>
      </c>
      <c r="HN52" s="221"/>
      <c r="HO52" s="221"/>
      <c r="HP52" s="221" t="e">
        <f t="shared" si="156"/>
        <v>#DIV/0!</v>
      </c>
      <c r="HQ52" s="221"/>
      <c r="HR52" s="221"/>
      <c r="HS52" s="221" t="e">
        <f t="shared" si="157"/>
        <v>#DIV/0!</v>
      </c>
      <c r="HT52" s="221"/>
      <c r="HU52" s="221"/>
      <c r="HV52" s="221" t="e">
        <f t="shared" si="158"/>
        <v>#DIV/0!</v>
      </c>
      <c r="HW52" s="221"/>
      <c r="HX52" s="221"/>
      <c r="HY52" s="221" t="e">
        <f t="shared" si="159"/>
        <v>#DIV/0!</v>
      </c>
      <c r="HZ52" s="221"/>
      <c r="IA52" s="221"/>
      <c r="IB52" s="221" t="e">
        <f t="shared" si="160"/>
        <v>#DIV/0!</v>
      </c>
      <c r="IC52" s="221"/>
      <c r="ID52" s="221"/>
      <c r="IE52" s="221" t="e">
        <f t="shared" si="161"/>
        <v>#DIV/0!</v>
      </c>
      <c r="IF52" s="221"/>
      <c r="IG52" s="221"/>
      <c r="IH52" s="221"/>
      <c r="II52" s="221"/>
      <c r="IJ52" s="221"/>
      <c r="IK52" s="221"/>
      <c r="IL52" s="221"/>
      <c r="IM52" s="221"/>
      <c r="IN52" s="221"/>
      <c r="IO52" s="221"/>
      <c r="IP52" s="221"/>
    </row>
    <row r="53" spans="2:250" s="1" customFormat="1" x14ac:dyDescent="0.4">
      <c r="B53" s="221">
        <f t="shared" si="162"/>
        <v>0</v>
      </c>
      <c r="C53" s="221"/>
      <c r="D53" s="221"/>
      <c r="E53" s="221" t="e">
        <f t="shared" si="163"/>
        <v>#DIV/0!</v>
      </c>
      <c r="F53" s="221"/>
      <c r="G53" s="221"/>
      <c r="H53" s="221" t="e">
        <f t="shared" si="84"/>
        <v>#DIV/0!</v>
      </c>
      <c r="I53" s="221"/>
      <c r="J53" s="221"/>
      <c r="K53" s="221" t="e">
        <f t="shared" si="85"/>
        <v>#DIV/0!</v>
      </c>
      <c r="L53" s="221"/>
      <c r="M53" s="221"/>
      <c r="N53" s="221" t="e">
        <f t="shared" si="86"/>
        <v>#DIV/0!</v>
      </c>
      <c r="O53" s="221"/>
      <c r="P53" s="221"/>
      <c r="Q53" s="221" t="e">
        <f t="shared" si="87"/>
        <v>#DIV/0!</v>
      </c>
      <c r="R53" s="221"/>
      <c r="S53" s="221"/>
      <c r="T53" s="221" t="e">
        <f t="shared" si="88"/>
        <v>#DIV/0!</v>
      </c>
      <c r="U53" s="221"/>
      <c r="V53" s="221"/>
      <c r="W53" s="221" t="e">
        <f t="shared" si="89"/>
        <v>#DIV/0!</v>
      </c>
      <c r="X53" s="221"/>
      <c r="Y53" s="221"/>
      <c r="Z53" s="221" t="e">
        <f t="shared" si="90"/>
        <v>#DIV/0!</v>
      </c>
      <c r="AA53" s="221"/>
      <c r="AB53" s="221"/>
      <c r="AC53" s="221" t="e">
        <f t="shared" si="91"/>
        <v>#DIV/0!</v>
      </c>
      <c r="AD53" s="221"/>
      <c r="AE53" s="221"/>
      <c r="AF53" s="221" t="e">
        <f t="shared" si="92"/>
        <v>#DIV/0!</v>
      </c>
      <c r="AG53" s="221"/>
      <c r="AH53" s="221"/>
      <c r="AI53" s="221" t="e">
        <f t="shared" si="93"/>
        <v>#DIV/0!</v>
      </c>
      <c r="AJ53" s="221"/>
      <c r="AK53" s="221"/>
      <c r="AL53" s="221" t="e">
        <f t="shared" si="94"/>
        <v>#DIV/0!</v>
      </c>
      <c r="AM53" s="221"/>
      <c r="AN53" s="221"/>
      <c r="AO53" s="221" t="e">
        <f t="shared" si="95"/>
        <v>#DIV/0!</v>
      </c>
      <c r="AP53" s="221"/>
      <c r="AQ53" s="221"/>
      <c r="AR53" s="221" t="e">
        <f t="shared" si="96"/>
        <v>#DIV/0!</v>
      </c>
      <c r="AS53" s="221"/>
      <c r="AT53" s="221"/>
      <c r="AU53" s="221" t="e">
        <f t="shared" si="97"/>
        <v>#DIV/0!</v>
      </c>
      <c r="AV53" s="221"/>
      <c r="AW53" s="221"/>
      <c r="AX53" s="221" t="e">
        <f t="shared" si="98"/>
        <v>#DIV/0!</v>
      </c>
      <c r="AY53" s="221"/>
      <c r="AZ53" s="221"/>
      <c r="BA53" s="221" t="e">
        <f t="shared" si="99"/>
        <v>#DIV/0!</v>
      </c>
      <c r="BB53" s="221"/>
      <c r="BC53" s="221"/>
      <c r="BD53" s="221" t="e">
        <f t="shared" si="100"/>
        <v>#DIV/0!</v>
      </c>
      <c r="BE53" s="221"/>
      <c r="BF53" s="221"/>
      <c r="BG53" s="221" t="e">
        <f t="shared" si="101"/>
        <v>#DIV/0!</v>
      </c>
      <c r="BH53" s="221"/>
      <c r="BI53" s="221"/>
      <c r="BJ53" s="221" t="e">
        <f t="shared" si="102"/>
        <v>#DIV/0!</v>
      </c>
      <c r="BK53" s="221"/>
      <c r="BL53" s="221"/>
      <c r="BM53" s="221" t="e">
        <f t="shared" si="103"/>
        <v>#DIV/0!</v>
      </c>
      <c r="BN53" s="221"/>
      <c r="BO53" s="221"/>
      <c r="BP53" s="221" t="e">
        <f t="shared" si="104"/>
        <v>#DIV/0!</v>
      </c>
      <c r="BQ53" s="221"/>
      <c r="BR53" s="221"/>
      <c r="BS53" s="221" t="e">
        <f t="shared" si="105"/>
        <v>#DIV/0!</v>
      </c>
      <c r="BT53" s="221"/>
      <c r="BU53" s="221"/>
      <c r="BV53" s="221" t="e">
        <f t="shared" si="106"/>
        <v>#DIV/0!</v>
      </c>
      <c r="BW53" s="221"/>
      <c r="BX53" s="221"/>
      <c r="BY53" s="221" t="e">
        <f t="shared" si="107"/>
        <v>#DIV/0!</v>
      </c>
      <c r="BZ53" s="221"/>
      <c r="CA53" s="221"/>
      <c r="CB53" s="221" t="e">
        <f t="shared" si="108"/>
        <v>#DIV/0!</v>
      </c>
      <c r="CC53" s="221"/>
      <c r="CD53" s="221"/>
      <c r="CE53" s="221" t="e">
        <f t="shared" si="109"/>
        <v>#DIV/0!</v>
      </c>
      <c r="CF53" s="221"/>
      <c r="CG53" s="221"/>
      <c r="CH53" s="221" t="e">
        <f t="shared" si="110"/>
        <v>#DIV/0!</v>
      </c>
      <c r="CI53" s="221"/>
      <c r="CJ53" s="221"/>
      <c r="CK53" s="221" t="e">
        <f t="shared" si="111"/>
        <v>#DIV/0!</v>
      </c>
      <c r="CL53" s="221"/>
      <c r="CM53" s="221"/>
      <c r="CN53" s="221" t="e">
        <f t="shared" si="112"/>
        <v>#DIV/0!</v>
      </c>
      <c r="CO53" s="221"/>
      <c r="CP53" s="221"/>
      <c r="CQ53" s="221" t="e">
        <f t="shared" si="113"/>
        <v>#DIV/0!</v>
      </c>
      <c r="CR53" s="221"/>
      <c r="CS53" s="221"/>
      <c r="CT53" s="221" t="e">
        <f t="shared" si="114"/>
        <v>#DIV/0!</v>
      </c>
      <c r="CU53" s="221"/>
      <c r="CV53" s="221"/>
      <c r="CW53" s="221" t="e">
        <f t="shared" si="115"/>
        <v>#DIV/0!</v>
      </c>
      <c r="CX53" s="221"/>
      <c r="CY53" s="221"/>
      <c r="CZ53" s="221" t="e">
        <f t="shared" si="116"/>
        <v>#DIV/0!</v>
      </c>
      <c r="DA53" s="221"/>
      <c r="DB53" s="221"/>
      <c r="DC53" s="221" t="e">
        <f t="shared" si="117"/>
        <v>#DIV/0!</v>
      </c>
      <c r="DD53" s="221"/>
      <c r="DE53" s="221"/>
      <c r="DF53" s="221" t="e">
        <f t="shared" si="118"/>
        <v>#DIV/0!</v>
      </c>
      <c r="DG53" s="221"/>
      <c r="DH53" s="221"/>
      <c r="DI53" s="221" t="e">
        <f t="shared" si="119"/>
        <v>#DIV/0!</v>
      </c>
      <c r="DJ53" s="221"/>
      <c r="DK53" s="221"/>
      <c r="DL53" s="221" t="e">
        <f t="shared" si="120"/>
        <v>#DIV/0!</v>
      </c>
      <c r="DM53" s="221"/>
      <c r="DN53" s="221"/>
      <c r="DO53" s="221" t="e">
        <f t="shared" si="121"/>
        <v>#DIV/0!</v>
      </c>
      <c r="DP53" s="221"/>
      <c r="DQ53" s="221"/>
      <c r="DR53" s="221" t="e">
        <f t="shared" si="122"/>
        <v>#DIV/0!</v>
      </c>
      <c r="DS53" s="221"/>
      <c r="DT53" s="221"/>
      <c r="DU53" s="221" t="e">
        <f t="shared" si="123"/>
        <v>#DIV/0!</v>
      </c>
      <c r="DV53" s="221"/>
      <c r="DW53" s="221"/>
      <c r="DX53" s="221" t="e">
        <f t="shared" si="124"/>
        <v>#DIV/0!</v>
      </c>
      <c r="DY53" s="221"/>
      <c r="DZ53" s="221"/>
      <c r="EA53" s="221" t="e">
        <f t="shared" si="125"/>
        <v>#DIV/0!</v>
      </c>
      <c r="EB53" s="221"/>
      <c r="EC53" s="221"/>
      <c r="ED53" s="221" t="e">
        <f t="shared" si="126"/>
        <v>#DIV/0!</v>
      </c>
      <c r="EE53" s="221"/>
      <c r="EF53" s="221"/>
      <c r="EG53" s="221" t="e">
        <f t="shared" si="127"/>
        <v>#DIV/0!</v>
      </c>
      <c r="EH53" s="221"/>
      <c r="EI53" s="221"/>
      <c r="EJ53" s="221" t="e">
        <f t="shared" si="128"/>
        <v>#DIV/0!</v>
      </c>
      <c r="EK53" s="221"/>
      <c r="EL53" s="221"/>
      <c r="EM53" s="221" t="e">
        <f t="shared" si="129"/>
        <v>#DIV/0!</v>
      </c>
      <c r="EN53" s="221"/>
      <c r="EO53" s="221"/>
      <c r="EP53" s="221" t="e">
        <f t="shared" si="130"/>
        <v>#DIV/0!</v>
      </c>
      <c r="EQ53" s="221"/>
      <c r="ER53" s="221"/>
      <c r="ES53" s="221" t="e">
        <f t="shared" si="131"/>
        <v>#DIV/0!</v>
      </c>
      <c r="ET53" s="221"/>
      <c r="EU53" s="221"/>
      <c r="EV53" s="221" t="e">
        <f t="shared" si="132"/>
        <v>#DIV/0!</v>
      </c>
      <c r="EW53" s="221"/>
      <c r="EX53" s="221"/>
      <c r="EY53" s="221" t="e">
        <f t="shared" si="133"/>
        <v>#DIV/0!</v>
      </c>
      <c r="EZ53" s="221"/>
      <c r="FA53" s="221"/>
      <c r="FB53" s="221" t="e">
        <f t="shared" si="134"/>
        <v>#DIV/0!</v>
      </c>
      <c r="FC53" s="221"/>
      <c r="FD53" s="221"/>
      <c r="FE53" s="221" t="e">
        <f t="shared" si="135"/>
        <v>#DIV/0!</v>
      </c>
      <c r="FF53" s="221"/>
      <c r="FG53" s="221"/>
      <c r="FH53" s="221" t="e">
        <f t="shared" si="136"/>
        <v>#DIV/0!</v>
      </c>
      <c r="FI53" s="221"/>
      <c r="FJ53" s="221"/>
      <c r="FK53" s="221" t="e">
        <f t="shared" si="137"/>
        <v>#DIV/0!</v>
      </c>
      <c r="FL53" s="221"/>
      <c r="FM53" s="221"/>
      <c r="FN53" s="221" t="e">
        <f t="shared" si="138"/>
        <v>#DIV/0!</v>
      </c>
      <c r="FO53" s="221"/>
      <c r="FP53" s="221"/>
      <c r="FQ53" s="221" t="e">
        <f t="shared" si="139"/>
        <v>#DIV/0!</v>
      </c>
      <c r="FR53" s="221"/>
      <c r="FS53" s="221"/>
      <c r="FT53" s="221" t="e">
        <f t="shared" si="140"/>
        <v>#DIV/0!</v>
      </c>
      <c r="FU53" s="221"/>
      <c r="FV53" s="221"/>
      <c r="FW53" s="221" t="e">
        <f t="shared" si="141"/>
        <v>#DIV/0!</v>
      </c>
      <c r="FX53" s="221"/>
      <c r="FY53" s="221"/>
      <c r="FZ53" s="221" t="e">
        <f t="shared" si="142"/>
        <v>#DIV/0!</v>
      </c>
      <c r="GA53" s="221"/>
      <c r="GB53" s="221"/>
      <c r="GC53" s="221" t="e">
        <f t="shared" si="143"/>
        <v>#DIV/0!</v>
      </c>
      <c r="GD53" s="221"/>
      <c r="GE53" s="221"/>
      <c r="GF53" s="221" t="e">
        <f t="shared" si="144"/>
        <v>#DIV/0!</v>
      </c>
      <c r="GG53" s="221"/>
      <c r="GH53" s="221"/>
      <c r="GI53" s="221" t="e">
        <f t="shared" si="145"/>
        <v>#DIV/0!</v>
      </c>
      <c r="GJ53" s="221"/>
      <c r="GK53" s="221"/>
      <c r="GL53" s="221" t="e">
        <f t="shared" si="146"/>
        <v>#DIV/0!</v>
      </c>
      <c r="GM53" s="221"/>
      <c r="GN53" s="221"/>
      <c r="GO53" s="221" t="e">
        <f t="shared" si="147"/>
        <v>#DIV/0!</v>
      </c>
      <c r="GP53" s="221"/>
      <c r="GQ53" s="221"/>
      <c r="GR53" s="221" t="e">
        <f t="shared" si="148"/>
        <v>#DIV/0!</v>
      </c>
      <c r="GS53" s="221"/>
      <c r="GT53" s="221"/>
      <c r="GU53" s="221" t="e">
        <f t="shared" si="149"/>
        <v>#DIV/0!</v>
      </c>
      <c r="GV53" s="221"/>
      <c r="GW53" s="221"/>
      <c r="GX53" s="221" t="e">
        <f t="shared" si="150"/>
        <v>#DIV/0!</v>
      </c>
      <c r="GY53" s="221"/>
      <c r="GZ53" s="221"/>
      <c r="HA53" s="221" t="e">
        <f t="shared" si="151"/>
        <v>#DIV/0!</v>
      </c>
      <c r="HB53" s="221"/>
      <c r="HC53" s="221"/>
      <c r="HD53" s="221" t="e">
        <f t="shared" si="152"/>
        <v>#DIV/0!</v>
      </c>
      <c r="HE53" s="221"/>
      <c r="HF53" s="221"/>
      <c r="HG53" s="221" t="e">
        <f t="shared" si="153"/>
        <v>#DIV/0!</v>
      </c>
      <c r="HH53" s="221"/>
      <c r="HI53" s="221"/>
      <c r="HJ53" s="221" t="e">
        <f t="shared" si="154"/>
        <v>#DIV/0!</v>
      </c>
      <c r="HK53" s="221"/>
      <c r="HL53" s="221"/>
      <c r="HM53" s="221" t="e">
        <f t="shared" si="155"/>
        <v>#DIV/0!</v>
      </c>
      <c r="HN53" s="221"/>
      <c r="HO53" s="221"/>
      <c r="HP53" s="221" t="e">
        <f t="shared" si="156"/>
        <v>#DIV/0!</v>
      </c>
      <c r="HQ53" s="221"/>
      <c r="HR53" s="221"/>
      <c r="HS53" s="221" t="e">
        <f t="shared" si="157"/>
        <v>#DIV/0!</v>
      </c>
      <c r="HT53" s="221"/>
      <c r="HU53" s="221"/>
      <c r="HV53" s="221" t="e">
        <f t="shared" si="158"/>
        <v>#DIV/0!</v>
      </c>
      <c r="HW53" s="221"/>
      <c r="HX53" s="221"/>
      <c r="HY53" s="221" t="e">
        <f t="shared" si="159"/>
        <v>#DIV/0!</v>
      </c>
      <c r="HZ53" s="221"/>
      <c r="IA53" s="221"/>
      <c r="IB53" s="221" t="e">
        <f t="shared" si="160"/>
        <v>#DIV/0!</v>
      </c>
      <c r="IC53" s="221"/>
      <c r="ID53" s="221"/>
      <c r="IE53" s="221" t="e">
        <f t="shared" si="161"/>
        <v>#DIV/0!</v>
      </c>
      <c r="IF53" s="221"/>
      <c r="IG53" s="221"/>
      <c r="IH53" s="221"/>
      <c r="II53" s="221"/>
      <c r="IJ53" s="221"/>
      <c r="IK53" s="221"/>
      <c r="IL53" s="221"/>
      <c r="IM53" s="221"/>
      <c r="IN53" s="221"/>
      <c r="IO53" s="221"/>
      <c r="IP53" s="221"/>
    </row>
    <row r="54" spans="2:250" s="1" customFormat="1" x14ac:dyDescent="0.4">
      <c r="B54" s="221">
        <f t="shared" si="162"/>
        <v>0</v>
      </c>
      <c r="C54" s="221"/>
      <c r="D54" s="221"/>
      <c r="E54" s="221" t="e">
        <f t="shared" si="163"/>
        <v>#DIV/0!</v>
      </c>
      <c r="F54" s="221"/>
      <c r="G54" s="221"/>
      <c r="H54" s="221" t="e">
        <f t="shared" si="84"/>
        <v>#DIV/0!</v>
      </c>
      <c r="I54" s="221"/>
      <c r="J54" s="221"/>
      <c r="K54" s="221" t="e">
        <f t="shared" si="85"/>
        <v>#DIV/0!</v>
      </c>
      <c r="L54" s="221"/>
      <c r="M54" s="221"/>
      <c r="N54" s="221" t="e">
        <f t="shared" si="86"/>
        <v>#DIV/0!</v>
      </c>
      <c r="O54" s="221"/>
      <c r="P54" s="221"/>
      <c r="Q54" s="221" t="e">
        <f t="shared" si="87"/>
        <v>#DIV/0!</v>
      </c>
      <c r="R54" s="221"/>
      <c r="S54" s="221"/>
      <c r="T54" s="221" t="e">
        <f t="shared" si="88"/>
        <v>#DIV/0!</v>
      </c>
      <c r="U54" s="221"/>
      <c r="V54" s="221"/>
      <c r="W54" s="221" t="e">
        <f t="shared" si="89"/>
        <v>#DIV/0!</v>
      </c>
      <c r="X54" s="221"/>
      <c r="Y54" s="221"/>
      <c r="Z54" s="221" t="e">
        <f t="shared" si="90"/>
        <v>#DIV/0!</v>
      </c>
      <c r="AA54" s="221"/>
      <c r="AB54" s="221"/>
      <c r="AC54" s="221" t="e">
        <f t="shared" si="91"/>
        <v>#DIV/0!</v>
      </c>
      <c r="AD54" s="221"/>
      <c r="AE54" s="221"/>
      <c r="AF54" s="221" t="e">
        <f t="shared" si="92"/>
        <v>#DIV/0!</v>
      </c>
      <c r="AG54" s="221"/>
      <c r="AH54" s="221"/>
      <c r="AI54" s="221" t="e">
        <f t="shared" si="93"/>
        <v>#DIV/0!</v>
      </c>
      <c r="AJ54" s="221"/>
      <c r="AK54" s="221"/>
      <c r="AL54" s="221" t="e">
        <f t="shared" si="94"/>
        <v>#DIV/0!</v>
      </c>
      <c r="AM54" s="221"/>
      <c r="AN54" s="221"/>
      <c r="AO54" s="221" t="e">
        <f t="shared" si="95"/>
        <v>#DIV/0!</v>
      </c>
      <c r="AP54" s="221"/>
      <c r="AQ54" s="221"/>
      <c r="AR54" s="221" t="e">
        <f t="shared" si="96"/>
        <v>#DIV/0!</v>
      </c>
      <c r="AS54" s="221"/>
      <c r="AT54" s="221"/>
      <c r="AU54" s="221" t="e">
        <f t="shared" si="97"/>
        <v>#DIV/0!</v>
      </c>
      <c r="AV54" s="221"/>
      <c r="AW54" s="221"/>
      <c r="AX54" s="221" t="e">
        <f t="shared" si="98"/>
        <v>#DIV/0!</v>
      </c>
      <c r="AY54" s="221"/>
      <c r="AZ54" s="221"/>
      <c r="BA54" s="221" t="e">
        <f t="shared" si="99"/>
        <v>#DIV/0!</v>
      </c>
      <c r="BB54" s="221"/>
      <c r="BC54" s="221"/>
      <c r="BD54" s="221" t="e">
        <f t="shared" si="100"/>
        <v>#DIV/0!</v>
      </c>
      <c r="BE54" s="221"/>
      <c r="BF54" s="221"/>
      <c r="BG54" s="221" t="e">
        <f t="shared" si="101"/>
        <v>#DIV/0!</v>
      </c>
      <c r="BH54" s="221"/>
      <c r="BI54" s="221"/>
      <c r="BJ54" s="221" t="e">
        <f t="shared" si="102"/>
        <v>#DIV/0!</v>
      </c>
      <c r="BK54" s="221"/>
      <c r="BL54" s="221"/>
      <c r="BM54" s="221" t="e">
        <f t="shared" si="103"/>
        <v>#DIV/0!</v>
      </c>
      <c r="BN54" s="221"/>
      <c r="BO54" s="221"/>
      <c r="BP54" s="221" t="e">
        <f t="shared" si="104"/>
        <v>#DIV/0!</v>
      </c>
      <c r="BQ54" s="221"/>
      <c r="BR54" s="221"/>
      <c r="BS54" s="221" t="e">
        <f t="shared" si="105"/>
        <v>#DIV/0!</v>
      </c>
      <c r="BT54" s="221"/>
      <c r="BU54" s="221"/>
      <c r="BV54" s="221" t="e">
        <f t="shared" si="106"/>
        <v>#DIV/0!</v>
      </c>
      <c r="BW54" s="221"/>
      <c r="BX54" s="221"/>
      <c r="BY54" s="221" t="e">
        <f t="shared" si="107"/>
        <v>#DIV/0!</v>
      </c>
      <c r="BZ54" s="221"/>
      <c r="CA54" s="221"/>
      <c r="CB54" s="221" t="e">
        <f t="shared" si="108"/>
        <v>#DIV/0!</v>
      </c>
      <c r="CC54" s="221"/>
      <c r="CD54" s="221"/>
      <c r="CE54" s="221" t="e">
        <f t="shared" si="109"/>
        <v>#DIV/0!</v>
      </c>
      <c r="CF54" s="221"/>
      <c r="CG54" s="221"/>
      <c r="CH54" s="221" t="e">
        <f t="shared" si="110"/>
        <v>#DIV/0!</v>
      </c>
      <c r="CI54" s="221"/>
      <c r="CJ54" s="221"/>
      <c r="CK54" s="221" t="e">
        <f t="shared" si="111"/>
        <v>#DIV/0!</v>
      </c>
      <c r="CL54" s="221"/>
      <c r="CM54" s="221"/>
      <c r="CN54" s="221" t="e">
        <f t="shared" si="112"/>
        <v>#DIV/0!</v>
      </c>
      <c r="CO54" s="221"/>
      <c r="CP54" s="221"/>
      <c r="CQ54" s="221" t="e">
        <f t="shared" si="113"/>
        <v>#DIV/0!</v>
      </c>
      <c r="CR54" s="221"/>
      <c r="CS54" s="221"/>
      <c r="CT54" s="221" t="e">
        <f t="shared" si="114"/>
        <v>#DIV/0!</v>
      </c>
      <c r="CU54" s="221"/>
      <c r="CV54" s="221"/>
      <c r="CW54" s="221" t="e">
        <f t="shared" si="115"/>
        <v>#DIV/0!</v>
      </c>
      <c r="CX54" s="221"/>
      <c r="CY54" s="221"/>
      <c r="CZ54" s="221" t="e">
        <f t="shared" si="116"/>
        <v>#DIV/0!</v>
      </c>
      <c r="DA54" s="221"/>
      <c r="DB54" s="221"/>
      <c r="DC54" s="221" t="e">
        <f t="shared" si="117"/>
        <v>#DIV/0!</v>
      </c>
      <c r="DD54" s="221"/>
      <c r="DE54" s="221"/>
      <c r="DF54" s="221" t="e">
        <f t="shared" si="118"/>
        <v>#DIV/0!</v>
      </c>
      <c r="DG54" s="221"/>
      <c r="DH54" s="221"/>
      <c r="DI54" s="221" t="e">
        <f t="shared" si="119"/>
        <v>#DIV/0!</v>
      </c>
      <c r="DJ54" s="221"/>
      <c r="DK54" s="221"/>
      <c r="DL54" s="221" t="e">
        <f t="shared" si="120"/>
        <v>#DIV/0!</v>
      </c>
      <c r="DM54" s="221"/>
      <c r="DN54" s="221"/>
      <c r="DO54" s="221" t="e">
        <f t="shared" si="121"/>
        <v>#DIV/0!</v>
      </c>
      <c r="DP54" s="221"/>
      <c r="DQ54" s="221"/>
      <c r="DR54" s="221" t="e">
        <f t="shared" si="122"/>
        <v>#DIV/0!</v>
      </c>
      <c r="DS54" s="221"/>
      <c r="DT54" s="221"/>
      <c r="DU54" s="221" t="e">
        <f t="shared" si="123"/>
        <v>#DIV/0!</v>
      </c>
      <c r="DV54" s="221"/>
      <c r="DW54" s="221"/>
      <c r="DX54" s="221" t="e">
        <f t="shared" si="124"/>
        <v>#DIV/0!</v>
      </c>
      <c r="DY54" s="221"/>
      <c r="DZ54" s="221"/>
      <c r="EA54" s="221" t="e">
        <f t="shared" si="125"/>
        <v>#DIV/0!</v>
      </c>
      <c r="EB54" s="221"/>
      <c r="EC54" s="221"/>
      <c r="ED54" s="221" t="e">
        <f t="shared" si="126"/>
        <v>#DIV/0!</v>
      </c>
      <c r="EE54" s="221"/>
      <c r="EF54" s="221"/>
      <c r="EG54" s="221" t="e">
        <f t="shared" si="127"/>
        <v>#DIV/0!</v>
      </c>
      <c r="EH54" s="221"/>
      <c r="EI54" s="221"/>
      <c r="EJ54" s="221" t="e">
        <f t="shared" si="128"/>
        <v>#DIV/0!</v>
      </c>
      <c r="EK54" s="221"/>
      <c r="EL54" s="221"/>
      <c r="EM54" s="221" t="e">
        <f t="shared" si="129"/>
        <v>#DIV/0!</v>
      </c>
      <c r="EN54" s="221"/>
      <c r="EO54" s="221"/>
      <c r="EP54" s="221" t="e">
        <f t="shared" si="130"/>
        <v>#DIV/0!</v>
      </c>
      <c r="EQ54" s="221"/>
      <c r="ER54" s="221"/>
      <c r="ES54" s="221" t="e">
        <f t="shared" si="131"/>
        <v>#DIV/0!</v>
      </c>
      <c r="ET54" s="221"/>
      <c r="EU54" s="221"/>
      <c r="EV54" s="221" t="e">
        <f t="shared" si="132"/>
        <v>#DIV/0!</v>
      </c>
      <c r="EW54" s="221"/>
      <c r="EX54" s="221"/>
      <c r="EY54" s="221" t="e">
        <f t="shared" si="133"/>
        <v>#DIV/0!</v>
      </c>
      <c r="EZ54" s="221"/>
      <c r="FA54" s="221"/>
      <c r="FB54" s="221" t="e">
        <f t="shared" si="134"/>
        <v>#DIV/0!</v>
      </c>
      <c r="FC54" s="221"/>
      <c r="FD54" s="221"/>
      <c r="FE54" s="221" t="e">
        <f t="shared" si="135"/>
        <v>#DIV/0!</v>
      </c>
      <c r="FF54" s="221"/>
      <c r="FG54" s="221"/>
      <c r="FH54" s="221" t="e">
        <f t="shared" si="136"/>
        <v>#DIV/0!</v>
      </c>
      <c r="FI54" s="221"/>
      <c r="FJ54" s="221"/>
      <c r="FK54" s="221" t="e">
        <f t="shared" si="137"/>
        <v>#DIV/0!</v>
      </c>
      <c r="FL54" s="221"/>
      <c r="FM54" s="221"/>
      <c r="FN54" s="221" t="e">
        <f t="shared" si="138"/>
        <v>#DIV/0!</v>
      </c>
      <c r="FO54" s="221"/>
      <c r="FP54" s="221"/>
      <c r="FQ54" s="221" t="e">
        <f t="shared" si="139"/>
        <v>#DIV/0!</v>
      </c>
      <c r="FR54" s="221"/>
      <c r="FS54" s="221"/>
      <c r="FT54" s="221" t="e">
        <f t="shared" si="140"/>
        <v>#DIV/0!</v>
      </c>
      <c r="FU54" s="221"/>
      <c r="FV54" s="221"/>
      <c r="FW54" s="221" t="e">
        <f t="shared" si="141"/>
        <v>#DIV/0!</v>
      </c>
      <c r="FX54" s="221"/>
      <c r="FY54" s="221"/>
      <c r="FZ54" s="221" t="e">
        <f t="shared" si="142"/>
        <v>#DIV/0!</v>
      </c>
      <c r="GA54" s="221"/>
      <c r="GB54" s="221"/>
      <c r="GC54" s="221" t="e">
        <f t="shared" si="143"/>
        <v>#DIV/0!</v>
      </c>
      <c r="GD54" s="221"/>
      <c r="GE54" s="221"/>
      <c r="GF54" s="221" t="e">
        <f t="shared" si="144"/>
        <v>#DIV/0!</v>
      </c>
      <c r="GG54" s="221"/>
      <c r="GH54" s="221"/>
      <c r="GI54" s="221" t="e">
        <f t="shared" si="145"/>
        <v>#DIV/0!</v>
      </c>
      <c r="GJ54" s="221"/>
      <c r="GK54" s="221"/>
      <c r="GL54" s="221" t="e">
        <f t="shared" si="146"/>
        <v>#DIV/0!</v>
      </c>
      <c r="GM54" s="221"/>
      <c r="GN54" s="221"/>
      <c r="GO54" s="221" t="e">
        <f t="shared" si="147"/>
        <v>#DIV/0!</v>
      </c>
      <c r="GP54" s="221"/>
      <c r="GQ54" s="221"/>
      <c r="GR54" s="221" t="e">
        <f t="shared" si="148"/>
        <v>#DIV/0!</v>
      </c>
      <c r="GS54" s="221"/>
      <c r="GT54" s="221"/>
      <c r="GU54" s="221" t="e">
        <f t="shared" si="149"/>
        <v>#DIV/0!</v>
      </c>
      <c r="GV54" s="221"/>
      <c r="GW54" s="221"/>
      <c r="GX54" s="221" t="e">
        <f t="shared" si="150"/>
        <v>#DIV/0!</v>
      </c>
      <c r="GY54" s="221"/>
      <c r="GZ54" s="221"/>
      <c r="HA54" s="221" t="e">
        <f t="shared" si="151"/>
        <v>#DIV/0!</v>
      </c>
      <c r="HB54" s="221"/>
      <c r="HC54" s="221"/>
      <c r="HD54" s="221" t="e">
        <f t="shared" si="152"/>
        <v>#DIV/0!</v>
      </c>
      <c r="HE54" s="221"/>
      <c r="HF54" s="221"/>
      <c r="HG54" s="221" t="e">
        <f t="shared" si="153"/>
        <v>#DIV/0!</v>
      </c>
      <c r="HH54" s="221"/>
      <c r="HI54" s="221"/>
      <c r="HJ54" s="221" t="e">
        <f t="shared" si="154"/>
        <v>#DIV/0!</v>
      </c>
      <c r="HK54" s="221"/>
      <c r="HL54" s="221"/>
      <c r="HM54" s="221" t="e">
        <f t="shared" si="155"/>
        <v>#DIV/0!</v>
      </c>
      <c r="HN54" s="221"/>
      <c r="HO54" s="221"/>
      <c r="HP54" s="221" t="e">
        <f t="shared" si="156"/>
        <v>#DIV/0!</v>
      </c>
      <c r="HQ54" s="221"/>
      <c r="HR54" s="221"/>
      <c r="HS54" s="221" t="e">
        <f t="shared" si="157"/>
        <v>#DIV/0!</v>
      </c>
      <c r="HT54" s="221"/>
      <c r="HU54" s="221"/>
      <c r="HV54" s="221" t="e">
        <f t="shared" si="158"/>
        <v>#DIV/0!</v>
      </c>
      <c r="HW54" s="221"/>
      <c r="HX54" s="221"/>
      <c r="HY54" s="221" t="e">
        <f t="shared" si="159"/>
        <v>#DIV/0!</v>
      </c>
      <c r="HZ54" s="221"/>
      <c r="IA54" s="221"/>
      <c r="IB54" s="221" t="e">
        <f t="shared" si="160"/>
        <v>#DIV/0!</v>
      </c>
      <c r="IC54" s="221"/>
      <c r="ID54" s="221"/>
      <c r="IE54" s="221" t="e">
        <f t="shared" si="161"/>
        <v>#DIV/0!</v>
      </c>
      <c r="IF54" s="221"/>
      <c r="IG54" s="221"/>
      <c r="IH54" s="221"/>
      <c r="II54" s="221"/>
      <c r="IJ54" s="221"/>
      <c r="IK54" s="221"/>
      <c r="IL54" s="221"/>
      <c r="IM54" s="221"/>
      <c r="IN54" s="221"/>
      <c r="IO54" s="221"/>
      <c r="IP54" s="221"/>
    </row>
    <row r="55" spans="2:250" s="1" customFormat="1" x14ac:dyDescent="0.4">
      <c r="B55" s="221">
        <f t="shared" si="162"/>
        <v>0</v>
      </c>
      <c r="C55" s="221"/>
      <c r="D55" s="221"/>
      <c r="E55" s="221" t="e">
        <f t="shared" si="163"/>
        <v>#DIV/0!</v>
      </c>
      <c r="F55" s="221"/>
      <c r="G55" s="221"/>
      <c r="H55" s="221" t="e">
        <f t="shared" si="84"/>
        <v>#DIV/0!</v>
      </c>
      <c r="I55" s="221"/>
      <c r="J55" s="221"/>
      <c r="K55" s="221" t="e">
        <f t="shared" si="85"/>
        <v>#DIV/0!</v>
      </c>
      <c r="L55" s="221"/>
      <c r="M55" s="221"/>
      <c r="N55" s="221" t="e">
        <f t="shared" si="86"/>
        <v>#DIV/0!</v>
      </c>
      <c r="O55" s="221"/>
      <c r="P55" s="221"/>
      <c r="Q55" s="221" t="e">
        <f t="shared" si="87"/>
        <v>#DIV/0!</v>
      </c>
      <c r="R55" s="221"/>
      <c r="S55" s="221"/>
      <c r="T55" s="221" t="e">
        <f t="shared" si="88"/>
        <v>#DIV/0!</v>
      </c>
      <c r="U55" s="221"/>
      <c r="V55" s="221"/>
      <c r="W55" s="221" t="e">
        <f t="shared" si="89"/>
        <v>#DIV/0!</v>
      </c>
      <c r="X55" s="221"/>
      <c r="Y55" s="221"/>
      <c r="Z55" s="221" t="e">
        <f t="shared" si="90"/>
        <v>#DIV/0!</v>
      </c>
      <c r="AA55" s="221"/>
      <c r="AB55" s="221"/>
      <c r="AC55" s="221" t="e">
        <f t="shared" si="91"/>
        <v>#DIV/0!</v>
      </c>
      <c r="AD55" s="221"/>
      <c r="AE55" s="221"/>
      <c r="AF55" s="221" t="e">
        <f t="shared" si="92"/>
        <v>#DIV/0!</v>
      </c>
      <c r="AG55" s="221"/>
      <c r="AH55" s="221"/>
      <c r="AI55" s="221" t="e">
        <f t="shared" si="93"/>
        <v>#DIV/0!</v>
      </c>
      <c r="AJ55" s="221"/>
      <c r="AK55" s="221"/>
      <c r="AL55" s="221" t="e">
        <f t="shared" si="94"/>
        <v>#DIV/0!</v>
      </c>
      <c r="AM55" s="221"/>
      <c r="AN55" s="221"/>
      <c r="AO55" s="221" t="e">
        <f t="shared" si="95"/>
        <v>#DIV/0!</v>
      </c>
      <c r="AP55" s="221"/>
      <c r="AQ55" s="221"/>
      <c r="AR55" s="221" t="e">
        <f t="shared" si="96"/>
        <v>#DIV/0!</v>
      </c>
      <c r="AS55" s="221"/>
      <c r="AT55" s="221"/>
      <c r="AU55" s="221" t="e">
        <f t="shared" si="97"/>
        <v>#DIV/0!</v>
      </c>
      <c r="AV55" s="221"/>
      <c r="AW55" s="221"/>
      <c r="AX55" s="221" t="e">
        <f t="shared" si="98"/>
        <v>#DIV/0!</v>
      </c>
      <c r="AY55" s="221"/>
      <c r="AZ55" s="221"/>
      <c r="BA55" s="221" t="e">
        <f t="shared" si="99"/>
        <v>#DIV/0!</v>
      </c>
      <c r="BB55" s="221"/>
      <c r="BC55" s="221"/>
      <c r="BD55" s="221" t="e">
        <f t="shared" si="100"/>
        <v>#DIV/0!</v>
      </c>
      <c r="BE55" s="221"/>
      <c r="BF55" s="221"/>
      <c r="BG55" s="221" t="e">
        <f t="shared" si="101"/>
        <v>#DIV/0!</v>
      </c>
      <c r="BH55" s="221"/>
      <c r="BI55" s="221"/>
      <c r="BJ55" s="221" t="e">
        <f t="shared" si="102"/>
        <v>#DIV/0!</v>
      </c>
      <c r="BK55" s="221"/>
      <c r="BL55" s="221"/>
      <c r="BM55" s="221" t="e">
        <f t="shared" si="103"/>
        <v>#DIV/0!</v>
      </c>
      <c r="BN55" s="221"/>
      <c r="BO55" s="221"/>
      <c r="BP55" s="221" t="e">
        <f t="shared" si="104"/>
        <v>#DIV/0!</v>
      </c>
      <c r="BQ55" s="221"/>
      <c r="BR55" s="221"/>
      <c r="BS55" s="221" t="e">
        <f t="shared" si="105"/>
        <v>#DIV/0!</v>
      </c>
      <c r="BT55" s="221"/>
      <c r="BU55" s="221"/>
      <c r="BV55" s="221" t="e">
        <f t="shared" si="106"/>
        <v>#DIV/0!</v>
      </c>
      <c r="BW55" s="221"/>
      <c r="BX55" s="221"/>
      <c r="BY55" s="221" t="e">
        <f t="shared" si="107"/>
        <v>#DIV/0!</v>
      </c>
      <c r="BZ55" s="221"/>
      <c r="CA55" s="221"/>
      <c r="CB55" s="221" t="e">
        <f t="shared" si="108"/>
        <v>#DIV/0!</v>
      </c>
      <c r="CC55" s="221"/>
      <c r="CD55" s="221"/>
      <c r="CE55" s="221" t="e">
        <f t="shared" si="109"/>
        <v>#DIV/0!</v>
      </c>
      <c r="CF55" s="221"/>
      <c r="CG55" s="221"/>
      <c r="CH55" s="221" t="e">
        <f t="shared" si="110"/>
        <v>#DIV/0!</v>
      </c>
      <c r="CI55" s="221"/>
      <c r="CJ55" s="221"/>
      <c r="CK55" s="221" t="e">
        <f t="shared" si="111"/>
        <v>#DIV/0!</v>
      </c>
      <c r="CL55" s="221"/>
      <c r="CM55" s="221"/>
      <c r="CN55" s="221" t="e">
        <f t="shared" si="112"/>
        <v>#DIV/0!</v>
      </c>
      <c r="CO55" s="221"/>
      <c r="CP55" s="221"/>
      <c r="CQ55" s="221" t="e">
        <f t="shared" si="113"/>
        <v>#DIV/0!</v>
      </c>
      <c r="CR55" s="221"/>
      <c r="CS55" s="221"/>
      <c r="CT55" s="221" t="e">
        <f t="shared" si="114"/>
        <v>#DIV/0!</v>
      </c>
      <c r="CU55" s="221"/>
      <c r="CV55" s="221"/>
      <c r="CW55" s="221" t="e">
        <f t="shared" si="115"/>
        <v>#DIV/0!</v>
      </c>
      <c r="CX55" s="221"/>
      <c r="CY55" s="221"/>
      <c r="CZ55" s="221" t="e">
        <f t="shared" si="116"/>
        <v>#DIV/0!</v>
      </c>
      <c r="DA55" s="221"/>
      <c r="DB55" s="221"/>
      <c r="DC55" s="221" t="e">
        <f t="shared" si="117"/>
        <v>#DIV/0!</v>
      </c>
      <c r="DD55" s="221"/>
      <c r="DE55" s="221"/>
      <c r="DF55" s="221" t="e">
        <f t="shared" si="118"/>
        <v>#DIV/0!</v>
      </c>
      <c r="DG55" s="221"/>
      <c r="DH55" s="221"/>
      <c r="DI55" s="221" t="e">
        <f t="shared" si="119"/>
        <v>#DIV/0!</v>
      </c>
      <c r="DJ55" s="221"/>
      <c r="DK55" s="221"/>
      <c r="DL55" s="221" t="e">
        <f t="shared" si="120"/>
        <v>#DIV/0!</v>
      </c>
      <c r="DM55" s="221"/>
      <c r="DN55" s="221"/>
      <c r="DO55" s="221" t="e">
        <f t="shared" si="121"/>
        <v>#DIV/0!</v>
      </c>
      <c r="DP55" s="221"/>
      <c r="DQ55" s="221"/>
      <c r="DR55" s="221" t="e">
        <f t="shared" si="122"/>
        <v>#DIV/0!</v>
      </c>
      <c r="DS55" s="221"/>
      <c r="DT55" s="221"/>
      <c r="DU55" s="221" t="e">
        <f t="shared" si="123"/>
        <v>#DIV/0!</v>
      </c>
      <c r="DV55" s="221"/>
      <c r="DW55" s="221"/>
      <c r="DX55" s="221" t="e">
        <f t="shared" si="124"/>
        <v>#DIV/0!</v>
      </c>
      <c r="DY55" s="221"/>
      <c r="DZ55" s="221"/>
      <c r="EA55" s="221" t="e">
        <f t="shared" si="125"/>
        <v>#DIV/0!</v>
      </c>
      <c r="EB55" s="221"/>
      <c r="EC55" s="221"/>
      <c r="ED55" s="221" t="e">
        <f t="shared" si="126"/>
        <v>#DIV/0!</v>
      </c>
      <c r="EE55" s="221"/>
      <c r="EF55" s="221"/>
      <c r="EG55" s="221" t="e">
        <f t="shared" si="127"/>
        <v>#DIV/0!</v>
      </c>
      <c r="EH55" s="221"/>
      <c r="EI55" s="221"/>
      <c r="EJ55" s="221" t="e">
        <f t="shared" si="128"/>
        <v>#DIV/0!</v>
      </c>
      <c r="EK55" s="221"/>
      <c r="EL55" s="221"/>
      <c r="EM55" s="221" t="e">
        <f t="shared" si="129"/>
        <v>#DIV/0!</v>
      </c>
      <c r="EN55" s="221"/>
      <c r="EO55" s="221"/>
      <c r="EP55" s="221" t="e">
        <f t="shared" si="130"/>
        <v>#DIV/0!</v>
      </c>
      <c r="EQ55" s="221"/>
      <c r="ER55" s="221"/>
      <c r="ES55" s="221" t="e">
        <f t="shared" si="131"/>
        <v>#DIV/0!</v>
      </c>
      <c r="ET55" s="221"/>
      <c r="EU55" s="221"/>
      <c r="EV55" s="221" t="e">
        <f t="shared" si="132"/>
        <v>#DIV/0!</v>
      </c>
      <c r="EW55" s="221"/>
      <c r="EX55" s="221"/>
      <c r="EY55" s="221" t="e">
        <f t="shared" si="133"/>
        <v>#DIV/0!</v>
      </c>
      <c r="EZ55" s="221"/>
      <c r="FA55" s="221"/>
      <c r="FB55" s="221" t="e">
        <f t="shared" si="134"/>
        <v>#DIV/0!</v>
      </c>
      <c r="FC55" s="221"/>
      <c r="FD55" s="221"/>
      <c r="FE55" s="221" t="e">
        <f t="shared" si="135"/>
        <v>#DIV/0!</v>
      </c>
      <c r="FF55" s="221"/>
      <c r="FG55" s="221"/>
      <c r="FH55" s="221" t="e">
        <f t="shared" si="136"/>
        <v>#DIV/0!</v>
      </c>
      <c r="FI55" s="221"/>
      <c r="FJ55" s="221"/>
      <c r="FK55" s="221" t="e">
        <f t="shared" si="137"/>
        <v>#DIV/0!</v>
      </c>
      <c r="FL55" s="221"/>
      <c r="FM55" s="221"/>
      <c r="FN55" s="221" t="e">
        <f t="shared" si="138"/>
        <v>#DIV/0!</v>
      </c>
      <c r="FO55" s="221"/>
      <c r="FP55" s="221"/>
      <c r="FQ55" s="221" t="e">
        <f t="shared" si="139"/>
        <v>#DIV/0!</v>
      </c>
      <c r="FR55" s="221"/>
      <c r="FS55" s="221"/>
      <c r="FT55" s="221" t="e">
        <f t="shared" si="140"/>
        <v>#DIV/0!</v>
      </c>
      <c r="FU55" s="221"/>
      <c r="FV55" s="221"/>
      <c r="FW55" s="221" t="e">
        <f t="shared" si="141"/>
        <v>#DIV/0!</v>
      </c>
      <c r="FX55" s="221"/>
      <c r="FY55" s="221"/>
      <c r="FZ55" s="221" t="e">
        <f t="shared" si="142"/>
        <v>#DIV/0!</v>
      </c>
      <c r="GA55" s="221"/>
      <c r="GB55" s="221"/>
      <c r="GC55" s="221" t="e">
        <f t="shared" si="143"/>
        <v>#DIV/0!</v>
      </c>
      <c r="GD55" s="221"/>
      <c r="GE55" s="221"/>
      <c r="GF55" s="221" t="e">
        <f t="shared" si="144"/>
        <v>#DIV/0!</v>
      </c>
      <c r="GG55" s="221"/>
      <c r="GH55" s="221"/>
      <c r="GI55" s="221" t="e">
        <f t="shared" si="145"/>
        <v>#DIV/0!</v>
      </c>
      <c r="GJ55" s="221"/>
      <c r="GK55" s="221"/>
      <c r="GL55" s="221" t="e">
        <f t="shared" si="146"/>
        <v>#DIV/0!</v>
      </c>
      <c r="GM55" s="221"/>
      <c r="GN55" s="221"/>
      <c r="GO55" s="221" t="e">
        <f t="shared" si="147"/>
        <v>#DIV/0!</v>
      </c>
      <c r="GP55" s="221"/>
      <c r="GQ55" s="221"/>
      <c r="GR55" s="221" t="e">
        <f t="shared" si="148"/>
        <v>#DIV/0!</v>
      </c>
      <c r="GS55" s="221"/>
      <c r="GT55" s="221"/>
      <c r="GU55" s="221" t="e">
        <f t="shared" si="149"/>
        <v>#DIV/0!</v>
      </c>
      <c r="GV55" s="221"/>
      <c r="GW55" s="221"/>
      <c r="GX55" s="221" t="e">
        <f t="shared" si="150"/>
        <v>#DIV/0!</v>
      </c>
      <c r="GY55" s="221"/>
      <c r="GZ55" s="221"/>
      <c r="HA55" s="221" t="e">
        <f t="shared" si="151"/>
        <v>#DIV/0!</v>
      </c>
      <c r="HB55" s="221"/>
      <c r="HC55" s="221"/>
      <c r="HD55" s="221" t="e">
        <f t="shared" si="152"/>
        <v>#DIV/0!</v>
      </c>
      <c r="HE55" s="221"/>
      <c r="HF55" s="221"/>
      <c r="HG55" s="221" t="e">
        <f t="shared" si="153"/>
        <v>#DIV/0!</v>
      </c>
      <c r="HH55" s="221"/>
      <c r="HI55" s="221"/>
      <c r="HJ55" s="221" t="e">
        <f t="shared" si="154"/>
        <v>#DIV/0!</v>
      </c>
      <c r="HK55" s="221"/>
      <c r="HL55" s="221"/>
      <c r="HM55" s="221" t="e">
        <f t="shared" si="155"/>
        <v>#DIV/0!</v>
      </c>
      <c r="HN55" s="221"/>
      <c r="HO55" s="221"/>
      <c r="HP55" s="221" t="e">
        <f t="shared" si="156"/>
        <v>#DIV/0!</v>
      </c>
      <c r="HQ55" s="221"/>
      <c r="HR55" s="221"/>
      <c r="HS55" s="221" t="e">
        <f t="shared" si="157"/>
        <v>#DIV/0!</v>
      </c>
      <c r="HT55" s="221"/>
      <c r="HU55" s="221"/>
      <c r="HV55" s="221" t="e">
        <f t="shared" si="158"/>
        <v>#DIV/0!</v>
      </c>
      <c r="HW55" s="221"/>
      <c r="HX55" s="221"/>
      <c r="HY55" s="221" t="e">
        <f t="shared" si="159"/>
        <v>#DIV/0!</v>
      </c>
      <c r="HZ55" s="221"/>
      <c r="IA55" s="221"/>
      <c r="IB55" s="221" t="e">
        <f t="shared" si="160"/>
        <v>#DIV/0!</v>
      </c>
      <c r="IC55" s="221"/>
      <c r="ID55" s="221"/>
      <c r="IE55" s="221" t="e">
        <f t="shared" si="161"/>
        <v>#DIV/0!</v>
      </c>
      <c r="IF55" s="221"/>
      <c r="IG55" s="221"/>
      <c r="IH55" s="221"/>
      <c r="II55" s="221"/>
      <c r="IJ55" s="221"/>
      <c r="IK55" s="221"/>
      <c r="IL55" s="221"/>
      <c r="IM55" s="221"/>
      <c r="IN55" s="221"/>
      <c r="IO55" s="221"/>
      <c r="IP55" s="221"/>
    </row>
    <row r="56" spans="2:250" s="1" customFormat="1" x14ac:dyDescent="0.4">
      <c r="B56" s="221">
        <f t="shared" si="162"/>
        <v>0</v>
      </c>
      <c r="C56" s="221"/>
      <c r="D56" s="221"/>
      <c r="E56" s="221" t="e">
        <f t="shared" si="163"/>
        <v>#DIV/0!</v>
      </c>
      <c r="F56" s="221"/>
      <c r="G56" s="221"/>
      <c r="H56" s="221" t="e">
        <f t="shared" si="84"/>
        <v>#DIV/0!</v>
      </c>
      <c r="I56" s="221"/>
      <c r="J56" s="221"/>
      <c r="K56" s="221" t="e">
        <f t="shared" si="85"/>
        <v>#DIV/0!</v>
      </c>
      <c r="L56" s="221"/>
      <c r="M56" s="221"/>
      <c r="N56" s="221" t="e">
        <f t="shared" si="86"/>
        <v>#DIV/0!</v>
      </c>
      <c r="O56" s="221"/>
      <c r="P56" s="221"/>
      <c r="Q56" s="221" t="e">
        <f t="shared" si="87"/>
        <v>#DIV/0!</v>
      </c>
      <c r="R56" s="221"/>
      <c r="S56" s="221"/>
      <c r="T56" s="221" t="e">
        <f t="shared" si="88"/>
        <v>#DIV/0!</v>
      </c>
      <c r="U56" s="221"/>
      <c r="V56" s="221"/>
      <c r="W56" s="221" t="e">
        <f t="shared" si="89"/>
        <v>#DIV/0!</v>
      </c>
      <c r="X56" s="221"/>
      <c r="Y56" s="221"/>
      <c r="Z56" s="221" t="e">
        <f t="shared" si="90"/>
        <v>#DIV/0!</v>
      </c>
      <c r="AA56" s="221"/>
      <c r="AB56" s="221"/>
      <c r="AC56" s="221" t="e">
        <f t="shared" si="91"/>
        <v>#DIV/0!</v>
      </c>
      <c r="AD56" s="221"/>
      <c r="AE56" s="221"/>
      <c r="AF56" s="221" t="e">
        <f t="shared" si="92"/>
        <v>#DIV/0!</v>
      </c>
      <c r="AG56" s="221"/>
      <c r="AH56" s="221"/>
      <c r="AI56" s="221" t="e">
        <f t="shared" si="93"/>
        <v>#DIV/0!</v>
      </c>
      <c r="AJ56" s="221"/>
      <c r="AK56" s="221"/>
      <c r="AL56" s="221" t="e">
        <f t="shared" si="94"/>
        <v>#DIV/0!</v>
      </c>
      <c r="AM56" s="221"/>
      <c r="AN56" s="221"/>
      <c r="AO56" s="221" t="e">
        <f t="shared" si="95"/>
        <v>#DIV/0!</v>
      </c>
      <c r="AP56" s="221"/>
      <c r="AQ56" s="221"/>
      <c r="AR56" s="221" t="e">
        <f t="shared" si="96"/>
        <v>#DIV/0!</v>
      </c>
      <c r="AS56" s="221"/>
      <c r="AT56" s="221"/>
      <c r="AU56" s="221" t="e">
        <f t="shared" si="97"/>
        <v>#DIV/0!</v>
      </c>
      <c r="AV56" s="221"/>
      <c r="AW56" s="221"/>
      <c r="AX56" s="221" t="e">
        <f t="shared" si="98"/>
        <v>#DIV/0!</v>
      </c>
      <c r="AY56" s="221"/>
      <c r="AZ56" s="221"/>
      <c r="BA56" s="221" t="e">
        <f t="shared" si="99"/>
        <v>#DIV/0!</v>
      </c>
      <c r="BB56" s="221"/>
      <c r="BC56" s="221"/>
      <c r="BD56" s="221" t="e">
        <f t="shared" si="100"/>
        <v>#DIV/0!</v>
      </c>
      <c r="BE56" s="221"/>
      <c r="BF56" s="221"/>
      <c r="BG56" s="221" t="e">
        <f t="shared" si="101"/>
        <v>#DIV/0!</v>
      </c>
      <c r="BH56" s="221"/>
      <c r="BI56" s="221"/>
      <c r="BJ56" s="221" t="e">
        <f t="shared" si="102"/>
        <v>#DIV/0!</v>
      </c>
      <c r="BK56" s="221"/>
      <c r="BL56" s="221"/>
      <c r="BM56" s="221" t="e">
        <f t="shared" si="103"/>
        <v>#DIV/0!</v>
      </c>
      <c r="BN56" s="221"/>
      <c r="BO56" s="221"/>
      <c r="BP56" s="221" t="e">
        <f t="shared" si="104"/>
        <v>#DIV/0!</v>
      </c>
      <c r="BQ56" s="221"/>
      <c r="BR56" s="221"/>
      <c r="BS56" s="221" t="e">
        <f t="shared" si="105"/>
        <v>#DIV/0!</v>
      </c>
      <c r="BT56" s="221"/>
      <c r="BU56" s="221"/>
      <c r="BV56" s="221" t="e">
        <f t="shared" si="106"/>
        <v>#DIV/0!</v>
      </c>
      <c r="BW56" s="221"/>
      <c r="BX56" s="221"/>
      <c r="BY56" s="221" t="e">
        <f t="shared" si="107"/>
        <v>#DIV/0!</v>
      </c>
      <c r="BZ56" s="221"/>
      <c r="CA56" s="221"/>
      <c r="CB56" s="221" t="e">
        <f t="shared" si="108"/>
        <v>#DIV/0!</v>
      </c>
      <c r="CC56" s="221"/>
      <c r="CD56" s="221"/>
      <c r="CE56" s="221" t="e">
        <f t="shared" si="109"/>
        <v>#DIV/0!</v>
      </c>
      <c r="CF56" s="221"/>
      <c r="CG56" s="221"/>
      <c r="CH56" s="221" t="e">
        <f t="shared" si="110"/>
        <v>#DIV/0!</v>
      </c>
      <c r="CI56" s="221"/>
      <c r="CJ56" s="221"/>
      <c r="CK56" s="221" t="e">
        <f t="shared" si="111"/>
        <v>#DIV/0!</v>
      </c>
      <c r="CL56" s="221"/>
      <c r="CM56" s="221"/>
      <c r="CN56" s="221" t="e">
        <f t="shared" si="112"/>
        <v>#DIV/0!</v>
      </c>
      <c r="CO56" s="221"/>
      <c r="CP56" s="221"/>
      <c r="CQ56" s="221" t="e">
        <f t="shared" si="113"/>
        <v>#DIV/0!</v>
      </c>
      <c r="CR56" s="221"/>
      <c r="CS56" s="221"/>
      <c r="CT56" s="221" t="e">
        <f t="shared" si="114"/>
        <v>#DIV/0!</v>
      </c>
      <c r="CU56" s="221"/>
      <c r="CV56" s="221"/>
      <c r="CW56" s="221" t="e">
        <f t="shared" si="115"/>
        <v>#DIV/0!</v>
      </c>
      <c r="CX56" s="221"/>
      <c r="CY56" s="221"/>
      <c r="CZ56" s="221" t="e">
        <f t="shared" si="116"/>
        <v>#DIV/0!</v>
      </c>
      <c r="DA56" s="221"/>
      <c r="DB56" s="221"/>
      <c r="DC56" s="221" t="e">
        <f t="shared" si="117"/>
        <v>#DIV/0!</v>
      </c>
      <c r="DD56" s="221"/>
      <c r="DE56" s="221"/>
      <c r="DF56" s="221" t="e">
        <f t="shared" si="118"/>
        <v>#DIV/0!</v>
      </c>
      <c r="DG56" s="221"/>
      <c r="DH56" s="221"/>
      <c r="DI56" s="221" t="e">
        <f t="shared" si="119"/>
        <v>#DIV/0!</v>
      </c>
      <c r="DJ56" s="221"/>
      <c r="DK56" s="221"/>
      <c r="DL56" s="221" t="e">
        <f t="shared" si="120"/>
        <v>#DIV/0!</v>
      </c>
      <c r="DM56" s="221"/>
      <c r="DN56" s="221"/>
      <c r="DO56" s="221" t="e">
        <f t="shared" si="121"/>
        <v>#DIV/0!</v>
      </c>
      <c r="DP56" s="221"/>
      <c r="DQ56" s="221"/>
      <c r="DR56" s="221" t="e">
        <f t="shared" si="122"/>
        <v>#DIV/0!</v>
      </c>
      <c r="DS56" s="221"/>
      <c r="DT56" s="221"/>
      <c r="DU56" s="221" t="e">
        <f t="shared" si="123"/>
        <v>#DIV/0!</v>
      </c>
      <c r="DV56" s="221"/>
      <c r="DW56" s="221"/>
      <c r="DX56" s="221" t="e">
        <f t="shared" si="124"/>
        <v>#DIV/0!</v>
      </c>
      <c r="DY56" s="221"/>
      <c r="DZ56" s="221"/>
      <c r="EA56" s="221" t="e">
        <f t="shared" si="125"/>
        <v>#DIV/0!</v>
      </c>
      <c r="EB56" s="221"/>
      <c r="EC56" s="221"/>
      <c r="ED56" s="221" t="e">
        <f t="shared" si="126"/>
        <v>#DIV/0!</v>
      </c>
      <c r="EE56" s="221"/>
      <c r="EF56" s="221"/>
      <c r="EG56" s="221" t="e">
        <f t="shared" si="127"/>
        <v>#DIV/0!</v>
      </c>
      <c r="EH56" s="221"/>
      <c r="EI56" s="221"/>
      <c r="EJ56" s="221" t="e">
        <f t="shared" si="128"/>
        <v>#DIV/0!</v>
      </c>
      <c r="EK56" s="221"/>
      <c r="EL56" s="221"/>
      <c r="EM56" s="221" t="e">
        <f t="shared" si="129"/>
        <v>#DIV/0!</v>
      </c>
      <c r="EN56" s="221"/>
      <c r="EO56" s="221"/>
      <c r="EP56" s="221" t="e">
        <f t="shared" si="130"/>
        <v>#DIV/0!</v>
      </c>
      <c r="EQ56" s="221"/>
      <c r="ER56" s="221"/>
      <c r="ES56" s="221" t="e">
        <f t="shared" si="131"/>
        <v>#DIV/0!</v>
      </c>
      <c r="ET56" s="221"/>
      <c r="EU56" s="221"/>
      <c r="EV56" s="221" t="e">
        <f t="shared" si="132"/>
        <v>#DIV/0!</v>
      </c>
      <c r="EW56" s="221"/>
      <c r="EX56" s="221"/>
      <c r="EY56" s="221" t="e">
        <f t="shared" si="133"/>
        <v>#DIV/0!</v>
      </c>
      <c r="EZ56" s="221"/>
      <c r="FA56" s="221"/>
      <c r="FB56" s="221" t="e">
        <f t="shared" si="134"/>
        <v>#DIV/0!</v>
      </c>
      <c r="FC56" s="221"/>
      <c r="FD56" s="221"/>
      <c r="FE56" s="221" t="e">
        <f t="shared" si="135"/>
        <v>#DIV/0!</v>
      </c>
      <c r="FF56" s="221"/>
      <c r="FG56" s="221"/>
      <c r="FH56" s="221" t="e">
        <f t="shared" si="136"/>
        <v>#DIV/0!</v>
      </c>
      <c r="FI56" s="221"/>
      <c r="FJ56" s="221"/>
      <c r="FK56" s="221" t="e">
        <f t="shared" si="137"/>
        <v>#DIV/0!</v>
      </c>
      <c r="FL56" s="221"/>
      <c r="FM56" s="221"/>
      <c r="FN56" s="221" t="e">
        <f t="shared" si="138"/>
        <v>#DIV/0!</v>
      </c>
      <c r="FO56" s="221"/>
      <c r="FP56" s="221"/>
      <c r="FQ56" s="221" t="e">
        <f t="shared" si="139"/>
        <v>#DIV/0!</v>
      </c>
      <c r="FR56" s="221"/>
      <c r="FS56" s="221"/>
      <c r="FT56" s="221" t="e">
        <f t="shared" si="140"/>
        <v>#DIV/0!</v>
      </c>
      <c r="FU56" s="221"/>
      <c r="FV56" s="221"/>
      <c r="FW56" s="221" t="e">
        <f t="shared" si="141"/>
        <v>#DIV/0!</v>
      </c>
      <c r="FX56" s="221"/>
      <c r="FY56" s="221"/>
      <c r="FZ56" s="221" t="e">
        <f t="shared" si="142"/>
        <v>#DIV/0!</v>
      </c>
      <c r="GA56" s="221"/>
      <c r="GB56" s="221"/>
      <c r="GC56" s="221" t="e">
        <f t="shared" si="143"/>
        <v>#DIV/0!</v>
      </c>
      <c r="GD56" s="221"/>
      <c r="GE56" s="221"/>
      <c r="GF56" s="221" t="e">
        <f t="shared" si="144"/>
        <v>#DIV/0!</v>
      </c>
      <c r="GG56" s="221"/>
      <c r="GH56" s="221"/>
      <c r="GI56" s="221" t="e">
        <f t="shared" si="145"/>
        <v>#DIV/0!</v>
      </c>
      <c r="GJ56" s="221"/>
      <c r="GK56" s="221"/>
      <c r="GL56" s="221" t="e">
        <f t="shared" si="146"/>
        <v>#DIV/0!</v>
      </c>
      <c r="GM56" s="221"/>
      <c r="GN56" s="221"/>
      <c r="GO56" s="221" t="e">
        <f t="shared" si="147"/>
        <v>#DIV/0!</v>
      </c>
      <c r="GP56" s="221"/>
      <c r="GQ56" s="221"/>
      <c r="GR56" s="221" t="e">
        <f t="shared" si="148"/>
        <v>#DIV/0!</v>
      </c>
      <c r="GS56" s="221"/>
      <c r="GT56" s="221"/>
      <c r="GU56" s="221" t="e">
        <f t="shared" si="149"/>
        <v>#DIV/0!</v>
      </c>
      <c r="GV56" s="221"/>
      <c r="GW56" s="221"/>
      <c r="GX56" s="221" t="e">
        <f t="shared" si="150"/>
        <v>#DIV/0!</v>
      </c>
      <c r="GY56" s="221"/>
      <c r="GZ56" s="221"/>
      <c r="HA56" s="221" t="e">
        <f t="shared" si="151"/>
        <v>#DIV/0!</v>
      </c>
      <c r="HB56" s="221"/>
      <c r="HC56" s="221"/>
      <c r="HD56" s="221" t="e">
        <f t="shared" si="152"/>
        <v>#DIV/0!</v>
      </c>
      <c r="HE56" s="221"/>
      <c r="HF56" s="221"/>
      <c r="HG56" s="221" t="e">
        <f t="shared" si="153"/>
        <v>#DIV/0!</v>
      </c>
      <c r="HH56" s="221"/>
      <c r="HI56" s="221"/>
      <c r="HJ56" s="221" t="e">
        <f t="shared" si="154"/>
        <v>#DIV/0!</v>
      </c>
      <c r="HK56" s="221"/>
      <c r="HL56" s="221"/>
      <c r="HM56" s="221" t="e">
        <f t="shared" si="155"/>
        <v>#DIV/0!</v>
      </c>
      <c r="HN56" s="221"/>
      <c r="HO56" s="221"/>
      <c r="HP56" s="221" t="e">
        <f t="shared" si="156"/>
        <v>#DIV/0!</v>
      </c>
      <c r="HQ56" s="221"/>
      <c r="HR56" s="221"/>
      <c r="HS56" s="221" t="e">
        <f t="shared" si="157"/>
        <v>#DIV/0!</v>
      </c>
      <c r="HT56" s="221"/>
      <c r="HU56" s="221"/>
      <c r="HV56" s="221" t="e">
        <f t="shared" si="158"/>
        <v>#DIV/0!</v>
      </c>
      <c r="HW56" s="221"/>
      <c r="HX56" s="221"/>
      <c r="HY56" s="221" t="e">
        <f t="shared" si="159"/>
        <v>#DIV/0!</v>
      </c>
      <c r="HZ56" s="221"/>
      <c r="IA56" s="221"/>
      <c r="IB56" s="221" t="e">
        <f t="shared" si="160"/>
        <v>#DIV/0!</v>
      </c>
      <c r="IC56" s="221"/>
      <c r="ID56" s="221"/>
      <c r="IE56" s="221" t="e">
        <f t="shared" si="161"/>
        <v>#DIV/0!</v>
      </c>
      <c r="IF56" s="221"/>
      <c r="IG56" s="221"/>
      <c r="IH56" s="221"/>
      <c r="II56" s="221"/>
      <c r="IJ56" s="221"/>
      <c r="IK56" s="221"/>
      <c r="IL56" s="221"/>
      <c r="IM56" s="221"/>
      <c r="IN56" s="221"/>
      <c r="IO56" s="221"/>
      <c r="IP56" s="221"/>
    </row>
    <row r="57" spans="2:250" s="1" customFormat="1" x14ac:dyDescent="0.4">
      <c r="B57" s="221">
        <f t="shared" si="162"/>
        <v>0</v>
      </c>
      <c r="C57" s="221"/>
      <c r="D57" s="221"/>
      <c r="E57" s="221" t="e">
        <f t="shared" si="163"/>
        <v>#DIV/0!</v>
      </c>
      <c r="F57" s="221"/>
      <c r="G57" s="221"/>
      <c r="H57" s="221" t="e">
        <f t="shared" si="84"/>
        <v>#DIV/0!</v>
      </c>
      <c r="I57" s="221"/>
      <c r="J57" s="221"/>
      <c r="K57" s="221" t="e">
        <f t="shared" si="85"/>
        <v>#DIV/0!</v>
      </c>
      <c r="L57" s="221"/>
      <c r="M57" s="221"/>
      <c r="N57" s="221" t="e">
        <f t="shared" si="86"/>
        <v>#DIV/0!</v>
      </c>
      <c r="O57" s="221"/>
      <c r="P57" s="221"/>
      <c r="Q57" s="221" t="e">
        <f t="shared" si="87"/>
        <v>#DIV/0!</v>
      </c>
      <c r="R57" s="221"/>
      <c r="S57" s="221"/>
      <c r="T57" s="221" t="e">
        <f t="shared" si="88"/>
        <v>#DIV/0!</v>
      </c>
      <c r="U57" s="221"/>
      <c r="V57" s="221"/>
      <c r="W57" s="221" t="e">
        <f t="shared" si="89"/>
        <v>#DIV/0!</v>
      </c>
      <c r="X57" s="221"/>
      <c r="Y57" s="221"/>
      <c r="Z57" s="221" t="e">
        <f t="shared" si="90"/>
        <v>#DIV/0!</v>
      </c>
      <c r="AA57" s="221"/>
      <c r="AB57" s="221"/>
      <c r="AC57" s="221" t="e">
        <f t="shared" si="91"/>
        <v>#DIV/0!</v>
      </c>
      <c r="AD57" s="221"/>
      <c r="AE57" s="221"/>
      <c r="AF57" s="221" t="e">
        <f t="shared" si="92"/>
        <v>#DIV/0!</v>
      </c>
      <c r="AG57" s="221"/>
      <c r="AH57" s="221"/>
      <c r="AI57" s="221" t="e">
        <f t="shared" si="93"/>
        <v>#DIV/0!</v>
      </c>
      <c r="AJ57" s="221"/>
      <c r="AK57" s="221"/>
      <c r="AL57" s="221" t="e">
        <f t="shared" si="94"/>
        <v>#DIV/0!</v>
      </c>
      <c r="AM57" s="221"/>
      <c r="AN57" s="221"/>
      <c r="AO57" s="221" t="e">
        <f t="shared" si="95"/>
        <v>#DIV/0!</v>
      </c>
      <c r="AP57" s="221"/>
      <c r="AQ57" s="221"/>
      <c r="AR57" s="221" t="e">
        <f t="shared" si="96"/>
        <v>#DIV/0!</v>
      </c>
      <c r="AS57" s="221"/>
      <c r="AT57" s="221"/>
      <c r="AU57" s="221" t="e">
        <f t="shared" si="97"/>
        <v>#DIV/0!</v>
      </c>
      <c r="AV57" s="221"/>
      <c r="AW57" s="221"/>
      <c r="AX57" s="221" t="e">
        <f t="shared" si="98"/>
        <v>#DIV/0!</v>
      </c>
      <c r="AY57" s="221"/>
      <c r="AZ57" s="221"/>
      <c r="BA57" s="221" t="e">
        <f t="shared" si="99"/>
        <v>#DIV/0!</v>
      </c>
      <c r="BB57" s="221"/>
      <c r="BC57" s="221"/>
      <c r="BD57" s="221" t="e">
        <f t="shared" si="100"/>
        <v>#DIV/0!</v>
      </c>
      <c r="BE57" s="221"/>
      <c r="BF57" s="221"/>
      <c r="BG57" s="221" t="e">
        <f t="shared" si="101"/>
        <v>#DIV/0!</v>
      </c>
      <c r="BH57" s="221"/>
      <c r="BI57" s="221"/>
      <c r="BJ57" s="221" t="e">
        <f t="shared" si="102"/>
        <v>#DIV/0!</v>
      </c>
      <c r="BK57" s="221"/>
      <c r="BL57" s="221"/>
      <c r="BM57" s="221" t="e">
        <f t="shared" si="103"/>
        <v>#DIV/0!</v>
      </c>
      <c r="BN57" s="221"/>
      <c r="BO57" s="221"/>
      <c r="BP57" s="221" t="e">
        <f t="shared" si="104"/>
        <v>#DIV/0!</v>
      </c>
      <c r="BQ57" s="221"/>
      <c r="BR57" s="221"/>
      <c r="BS57" s="221" t="e">
        <f t="shared" si="105"/>
        <v>#DIV/0!</v>
      </c>
      <c r="BT57" s="221"/>
      <c r="BU57" s="221"/>
      <c r="BV57" s="221" t="e">
        <f t="shared" si="106"/>
        <v>#DIV/0!</v>
      </c>
      <c r="BW57" s="221"/>
      <c r="BX57" s="221"/>
      <c r="BY57" s="221" t="e">
        <f t="shared" si="107"/>
        <v>#DIV/0!</v>
      </c>
      <c r="BZ57" s="221"/>
      <c r="CA57" s="221"/>
      <c r="CB57" s="221" t="e">
        <f t="shared" si="108"/>
        <v>#DIV/0!</v>
      </c>
      <c r="CC57" s="221"/>
      <c r="CD57" s="221"/>
      <c r="CE57" s="221" t="e">
        <f t="shared" si="109"/>
        <v>#DIV/0!</v>
      </c>
      <c r="CF57" s="221"/>
      <c r="CG57" s="221"/>
      <c r="CH57" s="221" t="e">
        <f t="shared" si="110"/>
        <v>#DIV/0!</v>
      </c>
      <c r="CI57" s="221"/>
      <c r="CJ57" s="221"/>
      <c r="CK57" s="221" t="e">
        <f t="shared" si="111"/>
        <v>#DIV/0!</v>
      </c>
      <c r="CL57" s="221"/>
      <c r="CM57" s="221"/>
      <c r="CN57" s="221" t="e">
        <f t="shared" si="112"/>
        <v>#DIV/0!</v>
      </c>
      <c r="CO57" s="221"/>
      <c r="CP57" s="221"/>
      <c r="CQ57" s="221" t="e">
        <f t="shared" si="113"/>
        <v>#DIV/0!</v>
      </c>
      <c r="CR57" s="221"/>
      <c r="CS57" s="221"/>
      <c r="CT57" s="221" t="e">
        <f t="shared" si="114"/>
        <v>#DIV/0!</v>
      </c>
      <c r="CU57" s="221"/>
      <c r="CV57" s="221"/>
      <c r="CW57" s="221" t="e">
        <f t="shared" si="115"/>
        <v>#DIV/0!</v>
      </c>
      <c r="CX57" s="221"/>
      <c r="CY57" s="221"/>
      <c r="CZ57" s="221" t="e">
        <f t="shared" si="116"/>
        <v>#DIV/0!</v>
      </c>
      <c r="DA57" s="221"/>
      <c r="DB57" s="221"/>
      <c r="DC57" s="221" t="e">
        <f t="shared" si="117"/>
        <v>#DIV/0!</v>
      </c>
      <c r="DD57" s="221"/>
      <c r="DE57" s="221"/>
      <c r="DF57" s="221" t="e">
        <f t="shared" si="118"/>
        <v>#DIV/0!</v>
      </c>
      <c r="DG57" s="221"/>
      <c r="DH57" s="221"/>
      <c r="DI57" s="221" t="e">
        <f t="shared" si="119"/>
        <v>#DIV/0!</v>
      </c>
      <c r="DJ57" s="221"/>
      <c r="DK57" s="221"/>
      <c r="DL57" s="221" t="e">
        <f t="shared" si="120"/>
        <v>#DIV/0!</v>
      </c>
      <c r="DM57" s="221"/>
      <c r="DN57" s="221"/>
      <c r="DO57" s="221" t="e">
        <f t="shared" si="121"/>
        <v>#DIV/0!</v>
      </c>
      <c r="DP57" s="221"/>
      <c r="DQ57" s="221"/>
      <c r="DR57" s="221" t="e">
        <f t="shared" si="122"/>
        <v>#DIV/0!</v>
      </c>
      <c r="DS57" s="221"/>
      <c r="DT57" s="221"/>
      <c r="DU57" s="221" t="e">
        <f t="shared" si="123"/>
        <v>#DIV/0!</v>
      </c>
      <c r="DV57" s="221"/>
      <c r="DW57" s="221"/>
      <c r="DX57" s="221" t="e">
        <f t="shared" si="124"/>
        <v>#DIV/0!</v>
      </c>
      <c r="DY57" s="221"/>
      <c r="DZ57" s="221"/>
      <c r="EA57" s="221" t="e">
        <f t="shared" si="125"/>
        <v>#DIV/0!</v>
      </c>
      <c r="EB57" s="221"/>
      <c r="EC57" s="221"/>
      <c r="ED57" s="221" t="e">
        <f t="shared" si="126"/>
        <v>#DIV/0!</v>
      </c>
      <c r="EE57" s="221"/>
      <c r="EF57" s="221"/>
      <c r="EG57" s="221" t="e">
        <f t="shared" si="127"/>
        <v>#DIV/0!</v>
      </c>
      <c r="EH57" s="221"/>
      <c r="EI57" s="221"/>
      <c r="EJ57" s="221" t="e">
        <f t="shared" si="128"/>
        <v>#DIV/0!</v>
      </c>
      <c r="EK57" s="221"/>
      <c r="EL57" s="221"/>
      <c r="EM57" s="221" t="e">
        <f t="shared" si="129"/>
        <v>#DIV/0!</v>
      </c>
      <c r="EN57" s="221"/>
      <c r="EO57" s="221"/>
      <c r="EP57" s="221" t="e">
        <f t="shared" si="130"/>
        <v>#DIV/0!</v>
      </c>
      <c r="EQ57" s="221"/>
      <c r="ER57" s="221"/>
      <c r="ES57" s="221" t="e">
        <f t="shared" si="131"/>
        <v>#DIV/0!</v>
      </c>
      <c r="ET57" s="221"/>
      <c r="EU57" s="221"/>
      <c r="EV57" s="221" t="e">
        <f t="shared" si="132"/>
        <v>#DIV/0!</v>
      </c>
      <c r="EW57" s="221"/>
      <c r="EX57" s="221"/>
      <c r="EY57" s="221" t="e">
        <f t="shared" si="133"/>
        <v>#DIV/0!</v>
      </c>
      <c r="EZ57" s="221"/>
      <c r="FA57" s="221"/>
      <c r="FB57" s="221" t="e">
        <f t="shared" si="134"/>
        <v>#DIV/0!</v>
      </c>
      <c r="FC57" s="221"/>
      <c r="FD57" s="221"/>
      <c r="FE57" s="221" t="e">
        <f t="shared" si="135"/>
        <v>#DIV/0!</v>
      </c>
      <c r="FF57" s="221"/>
      <c r="FG57" s="221"/>
      <c r="FH57" s="221" t="e">
        <f t="shared" si="136"/>
        <v>#DIV/0!</v>
      </c>
      <c r="FI57" s="221"/>
      <c r="FJ57" s="221"/>
      <c r="FK57" s="221" t="e">
        <f t="shared" si="137"/>
        <v>#DIV/0!</v>
      </c>
      <c r="FL57" s="221"/>
      <c r="FM57" s="221"/>
      <c r="FN57" s="221" t="e">
        <f t="shared" si="138"/>
        <v>#DIV/0!</v>
      </c>
      <c r="FO57" s="221"/>
      <c r="FP57" s="221"/>
      <c r="FQ57" s="221" t="e">
        <f t="shared" si="139"/>
        <v>#DIV/0!</v>
      </c>
      <c r="FR57" s="221"/>
      <c r="FS57" s="221"/>
      <c r="FT57" s="221" t="e">
        <f t="shared" si="140"/>
        <v>#DIV/0!</v>
      </c>
      <c r="FU57" s="221"/>
      <c r="FV57" s="221"/>
      <c r="FW57" s="221" t="e">
        <f t="shared" si="141"/>
        <v>#DIV/0!</v>
      </c>
      <c r="FX57" s="221"/>
      <c r="FY57" s="221"/>
      <c r="FZ57" s="221" t="e">
        <f t="shared" si="142"/>
        <v>#DIV/0!</v>
      </c>
      <c r="GA57" s="221"/>
      <c r="GB57" s="221"/>
      <c r="GC57" s="221" t="e">
        <f t="shared" si="143"/>
        <v>#DIV/0!</v>
      </c>
      <c r="GD57" s="221"/>
      <c r="GE57" s="221"/>
      <c r="GF57" s="221" t="e">
        <f t="shared" si="144"/>
        <v>#DIV/0!</v>
      </c>
      <c r="GG57" s="221"/>
      <c r="GH57" s="221"/>
      <c r="GI57" s="221" t="e">
        <f t="shared" si="145"/>
        <v>#DIV/0!</v>
      </c>
      <c r="GJ57" s="221"/>
      <c r="GK57" s="221"/>
      <c r="GL57" s="221" t="e">
        <f t="shared" si="146"/>
        <v>#DIV/0!</v>
      </c>
      <c r="GM57" s="221"/>
      <c r="GN57" s="221"/>
      <c r="GO57" s="221" t="e">
        <f t="shared" si="147"/>
        <v>#DIV/0!</v>
      </c>
      <c r="GP57" s="221"/>
      <c r="GQ57" s="221"/>
      <c r="GR57" s="221" t="e">
        <f t="shared" si="148"/>
        <v>#DIV/0!</v>
      </c>
      <c r="GS57" s="221"/>
      <c r="GT57" s="221"/>
      <c r="GU57" s="221" t="e">
        <f t="shared" si="149"/>
        <v>#DIV/0!</v>
      </c>
      <c r="GV57" s="221"/>
      <c r="GW57" s="221"/>
      <c r="GX57" s="221" t="e">
        <f t="shared" si="150"/>
        <v>#DIV/0!</v>
      </c>
      <c r="GY57" s="221"/>
      <c r="GZ57" s="221"/>
      <c r="HA57" s="221" t="e">
        <f t="shared" si="151"/>
        <v>#DIV/0!</v>
      </c>
      <c r="HB57" s="221"/>
      <c r="HC57" s="221"/>
      <c r="HD57" s="221" t="e">
        <f t="shared" si="152"/>
        <v>#DIV/0!</v>
      </c>
      <c r="HE57" s="221"/>
      <c r="HF57" s="221"/>
      <c r="HG57" s="221" t="e">
        <f t="shared" si="153"/>
        <v>#DIV/0!</v>
      </c>
      <c r="HH57" s="221"/>
      <c r="HI57" s="221"/>
      <c r="HJ57" s="221" t="e">
        <f t="shared" si="154"/>
        <v>#DIV/0!</v>
      </c>
      <c r="HK57" s="221"/>
      <c r="HL57" s="221"/>
      <c r="HM57" s="221" t="e">
        <f t="shared" si="155"/>
        <v>#DIV/0!</v>
      </c>
      <c r="HN57" s="221"/>
      <c r="HO57" s="221"/>
      <c r="HP57" s="221" t="e">
        <f t="shared" si="156"/>
        <v>#DIV/0!</v>
      </c>
      <c r="HQ57" s="221"/>
      <c r="HR57" s="221"/>
      <c r="HS57" s="221" t="e">
        <f t="shared" si="157"/>
        <v>#DIV/0!</v>
      </c>
      <c r="HT57" s="221"/>
      <c r="HU57" s="221"/>
      <c r="HV57" s="221" t="e">
        <f t="shared" si="158"/>
        <v>#DIV/0!</v>
      </c>
      <c r="HW57" s="221"/>
      <c r="HX57" s="221"/>
      <c r="HY57" s="221" t="e">
        <f t="shared" si="159"/>
        <v>#DIV/0!</v>
      </c>
      <c r="HZ57" s="221"/>
      <c r="IA57" s="221"/>
      <c r="IB57" s="221" t="e">
        <f t="shared" si="160"/>
        <v>#DIV/0!</v>
      </c>
      <c r="IC57" s="221"/>
      <c r="ID57" s="221"/>
      <c r="IE57" s="221" t="e">
        <f t="shared" si="161"/>
        <v>#DIV/0!</v>
      </c>
      <c r="IF57" s="221"/>
      <c r="IG57" s="221"/>
      <c r="IH57" s="221"/>
      <c r="II57" s="221"/>
      <c r="IJ57" s="221"/>
      <c r="IK57" s="221"/>
      <c r="IL57" s="221"/>
      <c r="IM57" s="221"/>
      <c r="IN57" s="221"/>
      <c r="IO57" s="221"/>
      <c r="IP57" s="221"/>
    </row>
    <row r="58" spans="2:250" s="1" customFormat="1" x14ac:dyDescent="0.4">
      <c r="B58" s="221">
        <f t="shared" si="162"/>
        <v>0</v>
      </c>
      <c r="C58" s="221"/>
      <c r="D58" s="221"/>
      <c r="E58" s="221" t="e">
        <f t="shared" si="163"/>
        <v>#DIV/0!</v>
      </c>
      <c r="F58" s="221"/>
      <c r="G58" s="221"/>
      <c r="H58" s="221" t="e">
        <f t="shared" si="84"/>
        <v>#DIV/0!</v>
      </c>
      <c r="I58" s="221"/>
      <c r="J58" s="221"/>
      <c r="K58" s="221" t="e">
        <f t="shared" si="85"/>
        <v>#DIV/0!</v>
      </c>
      <c r="L58" s="221"/>
      <c r="M58" s="221"/>
      <c r="N58" s="221" t="e">
        <f t="shared" si="86"/>
        <v>#DIV/0!</v>
      </c>
      <c r="O58" s="221"/>
      <c r="P58" s="221"/>
      <c r="Q58" s="221" t="e">
        <f t="shared" si="87"/>
        <v>#DIV/0!</v>
      </c>
      <c r="R58" s="221"/>
      <c r="S58" s="221"/>
      <c r="T58" s="221" t="e">
        <f t="shared" si="88"/>
        <v>#DIV/0!</v>
      </c>
      <c r="U58" s="221"/>
      <c r="V58" s="221"/>
      <c r="W58" s="221" t="e">
        <f t="shared" si="89"/>
        <v>#DIV/0!</v>
      </c>
      <c r="X58" s="221"/>
      <c r="Y58" s="221"/>
      <c r="Z58" s="221" t="e">
        <f t="shared" si="90"/>
        <v>#DIV/0!</v>
      </c>
      <c r="AA58" s="221"/>
      <c r="AB58" s="221"/>
      <c r="AC58" s="221" t="e">
        <f t="shared" si="91"/>
        <v>#DIV/0!</v>
      </c>
      <c r="AD58" s="221"/>
      <c r="AE58" s="221"/>
      <c r="AF58" s="221" t="e">
        <f t="shared" si="92"/>
        <v>#DIV/0!</v>
      </c>
      <c r="AG58" s="221"/>
      <c r="AH58" s="221"/>
      <c r="AI58" s="221" t="e">
        <f t="shared" si="93"/>
        <v>#DIV/0!</v>
      </c>
      <c r="AJ58" s="221"/>
      <c r="AK58" s="221"/>
      <c r="AL58" s="221" t="e">
        <f t="shared" si="94"/>
        <v>#DIV/0!</v>
      </c>
      <c r="AM58" s="221"/>
      <c r="AN58" s="221"/>
      <c r="AO58" s="221" t="e">
        <f t="shared" si="95"/>
        <v>#DIV/0!</v>
      </c>
      <c r="AP58" s="221"/>
      <c r="AQ58" s="221"/>
      <c r="AR58" s="221" t="e">
        <f t="shared" si="96"/>
        <v>#DIV/0!</v>
      </c>
      <c r="AS58" s="221"/>
      <c r="AT58" s="221"/>
      <c r="AU58" s="221" t="e">
        <f t="shared" si="97"/>
        <v>#DIV/0!</v>
      </c>
      <c r="AV58" s="221"/>
      <c r="AW58" s="221"/>
      <c r="AX58" s="221" t="e">
        <f t="shared" si="98"/>
        <v>#DIV/0!</v>
      </c>
      <c r="AY58" s="221"/>
      <c r="AZ58" s="221"/>
      <c r="BA58" s="221" t="e">
        <f t="shared" si="99"/>
        <v>#DIV/0!</v>
      </c>
      <c r="BB58" s="221"/>
      <c r="BC58" s="221"/>
      <c r="BD58" s="221" t="e">
        <f t="shared" si="100"/>
        <v>#DIV/0!</v>
      </c>
      <c r="BE58" s="221"/>
      <c r="BF58" s="221"/>
      <c r="BG58" s="221" t="e">
        <f t="shared" si="101"/>
        <v>#DIV/0!</v>
      </c>
      <c r="BH58" s="221"/>
      <c r="BI58" s="221"/>
      <c r="BJ58" s="221" t="e">
        <f t="shared" si="102"/>
        <v>#DIV/0!</v>
      </c>
      <c r="BK58" s="221"/>
      <c r="BL58" s="221"/>
      <c r="BM58" s="221" t="e">
        <f t="shared" si="103"/>
        <v>#DIV/0!</v>
      </c>
      <c r="BN58" s="221"/>
      <c r="BO58" s="221"/>
      <c r="BP58" s="221" t="e">
        <f t="shared" si="104"/>
        <v>#DIV/0!</v>
      </c>
      <c r="BQ58" s="221"/>
      <c r="BR58" s="221"/>
      <c r="BS58" s="221" t="e">
        <f t="shared" si="105"/>
        <v>#DIV/0!</v>
      </c>
      <c r="BT58" s="221"/>
      <c r="BU58" s="221"/>
      <c r="BV58" s="221" t="e">
        <f t="shared" si="106"/>
        <v>#DIV/0!</v>
      </c>
      <c r="BW58" s="221"/>
      <c r="BX58" s="221"/>
      <c r="BY58" s="221" t="e">
        <f t="shared" si="107"/>
        <v>#DIV/0!</v>
      </c>
      <c r="BZ58" s="221"/>
      <c r="CA58" s="221"/>
      <c r="CB58" s="221" t="e">
        <f t="shared" si="108"/>
        <v>#DIV/0!</v>
      </c>
      <c r="CC58" s="221"/>
      <c r="CD58" s="221"/>
      <c r="CE58" s="221" t="e">
        <f t="shared" si="109"/>
        <v>#DIV/0!</v>
      </c>
      <c r="CF58" s="221"/>
      <c r="CG58" s="221"/>
      <c r="CH58" s="221" t="e">
        <f t="shared" si="110"/>
        <v>#DIV/0!</v>
      </c>
      <c r="CI58" s="221"/>
      <c r="CJ58" s="221"/>
      <c r="CK58" s="221" t="e">
        <f t="shared" si="111"/>
        <v>#DIV/0!</v>
      </c>
      <c r="CL58" s="221"/>
      <c r="CM58" s="221"/>
      <c r="CN58" s="221" t="e">
        <f t="shared" si="112"/>
        <v>#DIV/0!</v>
      </c>
      <c r="CO58" s="221"/>
      <c r="CP58" s="221"/>
      <c r="CQ58" s="221" t="e">
        <f t="shared" si="113"/>
        <v>#DIV/0!</v>
      </c>
      <c r="CR58" s="221"/>
      <c r="CS58" s="221"/>
      <c r="CT58" s="221" t="e">
        <f t="shared" si="114"/>
        <v>#DIV/0!</v>
      </c>
      <c r="CU58" s="221"/>
      <c r="CV58" s="221"/>
      <c r="CW58" s="221" t="e">
        <f t="shared" si="115"/>
        <v>#DIV/0!</v>
      </c>
      <c r="CX58" s="221"/>
      <c r="CY58" s="221"/>
      <c r="CZ58" s="221" t="e">
        <f t="shared" si="116"/>
        <v>#DIV/0!</v>
      </c>
      <c r="DA58" s="221"/>
      <c r="DB58" s="221"/>
      <c r="DC58" s="221" t="e">
        <f t="shared" si="117"/>
        <v>#DIV/0!</v>
      </c>
      <c r="DD58" s="221"/>
      <c r="DE58" s="221"/>
      <c r="DF58" s="221" t="e">
        <f t="shared" si="118"/>
        <v>#DIV/0!</v>
      </c>
      <c r="DG58" s="221"/>
      <c r="DH58" s="221"/>
      <c r="DI58" s="221" t="e">
        <f t="shared" si="119"/>
        <v>#DIV/0!</v>
      </c>
      <c r="DJ58" s="221"/>
      <c r="DK58" s="221"/>
      <c r="DL58" s="221" t="e">
        <f t="shared" si="120"/>
        <v>#DIV/0!</v>
      </c>
      <c r="DM58" s="221"/>
      <c r="DN58" s="221"/>
      <c r="DO58" s="221" t="e">
        <f t="shared" si="121"/>
        <v>#DIV/0!</v>
      </c>
      <c r="DP58" s="221"/>
      <c r="DQ58" s="221"/>
      <c r="DR58" s="221" t="e">
        <f t="shared" si="122"/>
        <v>#DIV/0!</v>
      </c>
      <c r="DS58" s="221"/>
      <c r="DT58" s="221"/>
      <c r="DU58" s="221" t="e">
        <f t="shared" si="123"/>
        <v>#DIV/0!</v>
      </c>
      <c r="DV58" s="221"/>
      <c r="DW58" s="221"/>
      <c r="DX58" s="221" t="e">
        <f t="shared" si="124"/>
        <v>#DIV/0!</v>
      </c>
      <c r="DY58" s="221"/>
      <c r="DZ58" s="221"/>
      <c r="EA58" s="221" t="e">
        <f t="shared" si="125"/>
        <v>#DIV/0!</v>
      </c>
      <c r="EB58" s="221"/>
      <c r="EC58" s="221"/>
      <c r="ED58" s="221" t="e">
        <f t="shared" si="126"/>
        <v>#DIV/0!</v>
      </c>
      <c r="EE58" s="221"/>
      <c r="EF58" s="221"/>
      <c r="EG58" s="221" t="e">
        <f t="shared" si="127"/>
        <v>#DIV/0!</v>
      </c>
      <c r="EH58" s="221"/>
      <c r="EI58" s="221"/>
      <c r="EJ58" s="221" t="e">
        <f t="shared" si="128"/>
        <v>#DIV/0!</v>
      </c>
      <c r="EK58" s="221"/>
      <c r="EL58" s="221"/>
      <c r="EM58" s="221" t="e">
        <f t="shared" si="129"/>
        <v>#DIV/0!</v>
      </c>
      <c r="EN58" s="221"/>
      <c r="EO58" s="221"/>
      <c r="EP58" s="221" t="e">
        <f t="shared" si="130"/>
        <v>#DIV/0!</v>
      </c>
      <c r="EQ58" s="221"/>
      <c r="ER58" s="221"/>
      <c r="ES58" s="221" t="e">
        <f t="shared" si="131"/>
        <v>#DIV/0!</v>
      </c>
      <c r="ET58" s="221"/>
      <c r="EU58" s="221"/>
      <c r="EV58" s="221" t="e">
        <f t="shared" si="132"/>
        <v>#DIV/0!</v>
      </c>
      <c r="EW58" s="221"/>
      <c r="EX58" s="221"/>
      <c r="EY58" s="221" t="e">
        <f t="shared" si="133"/>
        <v>#DIV/0!</v>
      </c>
      <c r="EZ58" s="221"/>
      <c r="FA58" s="221"/>
      <c r="FB58" s="221" t="e">
        <f t="shared" si="134"/>
        <v>#DIV/0!</v>
      </c>
      <c r="FC58" s="221"/>
      <c r="FD58" s="221"/>
      <c r="FE58" s="221" t="e">
        <f t="shared" si="135"/>
        <v>#DIV/0!</v>
      </c>
      <c r="FF58" s="221"/>
      <c r="FG58" s="221"/>
      <c r="FH58" s="221" t="e">
        <f t="shared" si="136"/>
        <v>#DIV/0!</v>
      </c>
      <c r="FI58" s="221"/>
      <c r="FJ58" s="221"/>
      <c r="FK58" s="221" t="e">
        <f t="shared" si="137"/>
        <v>#DIV/0!</v>
      </c>
      <c r="FL58" s="221"/>
      <c r="FM58" s="221"/>
      <c r="FN58" s="221" t="e">
        <f t="shared" si="138"/>
        <v>#DIV/0!</v>
      </c>
      <c r="FO58" s="221"/>
      <c r="FP58" s="221"/>
      <c r="FQ58" s="221" t="e">
        <f t="shared" si="139"/>
        <v>#DIV/0!</v>
      </c>
      <c r="FR58" s="221"/>
      <c r="FS58" s="221"/>
      <c r="FT58" s="221" t="e">
        <f t="shared" si="140"/>
        <v>#DIV/0!</v>
      </c>
      <c r="FU58" s="221"/>
      <c r="FV58" s="221"/>
      <c r="FW58" s="221" t="e">
        <f t="shared" si="141"/>
        <v>#DIV/0!</v>
      </c>
      <c r="FX58" s="221"/>
      <c r="FY58" s="221"/>
      <c r="FZ58" s="221" t="e">
        <f t="shared" si="142"/>
        <v>#DIV/0!</v>
      </c>
      <c r="GA58" s="221"/>
      <c r="GB58" s="221"/>
      <c r="GC58" s="221" t="e">
        <f t="shared" si="143"/>
        <v>#DIV/0!</v>
      </c>
      <c r="GD58" s="221"/>
      <c r="GE58" s="221"/>
      <c r="GF58" s="221" t="e">
        <f t="shared" si="144"/>
        <v>#DIV/0!</v>
      </c>
      <c r="GG58" s="221"/>
      <c r="GH58" s="221"/>
      <c r="GI58" s="221" t="e">
        <f t="shared" si="145"/>
        <v>#DIV/0!</v>
      </c>
      <c r="GJ58" s="221"/>
      <c r="GK58" s="221"/>
      <c r="GL58" s="221" t="e">
        <f t="shared" si="146"/>
        <v>#DIV/0!</v>
      </c>
      <c r="GM58" s="221"/>
      <c r="GN58" s="221"/>
      <c r="GO58" s="221" t="e">
        <f t="shared" si="147"/>
        <v>#DIV/0!</v>
      </c>
      <c r="GP58" s="221"/>
      <c r="GQ58" s="221"/>
      <c r="GR58" s="221" t="e">
        <f t="shared" si="148"/>
        <v>#DIV/0!</v>
      </c>
      <c r="GS58" s="221"/>
      <c r="GT58" s="221"/>
      <c r="GU58" s="221" t="e">
        <f t="shared" si="149"/>
        <v>#DIV/0!</v>
      </c>
      <c r="GV58" s="221"/>
      <c r="GW58" s="221"/>
      <c r="GX58" s="221" t="e">
        <f t="shared" si="150"/>
        <v>#DIV/0!</v>
      </c>
      <c r="GY58" s="221"/>
      <c r="GZ58" s="221"/>
      <c r="HA58" s="221" t="e">
        <f t="shared" si="151"/>
        <v>#DIV/0!</v>
      </c>
      <c r="HB58" s="221"/>
      <c r="HC58" s="221"/>
      <c r="HD58" s="221" t="e">
        <f t="shared" si="152"/>
        <v>#DIV/0!</v>
      </c>
      <c r="HE58" s="221"/>
      <c r="HF58" s="221"/>
      <c r="HG58" s="221" t="e">
        <f t="shared" si="153"/>
        <v>#DIV/0!</v>
      </c>
      <c r="HH58" s="221"/>
      <c r="HI58" s="221"/>
      <c r="HJ58" s="221" t="e">
        <f t="shared" si="154"/>
        <v>#DIV/0!</v>
      </c>
      <c r="HK58" s="221"/>
      <c r="HL58" s="221"/>
      <c r="HM58" s="221" t="e">
        <f t="shared" si="155"/>
        <v>#DIV/0!</v>
      </c>
      <c r="HN58" s="221"/>
      <c r="HO58" s="221"/>
      <c r="HP58" s="221" t="e">
        <f t="shared" si="156"/>
        <v>#DIV/0!</v>
      </c>
      <c r="HQ58" s="221"/>
      <c r="HR58" s="221"/>
      <c r="HS58" s="221" t="e">
        <f t="shared" si="157"/>
        <v>#DIV/0!</v>
      </c>
      <c r="HT58" s="221"/>
      <c r="HU58" s="221"/>
      <c r="HV58" s="221" t="e">
        <f t="shared" si="158"/>
        <v>#DIV/0!</v>
      </c>
      <c r="HW58" s="221"/>
      <c r="HX58" s="221"/>
      <c r="HY58" s="221" t="e">
        <f t="shared" si="159"/>
        <v>#DIV/0!</v>
      </c>
      <c r="HZ58" s="221"/>
      <c r="IA58" s="221"/>
      <c r="IB58" s="221" t="e">
        <f t="shared" si="160"/>
        <v>#DIV/0!</v>
      </c>
      <c r="IC58" s="221"/>
      <c r="ID58" s="221"/>
      <c r="IE58" s="221" t="e">
        <f t="shared" si="161"/>
        <v>#DIV/0!</v>
      </c>
      <c r="IF58" s="221"/>
      <c r="IG58" s="221"/>
      <c r="IH58" s="221"/>
      <c r="II58" s="221"/>
      <c r="IJ58" s="221"/>
      <c r="IK58" s="221"/>
      <c r="IL58" s="221"/>
      <c r="IM58" s="221"/>
      <c r="IN58" s="221"/>
      <c r="IO58" s="221"/>
      <c r="IP58" s="221"/>
    </row>
    <row r="59" spans="2:250" s="1" customFormat="1" x14ac:dyDescent="0.4">
      <c r="B59" s="221">
        <f t="shared" si="162"/>
        <v>0</v>
      </c>
      <c r="C59" s="221"/>
      <c r="D59" s="221"/>
      <c r="E59" s="221" t="e">
        <f t="shared" si="163"/>
        <v>#DIV/0!</v>
      </c>
      <c r="F59" s="221"/>
      <c r="G59" s="221"/>
      <c r="H59" s="221" t="e">
        <f t="shared" si="84"/>
        <v>#DIV/0!</v>
      </c>
      <c r="I59" s="221"/>
      <c r="J59" s="221"/>
      <c r="K59" s="221" t="e">
        <f t="shared" si="85"/>
        <v>#DIV/0!</v>
      </c>
      <c r="L59" s="221"/>
      <c r="M59" s="221"/>
      <c r="N59" s="221" t="e">
        <f t="shared" si="86"/>
        <v>#DIV/0!</v>
      </c>
      <c r="O59" s="221"/>
      <c r="P59" s="221"/>
      <c r="Q59" s="221" t="e">
        <f t="shared" si="87"/>
        <v>#DIV/0!</v>
      </c>
      <c r="R59" s="221"/>
      <c r="S59" s="221"/>
      <c r="T59" s="221" t="e">
        <f t="shared" si="88"/>
        <v>#DIV/0!</v>
      </c>
      <c r="U59" s="221"/>
      <c r="V59" s="221"/>
      <c r="W59" s="221" t="e">
        <f t="shared" si="89"/>
        <v>#DIV/0!</v>
      </c>
      <c r="X59" s="221"/>
      <c r="Y59" s="221"/>
      <c r="Z59" s="221" t="e">
        <f t="shared" si="90"/>
        <v>#DIV/0!</v>
      </c>
      <c r="AA59" s="221"/>
      <c r="AB59" s="221"/>
      <c r="AC59" s="221" t="e">
        <f t="shared" si="91"/>
        <v>#DIV/0!</v>
      </c>
      <c r="AD59" s="221"/>
      <c r="AE59" s="221"/>
      <c r="AF59" s="221" t="e">
        <f t="shared" si="92"/>
        <v>#DIV/0!</v>
      </c>
      <c r="AG59" s="221"/>
      <c r="AH59" s="221"/>
      <c r="AI59" s="221" t="e">
        <f t="shared" si="93"/>
        <v>#DIV/0!</v>
      </c>
      <c r="AJ59" s="221"/>
      <c r="AK59" s="221"/>
      <c r="AL59" s="221" t="e">
        <f t="shared" si="94"/>
        <v>#DIV/0!</v>
      </c>
      <c r="AM59" s="221"/>
      <c r="AN59" s="221"/>
      <c r="AO59" s="221" t="e">
        <f t="shared" si="95"/>
        <v>#DIV/0!</v>
      </c>
      <c r="AP59" s="221"/>
      <c r="AQ59" s="221"/>
      <c r="AR59" s="221" t="e">
        <f t="shared" si="96"/>
        <v>#DIV/0!</v>
      </c>
      <c r="AS59" s="221"/>
      <c r="AT59" s="221"/>
      <c r="AU59" s="221" t="e">
        <f t="shared" si="97"/>
        <v>#DIV/0!</v>
      </c>
      <c r="AV59" s="221"/>
      <c r="AW59" s="221"/>
      <c r="AX59" s="221" t="e">
        <f t="shared" si="98"/>
        <v>#DIV/0!</v>
      </c>
      <c r="AY59" s="221"/>
      <c r="AZ59" s="221"/>
      <c r="BA59" s="221" t="e">
        <f t="shared" si="99"/>
        <v>#DIV/0!</v>
      </c>
      <c r="BB59" s="221"/>
      <c r="BC59" s="221"/>
      <c r="BD59" s="221" t="e">
        <f t="shared" si="100"/>
        <v>#DIV/0!</v>
      </c>
      <c r="BE59" s="221"/>
      <c r="BF59" s="221"/>
      <c r="BG59" s="221" t="e">
        <f t="shared" si="101"/>
        <v>#DIV/0!</v>
      </c>
      <c r="BH59" s="221"/>
      <c r="BI59" s="221"/>
      <c r="BJ59" s="221" t="e">
        <f t="shared" si="102"/>
        <v>#DIV/0!</v>
      </c>
      <c r="BK59" s="221"/>
      <c r="BL59" s="221"/>
      <c r="BM59" s="221" t="e">
        <f t="shared" si="103"/>
        <v>#DIV/0!</v>
      </c>
      <c r="BN59" s="221"/>
      <c r="BO59" s="221"/>
      <c r="BP59" s="221" t="e">
        <f t="shared" si="104"/>
        <v>#DIV/0!</v>
      </c>
      <c r="BQ59" s="221"/>
      <c r="BR59" s="221"/>
      <c r="BS59" s="221" t="e">
        <f t="shared" si="105"/>
        <v>#DIV/0!</v>
      </c>
      <c r="BT59" s="221"/>
      <c r="BU59" s="221"/>
      <c r="BV59" s="221" t="e">
        <f t="shared" si="106"/>
        <v>#DIV/0!</v>
      </c>
      <c r="BW59" s="221"/>
      <c r="BX59" s="221"/>
      <c r="BY59" s="221" t="e">
        <f t="shared" si="107"/>
        <v>#DIV/0!</v>
      </c>
      <c r="BZ59" s="221"/>
      <c r="CA59" s="221"/>
      <c r="CB59" s="221" t="e">
        <f t="shared" si="108"/>
        <v>#DIV/0!</v>
      </c>
      <c r="CC59" s="221"/>
      <c r="CD59" s="221"/>
      <c r="CE59" s="221" t="e">
        <f t="shared" si="109"/>
        <v>#DIV/0!</v>
      </c>
      <c r="CF59" s="221"/>
      <c r="CG59" s="221"/>
      <c r="CH59" s="221" t="e">
        <f t="shared" si="110"/>
        <v>#DIV/0!</v>
      </c>
      <c r="CI59" s="221"/>
      <c r="CJ59" s="221"/>
      <c r="CK59" s="221" t="e">
        <f t="shared" si="111"/>
        <v>#DIV/0!</v>
      </c>
      <c r="CL59" s="221"/>
      <c r="CM59" s="221"/>
      <c r="CN59" s="221" t="e">
        <f t="shared" si="112"/>
        <v>#DIV/0!</v>
      </c>
      <c r="CO59" s="221"/>
      <c r="CP59" s="221"/>
      <c r="CQ59" s="221" t="e">
        <f t="shared" si="113"/>
        <v>#DIV/0!</v>
      </c>
      <c r="CR59" s="221"/>
      <c r="CS59" s="221"/>
      <c r="CT59" s="221" t="e">
        <f t="shared" si="114"/>
        <v>#DIV/0!</v>
      </c>
      <c r="CU59" s="221"/>
      <c r="CV59" s="221"/>
      <c r="CW59" s="221" t="e">
        <f t="shared" si="115"/>
        <v>#DIV/0!</v>
      </c>
      <c r="CX59" s="221"/>
      <c r="CY59" s="221"/>
      <c r="CZ59" s="221" t="e">
        <f t="shared" si="116"/>
        <v>#DIV/0!</v>
      </c>
      <c r="DA59" s="221"/>
      <c r="DB59" s="221"/>
      <c r="DC59" s="221" t="e">
        <f t="shared" si="117"/>
        <v>#DIV/0!</v>
      </c>
      <c r="DD59" s="221"/>
      <c r="DE59" s="221"/>
      <c r="DF59" s="221" t="e">
        <f t="shared" si="118"/>
        <v>#DIV/0!</v>
      </c>
      <c r="DG59" s="221"/>
      <c r="DH59" s="221"/>
      <c r="DI59" s="221" t="e">
        <f t="shared" si="119"/>
        <v>#DIV/0!</v>
      </c>
      <c r="DJ59" s="221"/>
      <c r="DK59" s="221"/>
      <c r="DL59" s="221" t="e">
        <f t="shared" si="120"/>
        <v>#DIV/0!</v>
      </c>
      <c r="DM59" s="221"/>
      <c r="DN59" s="221"/>
      <c r="DO59" s="221" t="e">
        <f t="shared" si="121"/>
        <v>#DIV/0!</v>
      </c>
      <c r="DP59" s="221"/>
      <c r="DQ59" s="221"/>
      <c r="DR59" s="221" t="e">
        <f t="shared" si="122"/>
        <v>#DIV/0!</v>
      </c>
      <c r="DS59" s="221"/>
      <c r="DT59" s="221"/>
      <c r="DU59" s="221" t="e">
        <f t="shared" si="123"/>
        <v>#DIV/0!</v>
      </c>
      <c r="DV59" s="221"/>
      <c r="DW59" s="221"/>
      <c r="DX59" s="221" t="e">
        <f t="shared" si="124"/>
        <v>#DIV/0!</v>
      </c>
      <c r="DY59" s="221"/>
      <c r="DZ59" s="221"/>
      <c r="EA59" s="221" t="e">
        <f t="shared" si="125"/>
        <v>#DIV/0!</v>
      </c>
      <c r="EB59" s="221"/>
      <c r="EC59" s="221"/>
      <c r="ED59" s="221" t="e">
        <f t="shared" si="126"/>
        <v>#DIV/0!</v>
      </c>
      <c r="EE59" s="221"/>
      <c r="EF59" s="221"/>
      <c r="EG59" s="221" t="e">
        <f t="shared" si="127"/>
        <v>#DIV/0!</v>
      </c>
      <c r="EH59" s="221"/>
      <c r="EI59" s="221"/>
      <c r="EJ59" s="221" t="e">
        <f t="shared" si="128"/>
        <v>#DIV/0!</v>
      </c>
      <c r="EK59" s="221"/>
      <c r="EL59" s="221"/>
      <c r="EM59" s="221" t="e">
        <f t="shared" si="129"/>
        <v>#DIV/0!</v>
      </c>
      <c r="EN59" s="221"/>
      <c r="EO59" s="221"/>
      <c r="EP59" s="221" t="e">
        <f t="shared" si="130"/>
        <v>#DIV/0!</v>
      </c>
      <c r="EQ59" s="221"/>
      <c r="ER59" s="221"/>
      <c r="ES59" s="221" t="e">
        <f t="shared" si="131"/>
        <v>#DIV/0!</v>
      </c>
      <c r="ET59" s="221"/>
      <c r="EU59" s="221"/>
      <c r="EV59" s="221" t="e">
        <f t="shared" si="132"/>
        <v>#DIV/0!</v>
      </c>
      <c r="EW59" s="221"/>
      <c r="EX59" s="221"/>
      <c r="EY59" s="221" t="e">
        <f t="shared" si="133"/>
        <v>#DIV/0!</v>
      </c>
      <c r="EZ59" s="221"/>
      <c r="FA59" s="221"/>
      <c r="FB59" s="221" t="e">
        <f t="shared" si="134"/>
        <v>#DIV/0!</v>
      </c>
      <c r="FC59" s="221"/>
      <c r="FD59" s="221"/>
      <c r="FE59" s="221" t="e">
        <f t="shared" si="135"/>
        <v>#DIV/0!</v>
      </c>
      <c r="FF59" s="221"/>
      <c r="FG59" s="221"/>
      <c r="FH59" s="221" t="e">
        <f t="shared" si="136"/>
        <v>#DIV/0!</v>
      </c>
      <c r="FI59" s="221"/>
      <c r="FJ59" s="221"/>
      <c r="FK59" s="221" t="e">
        <f t="shared" si="137"/>
        <v>#DIV/0!</v>
      </c>
      <c r="FL59" s="221"/>
      <c r="FM59" s="221"/>
      <c r="FN59" s="221" t="e">
        <f t="shared" si="138"/>
        <v>#DIV/0!</v>
      </c>
      <c r="FO59" s="221"/>
      <c r="FP59" s="221"/>
      <c r="FQ59" s="221" t="e">
        <f t="shared" si="139"/>
        <v>#DIV/0!</v>
      </c>
      <c r="FR59" s="221"/>
      <c r="FS59" s="221"/>
      <c r="FT59" s="221" t="e">
        <f t="shared" si="140"/>
        <v>#DIV/0!</v>
      </c>
      <c r="FU59" s="221"/>
      <c r="FV59" s="221"/>
      <c r="FW59" s="221" t="e">
        <f t="shared" si="141"/>
        <v>#DIV/0!</v>
      </c>
      <c r="FX59" s="221"/>
      <c r="FY59" s="221"/>
      <c r="FZ59" s="221" t="e">
        <f t="shared" si="142"/>
        <v>#DIV/0!</v>
      </c>
      <c r="GA59" s="221"/>
      <c r="GB59" s="221"/>
      <c r="GC59" s="221" t="e">
        <f t="shared" si="143"/>
        <v>#DIV/0!</v>
      </c>
      <c r="GD59" s="221"/>
      <c r="GE59" s="221"/>
      <c r="GF59" s="221" t="e">
        <f t="shared" si="144"/>
        <v>#DIV/0!</v>
      </c>
      <c r="GG59" s="221"/>
      <c r="GH59" s="221"/>
      <c r="GI59" s="221" t="e">
        <f t="shared" si="145"/>
        <v>#DIV/0!</v>
      </c>
      <c r="GJ59" s="221"/>
      <c r="GK59" s="221"/>
      <c r="GL59" s="221" t="e">
        <f t="shared" si="146"/>
        <v>#DIV/0!</v>
      </c>
      <c r="GM59" s="221"/>
      <c r="GN59" s="221"/>
      <c r="GO59" s="221" t="e">
        <f t="shared" si="147"/>
        <v>#DIV/0!</v>
      </c>
      <c r="GP59" s="221"/>
      <c r="GQ59" s="221"/>
      <c r="GR59" s="221" t="e">
        <f t="shared" si="148"/>
        <v>#DIV/0!</v>
      </c>
      <c r="GS59" s="221"/>
      <c r="GT59" s="221"/>
      <c r="GU59" s="221" t="e">
        <f t="shared" si="149"/>
        <v>#DIV/0!</v>
      </c>
      <c r="GV59" s="221"/>
      <c r="GW59" s="221"/>
      <c r="GX59" s="221" t="e">
        <f t="shared" si="150"/>
        <v>#DIV/0!</v>
      </c>
      <c r="GY59" s="221"/>
      <c r="GZ59" s="221"/>
      <c r="HA59" s="221" t="e">
        <f t="shared" si="151"/>
        <v>#DIV/0!</v>
      </c>
      <c r="HB59" s="221"/>
      <c r="HC59" s="221"/>
      <c r="HD59" s="221" t="e">
        <f t="shared" si="152"/>
        <v>#DIV/0!</v>
      </c>
      <c r="HE59" s="221"/>
      <c r="HF59" s="221"/>
      <c r="HG59" s="221" t="e">
        <f t="shared" si="153"/>
        <v>#DIV/0!</v>
      </c>
      <c r="HH59" s="221"/>
      <c r="HI59" s="221"/>
      <c r="HJ59" s="221" t="e">
        <f t="shared" si="154"/>
        <v>#DIV/0!</v>
      </c>
      <c r="HK59" s="221"/>
      <c r="HL59" s="221"/>
      <c r="HM59" s="221" t="e">
        <f t="shared" si="155"/>
        <v>#DIV/0!</v>
      </c>
      <c r="HN59" s="221"/>
      <c r="HO59" s="221"/>
      <c r="HP59" s="221" t="e">
        <f t="shared" si="156"/>
        <v>#DIV/0!</v>
      </c>
      <c r="HQ59" s="221"/>
      <c r="HR59" s="221"/>
      <c r="HS59" s="221" t="e">
        <f t="shared" si="157"/>
        <v>#DIV/0!</v>
      </c>
      <c r="HT59" s="221"/>
      <c r="HU59" s="221"/>
      <c r="HV59" s="221" t="e">
        <f t="shared" si="158"/>
        <v>#DIV/0!</v>
      </c>
      <c r="HW59" s="221"/>
      <c r="HX59" s="221"/>
      <c r="HY59" s="221" t="e">
        <f t="shared" si="159"/>
        <v>#DIV/0!</v>
      </c>
      <c r="HZ59" s="221"/>
      <c r="IA59" s="221"/>
      <c r="IB59" s="221" t="e">
        <f t="shared" si="160"/>
        <v>#DIV/0!</v>
      </c>
      <c r="IC59" s="221"/>
      <c r="ID59" s="221"/>
      <c r="IE59" s="221" t="e">
        <f t="shared" si="161"/>
        <v>#DIV/0!</v>
      </c>
      <c r="IF59" s="221"/>
      <c r="IG59" s="221"/>
      <c r="IH59" s="221"/>
      <c r="II59" s="221"/>
      <c r="IJ59" s="221"/>
      <c r="IK59" s="221"/>
      <c r="IL59" s="221"/>
      <c r="IM59" s="221"/>
      <c r="IN59" s="221"/>
      <c r="IO59" s="221"/>
      <c r="IP59" s="221"/>
    </row>
    <row r="60" spans="2:250" s="1" customFormat="1" x14ac:dyDescent="0.4">
      <c r="B60" s="221">
        <f t="shared" si="162"/>
        <v>0</v>
      </c>
      <c r="C60" s="221"/>
      <c r="D60" s="221"/>
      <c r="E60" s="221" t="e">
        <f t="shared" si="163"/>
        <v>#DIV/0!</v>
      </c>
      <c r="F60" s="221"/>
      <c r="G60" s="221"/>
      <c r="H60" s="221" t="e">
        <f t="shared" si="84"/>
        <v>#DIV/0!</v>
      </c>
      <c r="I60" s="221"/>
      <c r="J60" s="221"/>
      <c r="K60" s="221" t="e">
        <f t="shared" si="85"/>
        <v>#DIV/0!</v>
      </c>
      <c r="L60" s="221"/>
      <c r="M60" s="221"/>
      <c r="N60" s="221" t="e">
        <f t="shared" si="86"/>
        <v>#DIV/0!</v>
      </c>
      <c r="O60" s="221"/>
      <c r="P60" s="221"/>
      <c r="Q60" s="221" t="e">
        <f t="shared" si="87"/>
        <v>#DIV/0!</v>
      </c>
      <c r="R60" s="221"/>
      <c r="S60" s="221"/>
      <c r="T60" s="221" t="e">
        <f t="shared" si="88"/>
        <v>#DIV/0!</v>
      </c>
      <c r="U60" s="221"/>
      <c r="V60" s="221"/>
      <c r="W60" s="221" t="e">
        <f t="shared" si="89"/>
        <v>#DIV/0!</v>
      </c>
      <c r="X60" s="221"/>
      <c r="Y60" s="221"/>
      <c r="Z60" s="221" t="e">
        <f t="shared" si="90"/>
        <v>#DIV/0!</v>
      </c>
      <c r="AA60" s="221"/>
      <c r="AB60" s="221"/>
      <c r="AC60" s="221" t="e">
        <f t="shared" si="91"/>
        <v>#DIV/0!</v>
      </c>
      <c r="AD60" s="221"/>
      <c r="AE60" s="221"/>
      <c r="AF60" s="221" t="e">
        <f t="shared" si="92"/>
        <v>#DIV/0!</v>
      </c>
      <c r="AG60" s="221"/>
      <c r="AH60" s="221"/>
      <c r="AI60" s="221" t="e">
        <f t="shared" si="93"/>
        <v>#DIV/0!</v>
      </c>
      <c r="AJ60" s="221"/>
      <c r="AK60" s="221"/>
      <c r="AL60" s="221" t="e">
        <f t="shared" si="94"/>
        <v>#DIV/0!</v>
      </c>
      <c r="AM60" s="221"/>
      <c r="AN60" s="221"/>
      <c r="AO60" s="221" t="e">
        <f t="shared" si="95"/>
        <v>#DIV/0!</v>
      </c>
      <c r="AP60" s="221"/>
      <c r="AQ60" s="221"/>
      <c r="AR60" s="221" t="e">
        <f t="shared" si="96"/>
        <v>#DIV/0!</v>
      </c>
      <c r="AS60" s="221"/>
      <c r="AT60" s="221"/>
      <c r="AU60" s="221" t="e">
        <f t="shared" si="97"/>
        <v>#DIV/0!</v>
      </c>
      <c r="AV60" s="221"/>
      <c r="AW60" s="221"/>
      <c r="AX60" s="221" t="e">
        <f t="shared" si="98"/>
        <v>#DIV/0!</v>
      </c>
      <c r="AY60" s="221"/>
      <c r="AZ60" s="221"/>
      <c r="BA60" s="221" t="e">
        <f t="shared" si="99"/>
        <v>#DIV/0!</v>
      </c>
      <c r="BB60" s="221"/>
      <c r="BC60" s="221"/>
      <c r="BD60" s="221" t="e">
        <f t="shared" si="100"/>
        <v>#DIV/0!</v>
      </c>
      <c r="BE60" s="221"/>
      <c r="BF60" s="221"/>
      <c r="BG60" s="221" t="e">
        <f t="shared" si="101"/>
        <v>#DIV/0!</v>
      </c>
      <c r="BH60" s="221"/>
      <c r="BI60" s="221"/>
      <c r="BJ60" s="221" t="e">
        <f t="shared" si="102"/>
        <v>#DIV/0!</v>
      </c>
      <c r="BK60" s="221"/>
      <c r="BL60" s="221"/>
      <c r="BM60" s="221" t="e">
        <f t="shared" si="103"/>
        <v>#DIV/0!</v>
      </c>
      <c r="BN60" s="221"/>
      <c r="BO60" s="221"/>
      <c r="BP60" s="221" t="e">
        <f t="shared" si="104"/>
        <v>#DIV/0!</v>
      </c>
      <c r="BQ60" s="221"/>
      <c r="BR60" s="221"/>
      <c r="BS60" s="221" t="e">
        <f t="shared" si="105"/>
        <v>#DIV/0!</v>
      </c>
      <c r="BT60" s="221"/>
      <c r="BU60" s="221"/>
      <c r="BV60" s="221" t="e">
        <f t="shared" si="106"/>
        <v>#DIV/0!</v>
      </c>
      <c r="BW60" s="221"/>
      <c r="BX60" s="221"/>
      <c r="BY60" s="221" t="e">
        <f t="shared" si="107"/>
        <v>#DIV/0!</v>
      </c>
      <c r="BZ60" s="221"/>
      <c r="CA60" s="221"/>
      <c r="CB60" s="221" t="e">
        <f t="shared" si="108"/>
        <v>#DIV/0!</v>
      </c>
      <c r="CC60" s="221"/>
      <c r="CD60" s="221"/>
      <c r="CE60" s="221" t="e">
        <f t="shared" si="109"/>
        <v>#DIV/0!</v>
      </c>
      <c r="CF60" s="221"/>
      <c r="CG60" s="221"/>
      <c r="CH60" s="221" t="e">
        <f t="shared" si="110"/>
        <v>#DIV/0!</v>
      </c>
      <c r="CI60" s="221"/>
      <c r="CJ60" s="221"/>
      <c r="CK60" s="221" t="e">
        <f t="shared" si="111"/>
        <v>#DIV/0!</v>
      </c>
      <c r="CL60" s="221"/>
      <c r="CM60" s="221"/>
      <c r="CN60" s="221" t="e">
        <f t="shared" si="112"/>
        <v>#DIV/0!</v>
      </c>
      <c r="CO60" s="221"/>
      <c r="CP60" s="221"/>
      <c r="CQ60" s="221" t="e">
        <f t="shared" si="113"/>
        <v>#DIV/0!</v>
      </c>
      <c r="CR60" s="221"/>
      <c r="CS60" s="221"/>
      <c r="CT60" s="221" t="e">
        <f t="shared" si="114"/>
        <v>#DIV/0!</v>
      </c>
      <c r="CU60" s="221"/>
      <c r="CV60" s="221"/>
      <c r="CW60" s="221" t="e">
        <f t="shared" si="115"/>
        <v>#DIV/0!</v>
      </c>
      <c r="CX60" s="221"/>
      <c r="CY60" s="221"/>
      <c r="CZ60" s="221" t="e">
        <f t="shared" si="116"/>
        <v>#DIV/0!</v>
      </c>
      <c r="DA60" s="221"/>
      <c r="DB60" s="221"/>
      <c r="DC60" s="221" t="e">
        <f t="shared" si="117"/>
        <v>#DIV/0!</v>
      </c>
      <c r="DD60" s="221"/>
      <c r="DE60" s="221"/>
      <c r="DF60" s="221" t="e">
        <f t="shared" si="118"/>
        <v>#DIV/0!</v>
      </c>
      <c r="DG60" s="221"/>
      <c r="DH60" s="221"/>
      <c r="DI60" s="221" t="e">
        <f t="shared" si="119"/>
        <v>#DIV/0!</v>
      </c>
      <c r="DJ60" s="221"/>
      <c r="DK60" s="221"/>
      <c r="DL60" s="221" t="e">
        <f t="shared" si="120"/>
        <v>#DIV/0!</v>
      </c>
      <c r="DM60" s="221"/>
      <c r="DN60" s="221"/>
      <c r="DO60" s="221" t="e">
        <f t="shared" si="121"/>
        <v>#DIV/0!</v>
      </c>
      <c r="DP60" s="221"/>
      <c r="DQ60" s="221"/>
      <c r="DR60" s="221" t="e">
        <f t="shared" si="122"/>
        <v>#DIV/0!</v>
      </c>
      <c r="DS60" s="221"/>
      <c r="DT60" s="221"/>
      <c r="DU60" s="221" t="e">
        <f t="shared" si="123"/>
        <v>#DIV/0!</v>
      </c>
      <c r="DV60" s="221"/>
      <c r="DW60" s="221"/>
      <c r="DX60" s="221" t="e">
        <f t="shared" si="124"/>
        <v>#DIV/0!</v>
      </c>
      <c r="DY60" s="221"/>
      <c r="DZ60" s="221"/>
      <c r="EA60" s="221" t="e">
        <f t="shared" si="125"/>
        <v>#DIV/0!</v>
      </c>
      <c r="EB60" s="221"/>
      <c r="EC60" s="221"/>
      <c r="ED60" s="221" t="e">
        <f t="shared" si="126"/>
        <v>#DIV/0!</v>
      </c>
      <c r="EE60" s="221"/>
      <c r="EF60" s="221"/>
      <c r="EG60" s="221" t="e">
        <f t="shared" si="127"/>
        <v>#DIV/0!</v>
      </c>
      <c r="EH60" s="221"/>
      <c r="EI60" s="221"/>
      <c r="EJ60" s="221" t="e">
        <f t="shared" si="128"/>
        <v>#DIV/0!</v>
      </c>
      <c r="EK60" s="221"/>
      <c r="EL60" s="221"/>
      <c r="EM60" s="221" t="e">
        <f t="shared" si="129"/>
        <v>#DIV/0!</v>
      </c>
      <c r="EN60" s="221"/>
      <c r="EO60" s="221"/>
      <c r="EP60" s="221" t="e">
        <f t="shared" si="130"/>
        <v>#DIV/0!</v>
      </c>
      <c r="EQ60" s="221"/>
      <c r="ER60" s="221"/>
      <c r="ES60" s="221" t="e">
        <f t="shared" si="131"/>
        <v>#DIV/0!</v>
      </c>
      <c r="ET60" s="221"/>
      <c r="EU60" s="221"/>
      <c r="EV60" s="221" t="e">
        <f t="shared" si="132"/>
        <v>#DIV/0!</v>
      </c>
      <c r="EW60" s="221"/>
      <c r="EX60" s="221"/>
      <c r="EY60" s="221" t="e">
        <f t="shared" si="133"/>
        <v>#DIV/0!</v>
      </c>
      <c r="EZ60" s="221"/>
      <c r="FA60" s="221"/>
      <c r="FB60" s="221" t="e">
        <f t="shared" si="134"/>
        <v>#DIV/0!</v>
      </c>
      <c r="FC60" s="221"/>
      <c r="FD60" s="221"/>
      <c r="FE60" s="221" t="e">
        <f t="shared" si="135"/>
        <v>#DIV/0!</v>
      </c>
      <c r="FF60" s="221"/>
      <c r="FG60" s="221"/>
      <c r="FH60" s="221" t="e">
        <f t="shared" si="136"/>
        <v>#DIV/0!</v>
      </c>
      <c r="FI60" s="221"/>
      <c r="FJ60" s="221"/>
      <c r="FK60" s="221" t="e">
        <f t="shared" si="137"/>
        <v>#DIV/0!</v>
      </c>
      <c r="FL60" s="221"/>
      <c r="FM60" s="221"/>
      <c r="FN60" s="221" t="e">
        <f t="shared" si="138"/>
        <v>#DIV/0!</v>
      </c>
      <c r="FO60" s="221"/>
      <c r="FP60" s="221"/>
      <c r="FQ60" s="221" t="e">
        <f t="shared" si="139"/>
        <v>#DIV/0!</v>
      </c>
      <c r="FR60" s="221"/>
      <c r="FS60" s="221"/>
      <c r="FT60" s="221" t="e">
        <f t="shared" si="140"/>
        <v>#DIV/0!</v>
      </c>
      <c r="FU60" s="221"/>
      <c r="FV60" s="221"/>
      <c r="FW60" s="221" t="e">
        <f t="shared" si="141"/>
        <v>#DIV/0!</v>
      </c>
      <c r="FX60" s="221"/>
      <c r="FY60" s="221"/>
      <c r="FZ60" s="221" t="e">
        <f t="shared" si="142"/>
        <v>#DIV/0!</v>
      </c>
      <c r="GA60" s="221"/>
      <c r="GB60" s="221"/>
      <c r="GC60" s="221" t="e">
        <f t="shared" si="143"/>
        <v>#DIV/0!</v>
      </c>
      <c r="GD60" s="221"/>
      <c r="GE60" s="221"/>
      <c r="GF60" s="221" t="e">
        <f t="shared" si="144"/>
        <v>#DIV/0!</v>
      </c>
      <c r="GG60" s="221"/>
      <c r="GH60" s="221"/>
      <c r="GI60" s="221" t="e">
        <f t="shared" si="145"/>
        <v>#DIV/0!</v>
      </c>
      <c r="GJ60" s="221"/>
      <c r="GK60" s="221"/>
      <c r="GL60" s="221" t="e">
        <f t="shared" si="146"/>
        <v>#DIV/0!</v>
      </c>
      <c r="GM60" s="221"/>
      <c r="GN60" s="221"/>
      <c r="GO60" s="221" t="e">
        <f t="shared" si="147"/>
        <v>#DIV/0!</v>
      </c>
      <c r="GP60" s="221"/>
      <c r="GQ60" s="221"/>
      <c r="GR60" s="221" t="e">
        <f t="shared" si="148"/>
        <v>#DIV/0!</v>
      </c>
      <c r="GS60" s="221"/>
      <c r="GT60" s="221"/>
      <c r="GU60" s="221" t="e">
        <f t="shared" si="149"/>
        <v>#DIV/0!</v>
      </c>
      <c r="GV60" s="221"/>
      <c r="GW60" s="221"/>
      <c r="GX60" s="221" t="e">
        <f t="shared" si="150"/>
        <v>#DIV/0!</v>
      </c>
      <c r="GY60" s="221"/>
      <c r="GZ60" s="221"/>
      <c r="HA60" s="221" t="e">
        <f t="shared" si="151"/>
        <v>#DIV/0!</v>
      </c>
      <c r="HB60" s="221"/>
      <c r="HC60" s="221"/>
      <c r="HD60" s="221" t="e">
        <f t="shared" si="152"/>
        <v>#DIV/0!</v>
      </c>
      <c r="HE60" s="221"/>
      <c r="HF60" s="221"/>
      <c r="HG60" s="221" t="e">
        <f t="shared" si="153"/>
        <v>#DIV/0!</v>
      </c>
      <c r="HH60" s="221"/>
      <c r="HI60" s="221"/>
      <c r="HJ60" s="221" t="e">
        <f t="shared" si="154"/>
        <v>#DIV/0!</v>
      </c>
      <c r="HK60" s="221"/>
      <c r="HL60" s="221"/>
      <c r="HM60" s="221" t="e">
        <f t="shared" si="155"/>
        <v>#DIV/0!</v>
      </c>
      <c r="HN60" s="221"/>
      <c r="HO60" s="221"/>
      <c r="HP60" s="221" t="e">
        <f t="shared" si="156"/>
        <v>#DIV/0!</v>
      </c>
      <c r="HQ60" s="221"/>
      <c r="HR60" s="221"/>
      <c r="HS60" s="221" t="e">
        <f t="shared" si="157"/>
        <v>#DIV/0!</v>
      </c>
      <c r="HT60" s="221"/>
      <c r="HU60" s="221"/>
      <c r="HV60" s="221" t="e">
        <f t="shared" si="158"/>
        <v>#DIV/0!</v>
      </c>
      <c r="HW60" s="221"/>
      <c r="HX60" s="221"/>
      <c r="HY60" s="221" t="e">
        <f t="shared" si="159"/>
        <v>#DIV/0!</v>
      </c>
      <c r="HZ60" s="221"/>
      <c r="IA60" s="221"/>
      <c r="IB60" s="221" t="e">
        <f t="shared" si="160"/>
        <v>#DIV/0!</v>
      </c>
      <c r="IC60" s="221"/>
      <c r="ID60" s="221"/>
      <c r="IE60" s="221" t="e">
        <f t="shared" si="161"/>
        <v>#DIV/0!</v>
      </c>
      <c r="IF60" s="221"/>
      <c r="IG60" s="221"/>
      <c r="IH60" s="221"/>
      <c r="II60" s="221"/>
      <c r="IJ60" s="221"/>
      <c r="IK60" s="221"/>
      <c r="IL60" s="221"/>
      <c r="IM60" s="221"/>
      <c r="IN60" s="221"/>
      <c r="IO60" s="221"/>
      <c r="IP60" s="221"/>
    </row>
    <row r="61" spans="2:250" s="1" customFormat="1" x14ac:dyDescent="0.4">
      <c r="B61" s="221">
        <f t="shared" si="162"/>
        <v>0</v>
      </c>
      <c r="C61" s="221"/>
      <c r="D61" s="221"/>
      <c r="E61" s="221" t="e">
        <f t="shared" si="163"/>
        <v>#DIV/0!</v>
      </c>
      <c r="F61" s="221"/>
      <c r="G61" s="221"/>
      <c r="H61" s="221" t="e">
        <f t="shared" si="84"/>
        <v>#DIV/0!</v>
      </c>
      <c r="I61" s="221"/>
      <c r="J61" s="221"/>
      <c r="K61" s="221" t="e">
        <f t="shared" si="85"/>
        <v>#DIV/0!</v>
      </c>
      <c r="L61" s="221"/>
      <c r="M61" s="221"/>
      <c r="N61" s="221" t="e">
        <f t="shared" si="86"/>
        <v>#DIV/0!</v>
      </c>
      <c r="O61" s="221"/>
      <c r="P61" s="221"/>
      <c r="Q61" s="221" t="e">
        <f t="shared" si="87"/>
        <v>#DIV/0!</v>
      </c>
      <c r="R61" s="221"/>
      <c r="S61" s="221"/>
      <c r="T61" s="221" t="e">
        <f t="shared" si="88"/>
        <v>#DIV/0!</v>
      </c>
      <c r="U61" s="221"/>
      <c r="V61" s="221"/>
      <c r="W61" s="221" t="e">
        <f t="shared" si="89"/>
        <v>#DIV/0!</v>
      </c>
      <c r="X61" s="221"/>
      <c r="Y61" s="221"/>
      <c r="Z61" s="221" t="e">
        <f t="shared" si="90"/>
        <v>#DIV/0!</v>
      </c>
      <c r="AA61" s="221"/>
      <c r="AB61" s="221"/>
      <c r="AC61" s="221" t="e">
        <f t="shared" si="91"/>
        <v>#DIV/0!</v>
      </c>
      <c r="AD61" s="221"/>
      <c r="AE61" s="221"/>
      <c r="AF61" s="221" t="e">
        <f t="shared" si="92"/>
        <v>#DIV/0!</v>
      </c>
      <c r="AG61" s="221"/>
      <c r="AH61" s="221"/>
      <c r="AI61" s="221" t="e">
        <f t="shared" si="93"/>
        <v>#DIV/0!</v>
      </c>
      <c r="AJ61" s="221"/>
      <c r="AK61" s="221"/>
      <c r="AL61" s="221" t="e">
        <f t="shared" si="94"/>
        <v>#DIV/0!</v>
      </c>
      <c r="AM61" s="221"/>
      <c r="AN61" s="221"/>
      <c r="AO61" s="221" t="e">
        <f t="shared" si="95"/>
        <v>#DIV/0!</v>
      </c>
      <c r="AP61" s="221"/>
      <c r="AQ61" s="221"/>
      <c r="AR61" s="221" t="e">
        <f t="shared" si="96"/>
        <v>#DIV/0!</v>
      </c>
      <c r="AS61" s="221"/>
      <c r="AT61" s="221"/>
      <c r="AU61" s="221" t="e">
        <f t="shared" si="97"/>
        <v>#DIV/0!</v>
      </c>
      <c r="AV61" s="221"/>
      <c r="AW61" s="221"/>
      <c r="AX61" s="221" t="e">
        <f t="shared" si="98"/>
        <v>#DIV/0!</v>
      </c>
      <c r="AY61" s="221"/>
      <c r="AZ61" s="221"/>
      <c r="BA61" s="221" t="e">
        <f t="shared" si="99"/>
        <v>#DIV/0!</v>
      </c>
      <c r="BB61" s="221"/>
      <c r="BC61" s="221"/>
      <c r="BD61" s="221" t="e">
        <f t="shared" si="100"/>
        <v>#DIV/0!</v>
      </c>
      <c r="BE61" s="221"/>
      <c r="BF61" s="221"/>
      <c r="BG61" s="221" t="e">
        <f t="shared" si="101"/>
        <v>#DIV/0!</v>
      </c>
      <c r="BH61" s="221"/>
      <c r="BI61" s="221"/>
      <c r="BJ61" s="221" t="e">
        <f t="shared" si="102"/>
        <v>#DIV/0!</v>
      </c>
      <c r="BK61" s="221"/>
      <c r="BL61" s="221"/>
      <c r="BM61" s="221" t="e">
        <f t="shared" si="103"/>
        <v>#DIV/0!</v>
      </c>
      <c r="BN61" s="221"/>
      <c r="BO61" s="221"/>
      <c r="BP61" s="221" t="e">
        <f t="shared" si="104"/>
        <v>#DIV/0!</v>
      </c>
      <c r="BQ61" s="221"/>
      <c r="BR61" s="221"/>
      <c r="BS61" s="221" t="e">
        <f t="shared" si="105"/>
        <v>#DIV/0!</v>
      </c>
      <c r="BT61" s="221"/>
      <c r="BU61" s="221"/>
      <c r="BV61" s="221" t="e">
        <f t="shared" si="106"/>
        <v>#DIV/0!</v>
      </c>
      <c r="BW61" s="221"/>
      <c r="BX61" s="221"/>
      <c r="BY61" s="221" t="e">
        <f t="shared" si="107"/>
        <v>#DIV/0!</v>
      </c>
      <c r="BZ61" s="221"/>
      <c r="CA61" s="221"/>
      <c r="CB61" s="221" t="e">
        <f t="shared" si="108"/>
        <v>#DIV/0!</v>
      </c>
      <c r="CC61" s="221"/>
      <c r="CD61" s="221"/>
      <c r="CE61" s="221" t="e">
        <f t="shared" si="109"/>
        <v>#DIV/0!</v>
      </c>
      <c r="CF61" s="221"/>
      <c r="CG61" s="221"/>
      <c r="CH61" s="221" t="e">
        <f t="shared" si="110"/>
        <v>#DIV/0!</v>
      </c>
      <c r="CI61" s="221"/>
      <c r="CJ61" s="221"/>
      <c r="CK61" s="221" t="e">
        <f t="shared" si="111"/>
        <v>#DIV/0!</v>
      </c>
      <c r="CL61" s="221"/>
      <c r="CM61" s="221"/>
      <c r="CN61" s="221" t="e">
        <f t="shared" si="112"/>
        <v>#DIV/0!</v>
      </c>
      <c r="CO61" s="221"/>
      <c r="CP61" s="221"/>
      <c r="CQ61" s="221" t="e">
        <f t="shared" si="113"/>
        <v>#DIV/0!</v>
      </c>
      <c r="CR61" s="221"/>
      <c r="CS61" s="221"/>
      <c r="CT61" s="221" t="e">
        <f t="shared" si="114"/>
        <v>#DIV/0!</v>
      </c>
      <c r="CU61" s="221"/>
      <c r="CV61" s="221"/>
      <c r="CW61" s="221" t="e">
        <f t="shared" si="115"/>
        <v>#DIV/0!</v>
      </c>
      <c r="CX61" s="221"/>
      <c r="CY61" s="221"/>
      <c r="CZ61" s="221" t="e">
        <f t="shared" si="116"/>
        <v>#DIV/0!</v>
      </c>
      <c r="DA61" s="221"/>
      <c r="DB61" s="221"/>
      <c r="DC61" s="221" t="e">
        <f t="shared" si="117"/>
        <v>#DIV/0!</v>
      </c>
      <c r="DD61" s="221"/>
      <c r="DE61" s="221"/>
      <c r="DF61" s="221" t="e">
        <f t="shared" si="118"/>
        <v>#DIV/0!</v>
      </c>
      <c r="DG61" s="221"/>
      <c r="DH61" s="221"/>
      <c r="DI61" s="221" t="e">
        <f t="shared" si="119"/>
        <v>#DIV/0!</v>
      </c>
      <c r="DJ61" s="221"/>
      <c r="DK61" s="221"/>
      <c r="DL61" s="221" t="e">
        <f t="shared" si="120"/>
        <v>#DIV/0!</v>
      </c>
      <c r="DM61" s="221"/>
      <c r="DN61" s="221"/>
      <c r="DO61" s="221" t="e">
        <f t="shared" si="121"/>
        <v>#DIV/0!</v>
      </c>
      <c r="DP61" s="221"/>
      <c r="DQ61" s="221"/>
      <c r="DR61" s="221" t="e">
        <f t="shared" si="122"/>
        <v>#DIV/0!</v>
      </c>
      <c r="DS61" s="221"/>
      <c r="DT61" s="221"/>
      <c r="DU61" s="221" t="e">
        <f t="shared" si="123"/>
        <v>#DIV/0!</v>
      </c>
      <c r="DV61" s="221"/>
      <c r="DW61" s="221"/>
      <c r="DX61" s="221" t="e">
        <f t="shared" si="124"/>
        <v>#DIV/0!</v>
      </c>
      <c r="DY61" s="221"/>
      <c r="DZ61" s="221"/>
      <c r="EA61" s="221" t="e">
        <f t="shared" si="125"/>
        <v>#DIV/0!</v>
      </c>
      <c r="EB61" s="221"/>
      <c r="EC61" s="221"/>
      <c r="ED61" s="221" t="e">
        <f t="shared" si="126"/>
        <v>#DIV/0!</v>
      </c>
      <c r="EE61" s="221"/>
      <c r="EF61" s="221"/>
      <c r="EG61" s="221" t="e">
        <f t="shared" si="127"/>
        <v>#DIV/0!</v>
      </c>
      <c r="EH61" s="221"/>
      <c r="EI61" s="221"/>
      <c r="EJ61" s="221" t="e">
        <f t="shared" si="128"/>
        <v>#DIV/0!</v>
      </c>
      <c r="EK61" s="221"/>
      <c r="EL61" s="221"/>
      <c r="EM61" s="221" t="e">
        <f t="shared" si="129"/>
        <v>#DIV/0!</v>
      </c>
      <c r="EN61" s="221"/>
      <c r="EO61" s="221"/>
      <c r="EP61" s="221" t="e">
        <f t="shared" si="130"/>
        <v>#DIV/0!</v>
      </c>
      <c r="EQ61" s="221"/>
      <c r="ER61" s="221"/>
      <c r="ES61" s="221" t="e">
        <f t="shared" si="131"/>
        <v>#DIV/0!</v>
      </c>
      <c r="ET61" s="221"/>
      <c r="EU61" s="221"/>
      <c r="EV61" s="221" t="e">
        <f t="shared" si="132"/>
        <v>#DIV/0!</v>
      </c>
      <c r="EW61" s="221"/>
      <c r="EX61" s="221"/>
      <c r="EY61" s="221" t="e">
        <f t="shared" si="133"/>
        <v>#DIV/0!</v>
      </c>
      <c r="EZ61" s="221"/>
      <c r="FA61" s="221"/>
      <c r="FB61" s="221" t="e">
        <f t="shared" si="134"/>
        <v>#DIV/0!</v>
      </c>
      <c r="FC61" s="221"/>
      <c r="FD61" s="221"/>
      <c r="FE61" s="221" t="e">
        <f t="shared" si="135"/>
        <v>#DIV/0!</v>
      </c>
      <c r="FF61" s="221"/>
      <c r="FG61" s="221"/>
      <c r="FH61" s="221" t="e">
        <f t="shared" si="136"/>
        <v>#DIV/0!</v>
      </c>
      <c r="FI61" s="221"/>
      <c r="FJ61" s="221"/>
      <c r="FK61" s="221" t="e">
        <f t="shared" si="137"/>
        <v>#DIV/0!</v>
      </c>
      <c r="FL61" s="221"/>
      <c r="FM61" s="221"/>
      <c r="FN61" s="221" t="e">
        <f t="shared" si="138"/>
        <v>#DIV/0!</v>
      </c>
      <c r="FO61" s="221"/>
      <c r="FP61" s="221"/>
      <c r="FQ61" s="221" t="e">
        <f t="shared" si="139"/>
        <v>#DIV/0!</v>
      </c>
      <c r="FR61" s="221"/>
      <c r="FS61" s="221"/>
      <c r="FT61" s="221" t="e">
        <f t="shared" si="140"/>
        <v>#DIV/0!</v>
      </c>
      <c r="FU61" s="221"/>
      <c r="FV61" s="221"/>
      <c r="FW61" s="221" t="e">
        <f t="shared" si="141"/>
        <v>#DIV/0!</v>
      </c>
      <c r="FX61" s="221"/>
      <c r="FY61" s="221"/>
      <c r="FZ61" s="221" t="e">
        <f t="shared" si="142"/>
        <v>#DIV/0!</v>
      </c>
      <c r="GA61" s="221"/>
      <c r="GB61" s="221"/>
      <c r="GC61" s="221" t="e">
        <f t="shared" si="143"/>
        <v>#DIV/0!</v>
      </c>
      <c r="GD61" s="221"/>
      <c r="GE61" s="221"/>
      <c r="GF61" s="221" t="e">
        <f t="shared" si="144"/>
        <v>#DIV/0!</v>
      </c>
      <c r="GG61" s="221"/>
      <c r="GH61" s="221"/>
      <c r="GI61" s="221" t="e">
        <f t="shared" si="145"/>
        <v>#DIV/0!</v>
      </c>
      <c r="GJ61" s="221"/>
      <c r="GK61" s="221"/>
      <c r="GL61" s="221" t="e">
        <f t="shared" si="146"/>
        <v>#DIV/0!</v>
      </c>
      <c r="GM61" s="221"/>
      <c r="GN61" s="221"/>
      <c r="GO61" s="221" t="e">
        <f t="shared" si="147"/>
        <v>#DIV/0!</v>
      </c>
      <c r="GP61" s="221"/>
      <c r="GQ61" s="221"/>
      <c r="GR61" s="221" t="e">
        <f t="shared" si="148"/>
        <v>#DIV/0!</v>
      </c>
      <c r="GS61" s="221"/>
      <c r="GT61" s="221"/>
      <c r="GU61" s="221" t="e">
        <f t="shared" si="149"/>
        <v>#DIV/0!</v>
      </c>
      <c r="GV61" s="221"/>
      <c r="GW61" s="221"/>
      <c r="GX61" s="221" t="e">
        <f t="shared" si="150"/>
        <v>#DIV/0!</v>
      </c>
      <c r="GY61" s="221"/>
      <c r="GZ61" s="221"/>
      <c r="HA61" s="221" t="e">
        <f t="shared" si="151"/>
        <v>#DIV/0!</v>
      </c>
      <c r="HB61" s="221"/>
      <c r="HC61" s="221"/>
      <c r="HD61" s="221" t="e">
        <f t="shared" si="152"/>
        <v>#DIV/0!</v>
      </c>
      <c r="HE61" s="221"/>
      <c r="HF61" s="221"/>
      <c r="HG61" s="221" t="e">
        <f t="shared" si="153"/>
        <v>#DIV/0!</v>
      </c>
      <c r="HH61" s="221"/>
      <c r="HI61" s="221"/>
      <c r="HJ61" s="221" t="e">
        <f t="shared" si="154"/>
        <v>#DIV/0!</v>
      </c>
      <c r="HK61" s="221"/>
      <c r="HL61" s="221"/>
      <c r="HM61" s="221" t="e">
        <f t="shared" si="155"/>
        <v>#DIV/0!</v>
      </c>
      <c r="HN61" s="221"/>
      <c r="HO61" s="221"/>
      <c r="HP61" s="221" t="e">
        <f t="shared" si="156"/>
        <v>#DIV/0!</v>
      </c>
      <c r="HQ61" s="221"/>
      <c r="HR61" s="221"/>
      <c r="HS61" s="221" t="e">
        <f t="shared" si="157"/>
        <v>#DIV/0!</v>
      </c>
      <c r="HT61" s="221"/>
      <c r="HU61" s="221"/>
      <c r="HV61" s="221" t="e">
        <f t="shared" si="158"/>
        <v>#DIV/0!</v>
      </c>
      <c r="HW61" s="221"/>
      <c r="HX61" s="221"/>
      <c r="HY61" s="221" t="e">
        <f t="shared" si="159"/>
        <v>#DIV/0!</v>
      </c>
      <c r="HZ61" s="221"/>
      <c r="IA61" s="221"/>
      <c r="IB61" s="221" t="e">
        <f t="shared" si="160"/>
        <v>#DIV/0!</v>
      </c>
      <c r="IC61" s="221"/>
      <c r="ID61" s="221"/>
      <c r="IE61" s="221" t="e">
        <f t="shared" si="161"/>
        <v>#DIV/0!</v>
      </c>
      <c r="IF61" s="221"/>
      <c r="IG61" s="221"/>
      <c r="IH61" s="221"/>
      <c r="II61" s="221"/>
      <c r="IJ61" s="221"/>
      <c r="IK61" s="221"/>
      <c r="IL61" s="221"/>
      <c r="IM61" s="221"/>
      <c r="IN61" s="221"/>
      <c r="IO61" s="221"/>
      <c r="IP61" s="221"/>
    </row>
    <row r="62" spans="2:250" s="1" customFormat="1" x14ac:dyDescent="0.4">
      <c r="B62" s="221">
        <f t="shared" si="162"/>
        <v>0</v>
      </c>
      <c r="C62" s="221"/>
      <c r="D62" s="221"/>
      <c r="E62" s="221" t="e">
        <f t="shared" si="163"/>
        <v>#DIV/0!</v>
      </c>
      <c r="F62" s="221"/>
      <c r="G62" s="221"/>
      <c r="H62" s="221" t="e">
        <f t="shared" si="84"/>
        <v>#DIV/0!</v>
      </c>
      <c r="I62" s="221"/>
      <c r="J62" s="221"/>
      <c r="K62" s="221" t="e">
        <f t="shared" si="85"/>
        <v>#DIV/0!</v>
      </c>
      <c r="L62" s="221"/>
      <c r="M62" s="221"/>
      <c r="N62" s="221" t="e">
        <f t="shared" si="86"/>
        <v>#DIV/0!</v>
      </c>
      <c r="O62" s="221"/>
      <c r="P62" s="221"/>
      <c r="Q62" s="221" t="e">
        <f t="shared" si="87"/>
        <v>#DIV/0!</v>
      </c>
      <c r="R62" s="221"/>
      <c r="S62" s="221"/>
      <c r="T62" s="221" t="e">
        <f t="shared" si="88"/>
        <v>#DIV/0!</v>
      </c>
      <c r="U62" s="221"/>
      <c r="V62" s="221"/>
      <c r="W62" s="221" t="e">
        <f t="shared" si="89"/>
        <v>#DIV/0!</v>
      </c>
      <c r="X62" s="221"/>
      <c r="Y62" s="221"/>
      <c r="Z62" s="221" t="e">
        <f t="shared" si="90"/>
        <v>#DIV/0!</v>
      </c>
      <c r="AA62" s="221"/>
      <c r="AB62" s="221"/>
      <c r="AC62" s="221" t="e">
        <f t="shared" si="91"/>
        <v>#DIV/0!</v>
      </c>
      <c r="AD62" s="221"/>
      <c r="AE62" s="221"/>
      <c r="AF62" s="221" t="e">
        <f t="shared" si="92"/>
        <v>#DIV/0!</v>
      </c>
      <c r="AG62" s="221"/>
      <c r="AH62" s="221"/>
      <c r="AI62" s="221" t="e">
        <f t="shared" si="93"/>
        <v>#DIV/0!</v>
      </c>
      <c r="AJ62" s="221"/>
      <c r="AK62" s="221"/>
      <c r="AL62" s="221" t="e">
        <f t="shared" si="94"/>
        <v>#DIV/0!</v>
      </c>
      <c r="AM62" s="221"/>
      <c r="AN62" s="221"/>
      <c r="AO62" s="221" t="e">
        <f t="shared" si="95"/>
        <v>#DIV/0!</v>
      </c>
      <c r="AP62" s="221"/>
      <c r="AQ62" s="221"/>
      <c r="AR62" s="221" t="e">
        <f t="shared" si="96"/>
        <v>#DIV/0!</v>
      </c>
      <c r="AS62" s="221"/>
      <c r="AT62" s="221"/>
      <c r="AU62" s="221" t="e">
        <f t="shared" si="97"/>
        <v>#DIV/0!</v>
      </c>
      <c r="AV62" s="221"/>
      <c r="AW62" s="221"/>
      <c r="AX62" s="221" t="e">
        <f t="shared" si="98"/>
        <v>#DIV/0!</v>
      </c>
      <c r="AY62" s="221"/>
      <c r="AZ62" s="221"/>
      <c r="BA62" s="221" t="e">
        <f t="shared" si="99"/>
        <v>#DIV/0!</v>
      </c>
      <c r="BB62" s="221"/>
      <c r="BC62" s="221"/>
      <c r="BD62" s="221" t="e">
        <f t="shared" si="100"/>
        <v>#DIV/0!</v>
      </c>
      <c r="BE62" s="221"/>
      <c r="BF62" s="221"/>
      <c r="BG62" s="221" t="e">
        <f t="shared" si="101"/>
        <v>#DIV/0!</v>
      </c>
      <c r="BH62" s="221"/>
      <c r="BI62" s="221"/>
      <c r="BJ62" s="221" t="e">
        <f t="shared" si="102"/>
        <v>#DIV/0!</v>
      </c>
      <c r="BK62" s="221"/>
      <c r="BL62" s="221"/>
      <c r="BM62" s="221" t="e">
        <f t="shared" si="103"/>
        <v>#DIV/0!</v>
      </c>
      <c r="BN62" s="221"/>
      <c r="BO62" s="221"/>
      <c r="BP62" s="221" t="e">
        <f t="shared" si="104"/>
        <v>#DIV/0!</v>
      </c>
      <c r="BQ62" s="221"/>
      <c r="BR62" s="221"/>
      <c r="BS62" s="221" t="e">
        <f t="shared" si="105"/>
        <v>#DIV/0!</v>
      </c>
      <c r="BT62" s="221"/>
      <c r="BU62" s="221"/>
      <c r="BV62" s="221" t="e">
        <f t="shared" si="106"/>
        <v>#DIV/0!</v>
      </c>
      <c r="BW62" s="221"/>
      <c r="BX62" s="221"/>
      <c r="BY62" s="221" t="e">
        <f t="shared" si="107"/>
        <v>#DIV/0!</v>
      </c>
      <c r="BZ62" s="221"/>
      <c r="CA62" s="221"/>
      <c r="CB62" s="221" t="e">
        <f t="shared" si="108"/>
        <v>#DIV/0!</v>
      </c>
      <c r="CC62" s="221"/>
      <c r="CD62" s="221"/>
      <c r="CE62" s="221" t="e">
        <f t="shared" si="109"/>
        <v>#DIV/0!</v>
      </c>
      <c r="CF62" s="221"/>
      <c r="CG62" s="221"/>
      <c r="CH62" s="221" t="e">
        <f t="shared" si="110"/>
        <v>#DIV/0!</v>
      </c>
      <c r="CI62" s="221"/>
      <c r="CJ62" s="221"/>
      <c r="CK62" s="221" t="e">
        <f t="shared" si="111"/>
        <v>#DIV/0!</v>
      </c>
      <c r="CL62" s="221"/>
      <c r="CM62" s="221"/>
      <c r="CN62" s="221" t="e">
        <f t="shared" si="112"/>
        <v>#DIV/0!</v>
      </c>
      <c r="CO62" s="221"/>
      <c r="CP62" s="221"/>
      <c r="CQ62" s="221" t="e">
        <f t="shared" si="113"/>
        <v>#DIV/0!</v>
      </c>
      <c r="CR62" s="221"/>
      <c r="CS62" s="221"/>
      <c r="CT62" s="221" t="e">
        <f t="shared" si="114"/>
        <v>#DIV/0!</v>
      </c>
      <c r="CU62" s="221"/>
      <c r="CV62" s="221"/>
      <c r="CW62" s="221" t="e">
        <f t="shared" si="115"/>
        <v>#DIV/0!</v>
      </c>
      <c r="CX62" s="221"/>
      <c r="CY62" s="221"/>
      <c r="CZ62" s="221" t="e">
        <f t="shared" si="116"/>
        <v>#DIV/0!</v>
      </c>
      <c r="DA62" s="221"/>
      <c r="DB62" s="221"/>
      <c r="DC62" s="221" t="e">
        <f t="shared" si="117"/>
        <v>#DIV/0!</v>
      </c>
      <c r="DD62" s="221"/>
      <c r="DE62" s="221"/>
      <c r="DF62" s="221" t="e">
        <f t="shared" si="118"/>
        <v>#DIV/0!</v>
      </c>
      <c r="DG62" s="221"/>
      <c r="DH62" s="221"/>
      <c r="DI62" s="221" t="e">
        <f t="shared" si="119"/>
        <v>#DIV/0!</v>
      </c>
      <c r="DJ62" s="221"/>
      <c r="DK62" s="221"/>
      <c r="DL62" s="221" t="e">
        <f t="shared" si="120"/>
        <v>#DIV/0!</v>
      </c>
      <c r="DM62" s="221"/>
      <c r="DN62" s="221"/>
      <c r="DO62" s="221" t="e">
        <f t="shared" si="121"/>
        <v>#DIV/0!</v>
      </c>
      <c r="DP62" s="221"/>
      <c r="DQ62" s="221"/>
      <c r="DR62" s="221" t="e">
        <f t="shared" si="122"/>
        <v>#DIV/0!</v>
      </c>
      <c r="DS62" s="221"/>
      <c r="DT62" s="221"/>
      <c r="DU62" s="221" t="e">
        <f t="shared" si="123"/>
        <v>#DIV/0!</v>
      </c>
      <c r="DV62" s="221"/>
      <c r="DW62" s="221"/>
      <c r="DX62" s="221" t="e">
        <f t="shared" si="124"/>
        <v>#DIV/0!</v>
      </c>
      <c r="DY62" s="221"/>
      <c r="DZ62" s="221"/>
      <c r="EA62" s="221" t="e">
        <f t="shared" si="125"/>
        <v>#DIV/0!</v>
      </c>
      <c r="EB62" s="221"/>
      <c r="EC62" s="221"/>
      <c r="ED62" s="221" t="e">
        <f t="shared" si="126"/>
        <v>#DIV/0!</v>
      </c>
      <c r="EE62" s="221"/>
      <c r="EF62" s="221"/>
      <c r="EG62" s="221" t="e">
        <f t="shared" si="127"/>
        <v>#DIV/0!</v>
      </c>
      <c r="EH62" s="221"/>
      <c r="EI62" s="221"/>
      <c r="EJ62" s="221" t="e">
        <f t="shared" si="128"/>
        <v>#DIV/0!</v>
      </c>
      <c r="EK62" s="221"/>
      <c r="EL62" s="221"/>
      <c r="EM62" s="221" t="e">
        <f t="shared" si="129"/>
        <v>#DIV/0!</v>
      </c>
      <c r="EN62" s="221"/>
      <c r="EO62" s="221"/>
      <c r="EP62" s="221" t="e">
        <f t="shared" si="130"/>
        <v>#DIV/0!</v>
      </c>
      <c r="EQ62" s="221"/>
      <c r="ER62" s="221"/>
      <c r="ES62" s="221" t="e">
        <f t="shared" si="131"/>
        <v>#DIV/0!</v>
      </c>
      <c r="ET62" s="221"/>
      <c r="EU62" s="221"/>
      <c r="EV62" s="221" t="e">
        <f t="shared" si="132"/>
        <v>#DIV/0!</v>
      </c>
      <c r="EW62" s="221"/>
      <c r="EX62" s="221"/>
      <c r="EY62" s="221" t="e">
        <f t="shared" si="133"/>
        <v>#DIV/0!</v>
      </c>
      <c r="EZ62" s="221"/>
      <c r="FA62" s="221"/>
      <c r="FB62" s="221" t="e">
        <f t="shared" si="134"/>
        <v>#DIV/0!</v>
      </c>
      <c r="FC62" s="221"/>
      <c r="FD62" s="221"/>
      <c r="FE62" s="221" t="e">
        <f t="shared" si="135"/>
        <v>#DIV/0!</v>
      </c>
      <c r="FF62" s="221"/>
      <c r="FG62" s="221"/>
      <c r="FH62" s="221" t="e">
        <f t="shared" si="136"/>
        <v>#DIV/0!</v>
      </c>
      <c r="FI62" s="221"/>
      <c r="FJ62" s="221"/>
      <c r="FK62" s="221" t="e">
        <f t="shared" si="137"/>
        <v>#DIV/0!</v>
      </c>
      <c r="FL62" s="221"/>
      <c r="FM62" s="221"/>
      <c r="FN62" s="221" t="e">
        <f t="shared" si="138"/>
        <v>#DIV/0!</v>
      </c>
      <c r="FO62" s="221"/>
      <c r="FP62" s="221"/>
      <c r="FQ62" s="221" t="e">
        <f t="shared" si="139"/>
        <v>#DIV/0!</v>
      </c>
      <c r="FR62" s="221"/>
      <c r="FS62" s="221"/>
      <c r="FT62" s="221" t="e">
        <f t="shared" si="140"/>
        <v>#DIV/0!</v>
      </c>
      <c r="FU62" s="221"/>
      <c r="FV62" s="221"/>
      <c r="FW62" s="221" t="e">
        <f t="shared" si="141"/>
        <v>#DIV/0!</v>
      </c>
      <c r="FX62" s="221"/>
      <c r="FY62" s="221"/>
      <c r="FZ62" s="221" t="e">
        <f t="shared" si="142"/>
        <v>#DIV/0!</v>
      </c>
      <c r="GA62" s="221"/>
      <c r="GB62" s="221"/>
      <c r="GC62" s="221" t="e">
        <f t="shared" si="143"/>
        <v>#DIV/0!</v>
      </c>
      <c r="GD62" s="221"/>
      <c r="GE62" s="221"/>
      <c r="GF62" s="221" t="e">
        <f t="shared" si="144"/>
        <v>#DIV/0!</v>
      </c>
      <c r="GG62" s="221"/>
      <c r="GH62" s="221"/>
      <c r="GI62" s="221" t="e">
        <f t="shared" si="145"/>
        <v>#DIV/0!</v>
      </c>
      <c r="GJ62" s="221"/>
      <c r="GK62" s="221"/>
      <c r="GL62" s="221" t="e">
        <f t="shared" si="146"/>
        <v>#DIV/0!</v>
      </c>
      <c r="GM62" s="221"/>
      <c r="GN62" s="221"/>
      <c r="GO62" s="221" t="e">
        <f t="shared" si="147"/>
        <v>#DIV/0!</v>
      </c>
      <c r="GP62" s="221"/>
      <c r="GQ62" s="221"/>
      <c r="GR62" s="221" t="e">
        <f t="shared" si="148"/>
        <v>#DIV/0!</v>
      </c>
      <c r="GS62" s="221"/>
      <c r="GT62" s="221"/>
      <c r="GU62" s="221" t="e">
        <f t="shared" si="149"/>
        <v>#DIV/0!</v>
      </c>
      <c r="GV62" s="221"/>
      <c r="GW62" s="221"/>
      <c r="GX62" s="221" t="e">
        <f t="shared" si="150"/>
        <v>#DIV/0!</v>
      </c>
      <c r="GY62" s="221"/>
      <c r="GZ62" s="221"/>
      <c r="HA62" s="221" t="e">
        <f t="shared" si="151"/>
        <v>#DIV/0!</v>
      </c>
      <c r="HB62" s="221"/>
      <c r="HC62" s="221"/>
      <c r="HD62" s="221" t="e">
        <f t="shared" si="152"/>
        <v>#DIV/0!</v>
      </c>
      <c r="HE62" s="221"/>
      <c r="HF62" s="221"/>
      <c r="HG62" s="221" t="e">
        <f t="shared" si="153"/>
        <v>#DIV/0!</v>
      </c>
      <c r="HH62" s="221"/>
      <c r="HI62" s="221"/>
      <c r="HJ62" s="221" t="e">
        <f t="shared" si="154"/>
        <v>#DIV/0!</v>
      </c>
      <c r="HK62" s="221"/>
      <c r="HL62" s="221"/>
      <c r="HM62" s="221" t="e">
        <f t="shared" si="155"/>
        <v>#DIV/0!</v>
      </c>
      <c r="HN62" s="221"/>
      <c r="HO62" s="221"/>
      <c r="HP62" s="221" t="e">
        <f t="shared" si="156"/>
        <v>#DIV/0!</v>
      </c>
      <c r="HQ62" s="221"/>
      <c r="HR62" s="221"/>
      <c r="HS62" s="221" t="e">
        <f t="shared" si="157"/>
        <v>#DIV/0!</v>
      </c>
      <c r="HT62" s="221"/>
      <c r="HU62" s="221"/>
      <c r="HV62" s="221" t="e">
        <f t="shared" si="158"/>
        <v>#DIV/0!</v>
      </c>
      <c r="HW62" s="221"/>
      <c r="HX62" s="221"/>
      <c r="HY62" s="221" t="e">
        <f t="shared" si="159"/>
        <v>#DIV/0!</v>
      </c>
      <c r="HZ62" s="221"/>
      <c r="IA62" s="221"/>
      <c r="IB62" s="221" t="e">
        <f t="shared" si="160"/>
        <v>#DIV/0!</v>
      </c>
      <c r="IC62" s="221"/>
      <c r="ID62" s="221"/>
      <c r="IE62" s="221" t="e">
        <f t="shared" si="161"/>
        <v>#DIV/0!</v>
      </c>
      <c r="IF62" s="221"/>
      <c r="IG62" s="221"/>
      <c r="IH62" s="221"/>
      <c r="II62" s="221"/>
      <c r="IJ62" s="221"/>
      <c r="IK62" s="221"/>
      <c r="IL62" s="221"/>
      <c r="IM62" s="221"/>
      <c r="IN62" s="221"/>
      <c r="IO62" s="221"/>
      <c r="IP62" s="221"/>
    </row>
    <row r="63" spans="2:250" s="1" customFormat="1" x14ac:dyDescent="0.4">
      <c r="B63" s="221">
        <f t="shared" si="162"/>
        <v>0</v>
      </c>
      <c r="C63" s="221"/>
      <c r="D63" s="221"/>
      <c r="E63" s="221" t="e">
        <f t="shared" si="163"/>
        <v>#DIV/0!</v>
      </c>
      <c r="F63" s="221"/>
      <c r="G63" s="221"/>
      <c r="H63" s="221" t="e">
        <f t="shared" si="84"/>
        <v>#DIV/0!</v>
      </c>
      <c r="I63" s="221"/>
      <c r="J63" s="221"/>
      <c r="K63" s="221" t="e">
        <f t="shared" si="85"/>
        <v>#DIV/0!</v>
      </c>
      <c r="L63" s="221"/>
      <c r="M63" s="221"/>
      <c r="N63" s="221" t="e">
        <f t="shared" si="86"/>
        <v>#DIV/0!</v>
      </c>
      <c r="O63" s="221"/>
      <c r="P63" s="221"/>
      <c r="Q63" s="221" t="e">
        <f t="shared" si="87"/>
        <v>#DIV/0!</v>
      </c>
      <c r="R63" s="221"/>
      <c r="S63" s="221"/>
      <c r="T63" s="221" t="e">
        <f t="shared" si="88"/>
        <v>#DIV/0!</v>
      </c>
      <c r="U63" s="221"/>
      <c r="V63" s="221"/>
      <c r="W63" s="221" t="e">
        <f t="shared" si="89"/>
        <v>#DIV/0!</v>
      </c>
      <c r="X63" s="221"/>
      <c r="Y63" s="221"/>
      <c r="Z63" s="221" t="e">
        <f t="shared" si="90"/>
        <v>#DIV/0!</v>
      </c>
      <c r="AA63" s="221"/>
      <c r="AB63" s="221"/>
      <c r="AC63" s="221" t="e">
        <f t="shared" si="91"/>
        <v>#DIV/0!</v>
      </c>
      <c r="AD63" s="221"/>
      <c r="AE63" s="221"/>
      <c r="AF63" s="221" t="e">
        <f t="shared" si="92"/>
        <v>#DIV/0!</v>
      </c>
      <c r="AG63" s="221"/>
      <c r="AH63" s="221"/>
      <c r="AI63" s="221" t="e">
        <f t="shared" si="93"/>
        <v>#DIV/0!</v>
      </c>
      <c r="AJ63" s="221"/>
      <c r="AK63" s="221"/>
      <c r="AL63" s="221" t="e">
        <f t="shared" si="94"/>
        <v>#DIV/0!</v>
      </c>
      <c r="AM63" s="221"/>
      <c r="AN63" s="221"/>
      <c r="AO63" s="221" t="e">
        <f t="shared" si="95"/>
        <v>#DIV/0!</v>
      </c>
      <c r="AP63" s="221"/>
      <c r="AQ63" s="221"/>
      <c r="AR63" s="221" t="e">
        <f t="shared" si="96"/>
        <v>#DIV/0!</v>
      </c>
      <c r="AS63" s="221"/>
      <c r="AT63" s="221"/>
      <c r="AU63" s="221" t="e">
        <f t="shared" si="97"/>
        <v>#DIV/0!</v>
      </c>
      <c r="AV63" s="221"/>
      <c r="AW63" s="221"/>
      <c r="AX63" s="221" t="e">
        <f t="shared" si="98"/>
        <v>#DIV/0!</v>
      </c>
      <c r="AY63" s="221"/>
      <c r="AZ63" s="221"/>
      <c r="BA63" s="221" t="e">
        <f t="shared" si="99"/>
        <v>#DIV/0!</v>
      </c>
      <c r="BB63" s="221"/>
      <c r="BC63" s="221"/>
      <c r="BD63" s="221" t="e">
        <f t="shared" si="100"/>
        <v>#DIV/0!</v>
      </c>
      <c r="BE63" s="221"/>
      <c r="BF63" s="221"/>
      <c r="BG63" s="221" t="e">
        <f t="shared" si="101"/>
        <v>#DIV/0!</v>
      </c>
      <c r="BH63" s="221"/>
      <c r="BI63" s="221"/>
      <c r="BJ63" s="221" t="e">
        <f t="shared" si="102"/>
        <v>#DIV/0!</v>
      </c>
      <c r="BK63" s="221"/>
      <c r="BL63" s="221"/>
      <c r="BM63" s="221" t="e">
        <f t="shared" si="103"/>
        <v>#DIV/0!</v>
      </c>
      <c r="BN63" s="221"/>
      <c r="BO63" s="221"/>
      <c r="BP63" s="221" t="e">
        <f t="shared" si="104"/>
        <v>#DIV/0!</v>
      </c>
      <c r="BQ63" s="221"/>
      <c r="BR63" s="221"/>
      <c r="BS63" s="221" t="e">
        <f t="shared" si="105"/>
        <v>#DIV/0!</v>
      </c>
      <c r="BT63" s="221"/>
      <c r="BU63" s="221"/>
      <c r="BV63" s="221" t="e">
        <f t="shared" si="106"/>
        <v>#DIV/0!</v>
      </c>
      <c r="BW63" s="221"/>
      <c r="BX63" s="221"/>
      <c r="BY63" s="221" t="e">
        <f t="shared" si="107"/>
        <v>#DIV/0!</v>
      </c>
      <c r="BZ63" s="221"/>
      <c r="CA63" s="221"/>
      <c r="CB63" s="221" t="e">
        <f t="shared" si="108"/>
        <v>#DIV/0!</v>
      </c>
      <c r="CC63" s="221"/>
      <c r="CD63" s="221"/>
      <c r="CE63" s="221" t="e">
        <f t="shared" si="109"/>
        <v>#DIV/0!</v>
      </c>
      <c r="CF63" s="221"/>
      <c r="CG63" s="221"/>
      <c r="CH63" s="221" t="e">
        <f t="shared" si="110"/>
        <v>#DIV/0!</v>
      </c>
      <c r="CI63" s="221"/>
      <c r="CJ63" s="221"/>
      <c r="CK63" s="221" t="e">
        <f t="shared" si="111"/>
        <v>#DIV/0!</v>
      </c>
      <c r="CL63" s="221"/>
      <c r="CM63" s="221"/>
      <c r="CN63" s="221" t="e">
        <f t="shared" si="112"/>
        <v>#DIV/0!</v>
      </c>
      <c r="CO63" s="221"/>
      <c r="CP63" s="221"/>
      <c r="CQ63" s="221" t="e">
        <f t="shared" si="113"/>
        <v>#DIV/0!</v>
      </c>
      <c r="CR63" s="221"/>
      <c r="CS63" s="221"/>
      <c r="CT63" s="221" t="e">
        <f t="shared" si="114"/>
        <v>#DIV/0!</v>
      </c>
      <c r="CU63" s="221"/>
      <c r="CV63" s="221"/>
      <c r="CW63" s="221" t="e">
        <f t="shared" si="115"/>
        <v>#DIV/0!</v>
      </c>
      <c r="CX63" s="221"/>
      <c r="CY63" s="221"/>
      <c r="CZ63" s="221" t="e">
        <f t="shared" si="116"/>
        <v>#DIV/0!</v>
      </c>
      <c r="DA63" s="221"/>
      <c r="DB63" s="221"/>
      <c r="DC63" s="221" t="e">
        <f t="shared" si="117"/>
        <v>#DIV/0!</v>
      </c>
      <c r="DD63" s="221"/>
      <c r="DE63" s="221"/>
      <c r="DF63" s="221" t="e">
        <f t="shared" si="118"/>
        <v>#DIV/0!</v>
      </c>
      <c r="DG63" s="221"/>
      <c r="DH63" s="221"/>
      <c r="DI63" s="221" t="e">
        <f t="shared" si="119"/>
        <v>#DIV/0!</v>
      </c>
      <c r="DJ63" s="221"/>
      <c r="DK63" s="221"/>
      <c r="DL63" s="221" t="e">
        <f t="shared" si="120"/>
        <v>#DIV/0!</v>
      </c>
      <c r="DM63" s="221"/>
      <c r="DN63" s="221"/>
      <c r="DO63" s="221" t="e">
        <f t="shared" si="121"/>
        <v>#DIV/0!</v>
      </c>
      <c r="DP63" s="221"/>
      <c r="DQ63" s="221"/>
      <c r="DR63" s="221" t="e">
        <f t="shared" si="122"/>
        <v>#DIV/0!</v>
      </c>
      <c r="DS63" s="221"/>
      <c r="DT63" s="221"/>
      <c r="DU63" s="221" t="e">
        <f t="shared" si="123"/>
        <v>#DIV/0!</v>
      </c>
      <c r="DV63" s="221"/>
      <c r="DW63" s="221"/>
      <c r="DX63" s="221" t="e">
        <f t="shared" si="124"/>
        <v>#DIV/0!</v>
      </c>
      <c r="DY63" s="221"/>
      <c r="DZ63" s="221"/>
      <c r="EA63" s="221" t="e">
        <f t="shared" si="125"/>
        <v>#DIV/0!</v>
      </c>
      <c r="EB63" s="221"/>
      <c r="EC63" s="221"/>
      <c r="ED63" s="221" t="e">
        <f t="shared" si="126"/>
        <v>#DIV/0!</v>
      </c>
      <c r="EE63" s="221"/>
      <c r="EF63" s="221"/>
      <c r="EG63" s="221" t="e">
        <f t="shared" si="127"/>
        <v>#DIV/0!</v>
      </c>
      <c r="EH63" s="221"/>
      <c r="EI63" s="221"/>
      <c r="EJ63" s="221" t="e">
        <f t="shared" si="128"/>
        <v>#DIV/0!</v>
      </c>
      <c r="EK63" s="221"/>
      <c r="EL63" s="221"/>
      <c r="EM63" s="221" t="e">
        <f t="shared" si="129"/>
        <v>#DIV/0!</v>
      </c>
      <c r="EN63" s="221"/>
      <c r="EO63" s="221"/>
      <c r="EP63" s="221" t="e">
        <f t="shared" si="130"/>
        <v>#DIV/0!</v>
      </c>
      <c r="EQ63" s="221"/>
      <c r="ER63" s="221"/>
      <c r="ES63" s="221" t="e">
        <f t="shared" si="131"/>
        <v>#DIV/0!</v>
      </c>
      <c r="ET63" s="221"/>
      <c r="EU63" s="221"/>
      <c r="EV63" s="221" t="e">
        <f t="shared" si="132"/>
        <v>#DIV/0!</v>
      </c>
      <c r="EW63" s="221"/>
      <c r="EX63" s="221"/>
      <c r="EY63" s="221" t="e">
        <f t="shared" si="133"/>
        <v>#DIV/0!</v>
      </c>
      <c r="EZ63" s="221"/>
      <c r="FA63" s="221"/>
      <c r="FB63" s="221" t="e">
        <f t="shared" si="134"/>
        <v>#DIV/0!</v>
      </c>
      <c r="FC63" s="221"/>
      <c r="FD63" s="221"/>
      <c r="FE63" s="221" t="e">
        <f t="shared" si="135"/>
        <v>#DIV/0!</v>
      </c>
      <c r="FF63" s="221"/>
      <c r="FG63" s="221"/>
      <c r="FH63" s="221" t="e">
        <f t="shared" si="136"/>
        <v>#DIV/0!</v>
      </c>
      <c r="FI63" s="221"/>
      <c r="FJ63" s="221"/>
      <c r="FK63" s="221" t="e">
        <f t="shared" si="137"/>
        <v>#DIV/0!</v>
      </c>
      <c r="FL63" s="221"/>
      <c r="FM63" s="221"/>
      <c r="FN63" s="221" t="e">
        <f t="shared" si="138"/>
        <v>#DIV/0!</v>
      </c>
      <c r="FO63" s="221"/>
      <c r="FP63" s="221"/>
      <c r="FQ63" s="221" t="e">
        <f t="shared" si="139"/>
        <v>#DIV/0!</v>
      </c>
      <c r="FR63" s="221"/>
      <c r="FS63" s="221"/>
      <c r="FT63" s="221" t="e">
        <f t="shared" si="140"/>
        <v>#DIV/0!</v>
      </c>
      <c r="FU63" s="221"/>
      <c r="FV63" s="221"/>
      <c r="FW63" s="221" t="e">
        <f t="shared" si="141"/>
        <v>#DIV/0!</v>
      </c>
      <c r="FX63" s="221"/>
      <c r="FY63" s="221"/>
      <c r="FZ63" s="221" t="e">
        <f t="shared" si="142"/>
        <v>#DIV/0!</v>
      </c>
      <c r="GA63" s="221"/>
      <c r="GB63" s="221"/>
      <c r="GC63" s="221" t="e">
        <f t="shared" si="143"/>
        <v>#DIV/0!</v>
      </c>
      <c r="GD63" s="221"/>
      <c r="GE63" s="221"/>
      <c r="GF63" s="221" t="e">
        <f t="shared" si="144"/>
        <v>#DIV/0!</v>
      </c>
      <c r="GG63" s="221"/>
      <c r="GH63" s="221"/>
      <c r="GI63" s="221" t="e">
        <f t="shared" si="145"/>
        <v>#DIV/0!</v>
      </c>
      <c r="GJ63" s="221"/>
      <c r="GK63" s="221"/>
      <c r="GL63" s="221" t="e">
        <f t="shared" si="146"/>
        <v>#DIV/0!</v>
      </c>
      <c r="GM63" s="221"/>
      <c r="GN63" s="221"/>
      <c r="GO63" s="221" t="e">
        <f t="shared" si="147"/>
        <v>#DIV/0!</v>
      </c>
      <c r="GP63" s="221"/>
      <c r="GQ63" s="221"/>
      <c r="GR63" s="221" t="e">
        <f t="shared" si="148"/>
        <v>#DIV/0!</v>
      </c>
      <c r="GS63" s="221"/>
      <c r="GT63" s="221"/>
      <c r="GU63" s="221" t="e">
        <f t="shared" si="149"/>
        <v>#DIV/0!</v>
      </c>
      <c r="GV63" s="221"/>
      <c r="GW63" s="221"/>
      <c r="GX63" s="221" t="e">
        <f t="shared" si="150"/>
        <v>#DIV/0!</v>
      </c>
      <c r="GY63" s="221"/>
      <c r="GZ63" s="221"/>
      <c r="HA63" s="221" t="e">
        <f t="shared" si="151"/>
        <v>#DIV/0!</v>
      </c>
      <c r="HB63" s="221"/>
      <c r="HC63" s="221"/>
      <c r="HD63" s="221" t="e">
        <f t="shared" si="152"/>
        <v>#DIV/0!</v>
      </c>
      <c r="HE63" s="221"/>
      <c r="HF63" s="221"/>
      <c r="HG63" s="221" t="e">
        <f t="shared" si="153"/>
        <v>#DIV/0!</v>
      </c>
      <c r="HH63" s="221"/>
      <c r="HI63" s="221"/>
      <c r="HJ63" s="221" t="e">
        <f t="shared" si="154"/>
        <v>#DIV/0!</v>
      </c>
      <c r="HK63" s="221"/>
      <c r="HL63" s="221"/>
      <c r="HM63" s="221" t="e">
        <f t="shared" si="155"/>
        <v>#DIV/0!</v>
      </c>
      <c r="HN63" s="221"/>
      <c r="HO63" s="221"/>
      <c r="HP63" s="221" t="e">
        <f t="shared" si="156"/>
        <v>#DIV/0!</v>
      </c>
      <c r="HQ63" s="221"/>
      <c r="HR63" s="221"/>
      <c r="HS63" s="221" t="e">
        <f t="shared" si="157"/>
        <v>#DIV/0!</v>
      </c>
      <c r="HT63" s="221"/>
      <c r="HU63" s="221"/>
      <c r="HV63" s="221" t="e">
        <f t="shared" si="158"/>
        <v>#DIV/0!</v>
      </c>
      <c r="HW63" s="221"/>
      <c r="HX63" s="221"/>
      <c r="HY63" s="221" t="e">
        <f t="shared" si="159"/>
        <v>#DIV/0!</v>
      </c>
      <c r="HZ63" s="221"/>
      <c r="IA63" s="221"/>
      <c r="IB63" s="221" t="e">
        <f t="shared" si="160"/>
        <v>#DIV/0!</v>
      </c>
      <c r="IC63" s="221"/>
      <c r="ID63" s="221"/>
      <c r="IE63" s="221" t="e">
        <f t="shared" si="161"/>
        <v>#DIV/0!</v>
      </c>
      <c r="IF63" s="221"/>
      <c r="IG63" s="221"/>
      <c r="IH63" s="221"/>
      <c r="II63" s="221"/>
      <c r="IJ63" s="221"/>
      <c r="IK63" s="221"/>
      <c r="IL63" s="221"/>
      <c r="IM63" s="221"/>
      <c r="IN63" s="221"/>
      <c r="IO63" s="221"/>
      <c r="IP63" s="221"/>
    </row>
    <row r="64" spans="2:250" s="1" customFormat="1" x14ac:dyDescent="0.4">
      <c r="B64" s="221">
        <f t="shared" si="162"/>
        <v>0</v>
      </c>
      <c r="C64" s="221"/>
      <c r="D64" s="221"/>
      <c r="E64" s="221" t="e">
        <f t="shared" si="163"/>
        <v>#DIV/0!</v>
      </c>
      <c r="F64" s="221"/>
      <c r="G64" s="221"/>
      <c r="H64" s="221" t="e">
        <f t="shared" si="84"/>
        <v>#DIV/0!</v>
      </c>
      <c r="I64" s="221"/>
      <c r="J64" s="221"/>
      <c r="K64" s="221" t="e">
        <f t="shared" si="85"/>
        <v>#DIV/0!</v>
      </c>
      <c r="L64" s="221"/>
      <c r="M64" s="221"/>
      <c r="N64" s="221" t="e">
        <f t="shared" si="86"/>
        <v>#DIV/0!</v>
      </c>
      <c r="O64" s="221"/>
      <c r="P64" s="221"/>
      <c r="Q64" s="221" t="e">
        <f t="shared" si="87"/>
        <v>#DIV/0!</v>
      </c>
      <c r="R64" s="221"/>
      <c r="S64" s="221"/>
      <c r="T64" s="221" t="e">
        <f t="shared" si="88"/>
        <v>#DIV/0!</v>
      </c>
      <c r="U64" s="221"/>
      <c r="V64" s="221"/>
      <c r="W64" s="221" t="e">
        <f t="shared" si="89"/>
        <v>#DIV/0!</v>
      </c>
      <c r="X64" s="221"/>
      <c r="Y64" s="221"/>
      <c r="Z64" s="221" t="e">
        <f t="shared" si="90"/>
        <v>#DIV/0!</v>
      </c>
      <c r="AA64" s="221"/>
      <c r="AB64" s="221"/>
      <c r="AC64" s="221" t="e">
        <f t="shared" si="91"/>
        <v>#DIV/0!</v>
      </c>
      <c r="AD64" s="221"/>
      <c r="AE64" s="221"/>
      <c r="AF64" s="221" t="e">
        <f t="shared" si="92"/>
        <v>#DIV/0!</v>
      </c>
      <c r="AG64" s="221"/>
      <c r="AH64" s="221"/>
      <c r="AI64" s="221" t="e">
        <f t="shared" si="93"/>
        <v>#DIV/0!</v>
      </c>
      <c r="AJ64" s="221"/>
      <c r="AK64" s="221"/>
      <c r="AL64" s="221" t="e">
        <f t="shared" si="94"/>
        <v>#DIV/0!</v>
      </c>
      <c r="AM64" s="221"/>
      <c r="AN64" s="221"/>
      <c r="AO64" s="221" t="e">
        <f t="shared" si="95"/>
        <v>#DIV/0!</v>
      </c>
      <c r="AP64" s="221"/>
      <c r="AQ64" s="221"/>
      <c r="AR64" s="221" t="e">
        <f t="shared" si="96"/>
        <v>#DIV/0!</v>
      </c>
      <c r="AS64" s="221"/>
      <c r="AT64" s="221"/>
      <c r="AU64" s="221" t="e">
        <f t="shared" si="97"/>
        <v>#DIV/0!</v>
      </c>
      <c r="AV64" s="221"/>
      <c r="AW64" s="221"/>
      <c r="AX64" s="221" t="e">
        <f t="shared" si="98"/>
        <v>#DIV/0!</v>
      </c>
      <c r="AY64" s="221"/>
      <c r="AZ64" s="221"/>
      <c r="BA64" s="221" t="e">
        <f t="shared" si="99"/>
        <v>#DIV/0!</v>
      </c>
      <c r="BB64" s="221"/>
      <c r="BC64" s="221"/>
      <c r="BD64" s="221" t="e">
        <f t="shared" si="100"/>
        <v>#DIV/0!</v>
      </c>
      <c r="BE64" s="221"/>
      <c r="BF64" s="221"/>
      <c r="BG64" s="221" t="e">
        <f t="shared" si="101"/>
        <v>#DIV/0!</v>
      </c>
      <c r="BH64" s="221"/>
      <c r="BI64" s="221"/>
      <c r="BJ64" s="221" t="e">
        <f t="shared" si="102"/>
        <v>#DIV/0!</v>
      </c>
      <c r="BK64" s="221"/>
      <c r="BL64" s="221"/>
      <c r="BM64" s="221" t="e">
        <f t="shared" si="103"/>
        <v>#DIV/0!</v>
      </c>
      <c r="BN64" s="221"/>
      <c r="BO64" s="221"/>
      <c r="BP64" s="221" t="e">
        <f t="shared" si="104"/>
        <v>#DIV/0!</v>
      </c>
      <c r="BQ64" s="221"/>
      <c r="BR64" s="221"/>
      <c r="BS64" s="221" t="e">
        <f t="shared" si="105"/>
        <v>#DIV/0!</v>
      </c>
      <c r="BT64" s="221"/>
      <c r="BU64" s="221"/>
      <c r="BV64" s="221" t="e">
        <f t="shared" si="106"/>
        <v>#DIV/0!</v>
      </c>
      <c r="BW64" s="221"/>
      <c r="BX64" s="221"/>
      <c r="BY64" s="221" t="e">
        <f t="shared" si="107"/>
        <v>#DIV/0!</v>
      </c>
      <c r="BZ64" s="221"/>
      <c r="CA64" s="221"/>
      <c r="CB64" s="221" t="e">
        <f t="shared" si="108"/>
        <v>#DIV/0!</v>
      </c>
      <c r="CC64" s="221"/>
      <c r="CD64" s="221"/>
      <c r="CE64" s="221" t="e">
        <f t="shared" si="109"/>
        <v>#DIV/0!</v>
      </c>
      <c r="CF64" s="221"/>
      <c r="CG64" s="221"/>
      <c r="CH64" s="221" t="e">
        <f t="shared" si="110"/>
        <v>#DIV/0!</v>
      </c>
      <c r="CI64" s="221"/>
      <c r="CJ64" s="221"/>
      <c r="CK64" s="221" t="e">
        <f t="shared" si="111"/>
        <v>#DIV/0!</v>
      </c>
      <c r="CL64" s="221"/>
      <c r="CM64" s="221"/>
      <c r="CN64" s="221" t="e">
        <f t="shared" si="112"/>
        <v>#DIV/0!</v>
      </c>
      <c r="CO64" s="221"/>
      <c r="CP64" s="221"/>
      <c r="CQ64" s="221" t="e">
        <f t="shared" si="113"/>
        <v>#DIV/0!</v>
      </c>
      <c r="CR64" s="221"/>
      <c r="CS64" s="221"/>
      <c r="CT64" s="221" t="e">
        <f t="shared" si="114"/>
        <v>#DIV/0!</v>
      </c>
      <c r="CU64" s="221"/>
      <c r="CV64" s="221"/>
      <c r="CW64" s="221" t="e">
        <f t="shared" si="115"/>
        <v>#DIV/0!</v>
      </c>
      <c r="CX64" s="221"/>
      <c r="CY64" s="221"/>
      <c r="CZ64" s="221" t="e">
        <f t="shared" si="116"/>
        <v>#DIV/0!</v>
      </c>
      <c r="DA64" s="221"/>
      <c r="DB64" s="221"/>
      <c r="DC64" s="221" t="e">
        <f t="shared" si="117"/>
        <v>#DIV/0!</v>
      </c>
      <c r="DD64" s="221"/>
      <c r="DE64" s="221"/>
      <c r="DF64" s="221" t="e">
        <f t="shared" si="118"/>
        <v>#DIV/0!</v>
      </c>
      <c r="DG64" s="221"/>
      <c r="DH64" s="221"/>
      <c r="DI64" s="221" t="e">
        <f t="shared" si="119"/>
        <v>#DIV/0!</v>
      </c>
      <c r="DJ64" s="221"/>
      <c r="DK64" s="221"/>
      <c r="DL64" s="221" t="e">
        <f t="shared" si="120"/>
        <v>#DIV/0!</v>
      </c>
      <c r="DM64" s="221"/>
      <c r="DN64" s="221"/>
      <c r="DO64" s="221" t="e">
        <f t="shared" si="121"/>
        <v>#DIV/0!</v>
      </c>
      <c r="DP64" s="221"/>
      <c r="DQ64" s="221"/>
      <c r="DR64" s="221" t="e">
        <f t="shared" si="122"/>
        <v>#DIV/0!</v>
      </c>
      <c r="DS64" s="221"/>
      <c r="DT64" s="221"/>
      <c r="DU64" s="221" t="e">
        <f t="shared" si="123"/>
        <v>#DIV/0!</v>
      </c>
      <c r="DV64" s="221"/>
      <c r="DW64" s="221"/>
      <c r="DX64" s="221" t="e">
        <f t="shared" si="124"/>
        <v>#DIV/0!</v>
      </c>
      <c r="DY64" s="221"/>
      <c r="DZ64" s="221"/>
      <c r="EA64" s="221" t="e">
        <f t="shared" si="125"/>
        <v>#DIV/0!</v>
      </c>
      <c r="EB64" s="221"/>
      <c r="EC64" s="221"/>
      <c r="ED64" s="221" t="e">
        <f t="shared" si="126"/>
        <v>#DIV/0!</v>
      </c>
      <c r="EE64" s="221"/>
      <c r="EF64" s="221"/>
      <c r="EG64" s="221" t="e">
        <f t="shared" si="127"/>
        <v>#DIV/0!</v>
      </c>
      <c r="EH64" s="221"/>
      <c r="EI64" s="221"/>
      <c r="EJ64" s="221" t="e">
        <f t="shared" si="128"/>
        <v>#DIV/0!</v>
      </c>
      <c r="EK64" s="221"/>
      <c r="EL64" s="221"/>
      <c r="EM64" s="221" t="e">
        <f t="shared" si="129"/>
        <v>#DIV/0!</v>
      </c>
      <c r="EN64" s="221"/>
      <c r="EO64" s="221"/>
      <c r="EP64" s="221" t="e">
        <f t="shared" si="130"/>
        <v>#DIV/0!</v>
      </c>
      <c r="EQ64" s="221"/>
      <c r="ER64" s="221"/>
      <c r="ES64" s="221" t="e">
        <f t="shared" si="131"/>
        <v>#DIV/0!</v>
      </c>
      <c r="ET64" s="221"/>
      <c r="EU64" s="221"/>
      <c r="EV64" s="221" t="e">
        <f t="shared" si="132"/>
        <v>#DIV/0!</v>
      </c>
      <c r="EW64" s="221"/>
      <c r="EX64" s="221"/>
      <c r="EY64" s="221" t="e">
        <f t="shared" si="133"/>
        <v>#DIV/0!</v>
      </c>
      <c r="EZ64" s="221"/>
      <c r="FA64" s="221"/>
      <c r="FB64" s="221" t="e">
        <f t="shared" si="134"/>
        <v>#DIV/0!</v>
      </c>
      <c r="FC64" s="221"/>
      <c r="FD64" s="221"/>
      <c r="FE64" s="221" t="e">
        <f t="shared" si="135"/>
        <v>#DIV/0!</v>
      </c>
      <c r="FF64" s="221"/>
      <c r="FG64" s="221"/>
      <c r="FH64" s="221" t="e">
        <f t="shared" si="136"/>
        <v>#DIV/0!</v>
      </c>
      <c r="FI64" s="221"/>
      <c r="FJ64" s="221"/>
      <c r="FK64" s="221" t="e">
        <f t="shared" si="137"/>
        <v>#DIV/0!</v>
      </c>
      <c r="FL64" s="221"/>
      <c r="FM64" s="221"/>
      <c r="FN64" s="221" t="e">
        <f t="shared" si="138"/>
        <v>#DIV/0!</v>
      </c>
      <c r="FO64" s="221"/>
      <c r="FP64" s="221"/>
      <c r="FQ64" s="221" t="e">
        <f t="shared" si="139"/>
        <v>#DIV/0!</v>
      </c>
      <c r="FR64" s="221"/>
      <c r="FS64" s="221"/>
      <c r="FT64" s="221" t="e">
        <f t="shared" si="140"/>
        <v>#DIV/0!</v>
      </c>
      <c r="FU64" s="221"/>
      <c r="FV64" s="221"/>
      <c r="FW64" s="221" t="e">
        <f t="shared" si="141"/>
        <v>#DIV/0!</v>
      </c>
      <c r="FX64" s="221"/>
      <c r="FY64" s="221"/>
      <c r="FZ64" s="221" t="e">
        <f t="shared" si="142"/>
        <v>#DIV/0!</v>
      </c>
      <c r="GA64" s="221"/>
      <c r="GB64" s="221"/>
      <c r="GC64" s="221" t="e">
        <f t="shared" si="143"/>
        <v>#DIV/0!</v>
      </c>
      <c r="GD64" s="221"/>
      <c r="GE64" s="221"/>
      <c r="GF64" s="221" t="e">
        <f t="shared" si="144"/>
        <v>#DIV/0!</v>
      </c>
      <c r="GG64" s="221"/>
      <c r="GH64" s="221"/>
      <c r="GI64" s="221" t="e">
        <f t="shared" si="145"/>
        <v>#DIV/0!</v>
      </c>
      <c r="GJ64" s="221"/>
      <c r="GK64" s="221"/>
      <c r="GL64" s="221" t="e">
        <f t="shared" si="146"/>
        <v>#DIV/0!</v>
      </c>
      <c r="GM64" s="221"/>
      <c r="GN64" s="221"/>
      <c r="GO64" s="221" t="e">
        <f t="shared" si="147"/>
        <v>#DIV/0!</v>
      </c>
      <c r="GP64" s="221"/>
      <c r="GQ64" s="221"/>
      <c r="GR64" s="221" t="e">
        <f t="shared" si="148"/>
        <v>#DIV/0!</v>
      </c>
      <c r="GS64" s="221"/>
      <c r="GT64" s="221"/>
      <c r="GU64" s="221" t="e">
        <f t="shared" si="149"/>
        <v>#DIV/0!</v>
      </c>
      <c r="GV64" s="221"/>
      <c r="GW64" s="221"/>
      <c r="GX64" s="221" t="e">
        <f t="shared" si="150"/>
        <v>#DIV/0!</v>
      </c>
      <c r="GY64" s="221"/>
      <c r="GZ64" s="221"/>
      <c r="HA64" s="221" t="e">
        <f t="shared" si="151"/>
        <v>#DIV/0!</v>
      </c>
      <c r="HB64" s="221"/>
      <c r="HC64" s="221"/>
      <c r="HD64" s="221" t="e">
        <f t="shared" si="152"/>
        <v>#DIV/0!</v>
      </c>
      <c r="HE64" s="221"/>
      <c r="HF64" s="221"/>
      <c r="HG64" s="221" t="e">
        <f t="shared" si="153"/>
        <v>#DIV/0!</v>
      </c>
      <c r="HH64" s="221"/>
      <c r="HI64" s="221"/>
      <c r="HJ64" s="221" t="e">
        <f t="shared" si="154"/>
        <v>#DIV/0!</v>
      </c>
      <c r="HK64" s="221"/>
      <c r="HL64" s="221"/>
      <c r="HM64" s="221" t="e">
        <f t="shared" si="155"/>
        <v>#DIV/0!</v>
      </c>
      <c r="HN64" s="221"/>
      <c r="HO64" s="221"/>
      <c r="HP64" s="221" t="e">
        <f t="shared" si="156"/>
        <v>#DIV/0!</v>
      </c>
      <c r="HQ64" s="221"/>
      <c r="HR64" s="221"/>
      <c r="HS64" s="221" t="e">
        <f t="shared" si="157"/>
        <v>#DIV/0!</v>
      </c>
      <c r="HT64" s="221"/>
      <c r="HU64" s="221"/>
      <c r="HV64" s="221" t="e">
        <f t="shared" si="158"/>
        <v>#DIV/0!</v>
      </c>
      <c r="HW64" s="221"/>
      <c r="HX64" s="221"/>
      <c r="HY64" s="221" t="e">
        <f t="shared" si="159"/>
        <v>#DIV/0!</v>
      </c>
      <c r="HZ64" s="221"/>
      <c r="IA64" s="221"/>
      <c r="IB64" s="221" t="e">
        <f t="shared" si="160"/>
        <v>#DIV/0!</v>
      </c>
      <c r="IC64" s="221"/>
      <c r="ID64" s="221"/>
      <c r="IE64" s="221" t="e">
        <f t="shared" si="161"/>
        <v>#DIV/0!</v>
      </c>
      <c r="IF64" s="221"/>
      <c r="IG64" s="221"/>
      <c r="IH64" s="221"/>
      <c r="II64" s="221"/>
      <c r="IJ64" s="221"/>
      <c r="IK64" s="221"/>
      <c r="IL64" s="221"/>
      <c r="IM64" s="221"/>
      <c r="IN64" s="221"/>
      <c r="IO64" s="221"/>
      <c r="IP64" s="221"/>
    </row>
    <row r="65" spans="2:250" s="1" customFormat="1" x14ac:dyDescent="0.4">
      <c r="B65" s="221">
        <f t="shared" si="162"/>
        <v>0</v>
      </c>
      <c r="C65" s="221"/>
      <c r="D65" s="221"/>
      <c r="E65" s="221" t="e">
        <f t="shared" si="163"/>
        <v>#DIV/0!</v>
      </c>
      <c r="F65" s="221"/>
      <c r="G65" s="221"/>
      <c r="H65" s="221" t="e">
        <f t="shared" si="84"/>
        <v>#DIV/0!</v>
      </c>
      <c r="I65" s="221"/>
      <c r="J65" s="221"/>
      <c r="K65" s="221" t="e">
        <f t="shared" si="85"/>
        <v>#DIV/0!</v>
      </c>
      <c r="L65" s="221"/>
      <c r="M65" s="221"/>
      <c r="N65" s="221" t="e">
        <f t="shared" si="86"/>
        <v>#DIV/0!</v>
      </c>
      <c r="O65" s="221"/>
      <c r="P65" s="221"/>
      <c r="Q65" s="221" t="e">
        <f t="shared" si="87"/>
        <v>#DIV/0!</v>
      </c>
      <c r="R65" s="221"/>
      <c r="S65" s="221"/>
      <c r="T65" s="221" t="e">
        <f t="shared" si="88"/>
        <v>#DIV/0!</v>
      </c>
      <c r="U65" s="221"/>
      <c r="V65" s="221"/>
      <c r="W65" s="221" t="e">
        <f t="shared" si="89"/>
        <v>#DIV/0!</v>
      </c>
      <c r="X65" s="221"/>
      <c r="Y65" s="221"/>
      <c r="Z65" s="221" t="e">
        <f t="shared" si="90"/>
        <v>#DIV/0!</v>
      </c>
      <c r="AA65" s="221"/>
      <c r="AB65" s="221"/>
      <c r="AC65" s="221" t="e">
        <f t="shared" si="91"/>
        <v>#DIV/0!</v>
      </c>
      <c r="AD65" s="221"/>
      <c r="AE65" s="221"/>
      <c r="AF65" s="221" t="e">
        <f t="shared" si="92"/>
        <v>#DIV/0!</v>
      </c>
      <c r="AG65" s="221"/>
      <c r="AH65" s="221"/>
      <c r="AI65" s="221" t="e">
        <f t="shared" si="93"/>
        <v>#DIV/0!</v>
      </c>
      <c r="AJ65" s="221"/>
      <c r="AK65" s="221"/>
      <c r="AL65" s="221" t="e">
        <f t="shared" si="94"/>
        <v>#DIV/0!</v>
      </c>
      <c r="AM65" s="221"/>
      <c r="AN65" s="221"/>
      <c r="AO65" s="221" t="e">
        <f t="shared" si="95"/>
        <v>#DIV/0!</v>
      </c>
      <c r="AP65" s="221"/>
      <c r="AQ65" s="221"/>
      <c r="AR65" s="221" t="e">
        <f t="shared" si="96"/>
        <v>#DIV/0!</v>
      </c>
      <c r="AS65" s="221"/>
      <c r="AT65" s="221"/>
      <c r="AU65" s="221" t="e">
        <f t="shared" si="97"/>
        <v>#DIV/0!</v>
      </c>
      <c r="AV65" s="221"/>
      <c r="AW65" s="221"/>
      <c r="AX65" s="221" t="e">
        <f t="shared" si="98"/>
        <v>#DIV/0!</v>
      </c>
      <c r="AY65" s="221"/>
      <c r="AZ65" s="221"/>
      <c r="BA65" s="221" t="e">
        <f t="shared" si="99"/>
        <v>#DIV/0!</v>
      </c>
      <c r="BB65" s="221"/>
      <c r="BC65" s="221"/>
      <c r="BD65" s="221" t="e">
        <f t="shared" si="100"/>
        <v>#DIV/0!</v>
      </c>
      <c r="BE65" s="221"/>
      <c r="BF65" s="221"/>
      <c r="BG65" s="221" t="e">
        <f t="shared" si="101"/>
        <v>#DIV/0!</v>
      </c>
      <c r="BH65" s="221"/>
      <c r="BI65" s="221"/>
      <c r="BJ65" s="221" t="e">
        <f t="shared" si="102"/>
        <v>#DIV/0!</v>
      </c>
      <c r="BK65" s="221"/>
      <c r="BL65" s="221"/>
      <c r="BM65" s="221" t="e">
        <f t="shared" si="103"/>
        <v>#DIV/0!</v>
      </c>
      <c r="BN65" s="221"/>
      <c r="BO65" s="221"/>
      <c r="BP65" s="221" t="e">
        <f t="shared" si="104"/>
        <v>#DIV/0!</v>
      </c>
      <c r="BQ65" s="221"/>
      <c r="BR65" s="221"/>
      <c r="BS65" s="221" t="e">
        <f t="shared" si="105"/>
        <v>#DIV/0!</v>
      </c>
      <c r="BT65" s="221"/>
      <c r="BU65" s="221"/>
      <c r="BV65" s="221" t="e">
        <f t="shared" si="106"/>
        <v>#DIV/0!</v>
      </c>
      <c r="BW65" s="221"/>
      <c r="BX65" s="221"/>
      <c r="BY65" s="221" t="e">
        <f t="shared" si="107"/>
        <v>#DIV/0!</v>
      </c>
      <c r="BZ65" s="221"/>
      <c r="CA65" s="221"/>
      <c r="CB65" s="221" t="e">
        <f t="shared" si="108"/>
        <v>#DIV/0!</v>
      </c>
      <c r="CC65" s="221"/>
      <c r="CD65" s="221"/>
      <c r="CE65" s="221" t="e">
        <f t="shared" si="109"/>
        <v>#DIV/0!</v>
      </c>
      <c r="CF65" s="221"/>
      <c r="CG65" s="221"/>
      <c r="CH65" s="221" t="e">
        <f t="shared" si="110"/>
        <v>#DIV/0!</v>
      </c>
      <c r="CI65" s="221"/>
      <c r="CJ65" s="221"/>
      <c r="CK65" s="221" t="e">
        <f t="shared" si="111"/>
        <v>#DIV/0!</v>
      </c>
      <c r="CL65" s="221"/>
      <c r="CM65" s="221"/>
      <c r="CN65" s="221" t="e">
        <f t="shared" si="112"/>
        <v>#DIV/0!</v>
      </c>
      <c r="CO65" s="221"/>
      <c r="CP65" s="221"/>
      <c r="CQ65" s="221" t="e">
        <f t="shared" si="113"/>
        <v>#DIV/0!</v>
      </c>
      <c r="CR65" s="221"/>
      <c r="CS65" s="221"/>
      <c r="CT65" s="221" t="e">
        <f t="shared" si="114"/>
        <v>#DIV/0!</v>
      </c>
      <c r="CU65" s="221"/>
      <c r="CV65" s="221"/>
      <c r="CW65" s="221" t="e">
        <f t="shared" si="115"/>
        <v>#DIV/0!</v>
      </c>
      <c r="CX65" s="221"/>
      <c r="CY65" s="221"/>
      <c r="CZ65" s="221" t="e">
        <f t="shared" si="116"/>
        <v>#DIV/0!</v>
      </c>
      <c r="DA65" s="221"/>
      <c r="DB65" s="221"/>
      <c r="DC65" s="221" t="e">
        <f t="shared" si="117"/>
        <v>#DIV/0!</v>
      </c>
      <c r="DD65" s="221"/>
      <c r="DE65" s="221"/>
      <c r="DF65" s="221" t="e">
        <f t="shared" si="118"/>
        <v>#DIV/0!</v>
      </c>
      <c r="DG65" s="221"/>
      <c r="DH65" s="221"/>
      <c r="DI65" s="221" t="e">
        <f t="shared" si="119"/>
        <v>#DIV/0!</v>
      </c>
      <c r="DJ65" s="221"/>
      <c r="DK65" s="221"/>
      <c r="DL65" s="221" t="e">
        <f t="shared" si="120"/>
        <v>#DIV/0!</v>
      </c>
      <c r="DM65" s="221"/>
      <c r="DN65" s="221"/>
      <c r="DO65" s="221" t="e">
        <f t="shared" si="121"/>
        <v>#DIV/0!</v>
      </c>
      <c r="DP65" s="221"/>
      <c r="DQ65" s="221"/>
      <c r="DR65" s="221" t="e">
        <f t="shared" si="122"/>
        <v>#DIV/0!</v>
      </c>
      <c r="DS65" s="221"/>
      <c r="DT65" s="221"/>
      <c r="DU65" s="221" t="e">
        <f t="shared" si="123"/>
        <v>#DIV/0!</v>
      </c>
      <c r="DV65" s="221"/>
      <c r="DW65" s="221"/>
      <c r="DX65" s="221" t="e">
        <f t="shared" si="124"/>
        <v>#DIV/0!</v>
      </c>
      <c r="DY65" s="221"/>
      <c r="DZ65" s="221"/>
      <c r="EA65" s="221" t="e">
        <f t="shared" si="125"/>
        <v>#DIV/0!</v>
      </c>
      <c r="EB65" s="221"/>
      <c r="EC65" s="221"/>
      <c r="ED65" s="221" t="e">
        <f t="shared" si="126"/>
        <v>#DIV/0!</v>
      </c>
      <c r="EE65" s="221"/>
      <c r="EF65" s="221"/>
      <c r="EG65" s="221" t="e">
        <f t="shared" si="127"/>
        <v>#DIV/0!</v>
      </c>
      <c r="EH65" s="221"/>
      <c r="EI65" s="221"/>
      <c r="EJ65" s="221" t="e">
        <f t="shared" si="128"/>
        <v>#DIV/0!</v>
      </c>
      <c r="EK65" s="221"/>
      <c r="EL65" s="221"/>
      <c r="EM65" s="221" t="e">
        <f t="shared" si="129"/>
        <v>#DIV/0!</v>
      </c>
      <c r="EN65" s="221"/>
      <c r="EO65" s="221"/>
      <c r="EP65" s="221" t="e">
        <f t="shared" si="130"/>
        <v>#DIV/0!</v>
      </c>
      <c r="EQ65" s="221"/>
      <c r="ER65" s="221"/>
      <c r="ES65" s="221" t="e">
        <f t="shared" si="131"/>
        <v>#DIV/0!</v>
      </c>
      <c r="ET65" s="221"/>
      <c r="EU65" s="221"/>
      <c r="EV65" s="221" t="e">
        <f t="shared" si="132"/>
        <v>#DIV/0!</v>
      </c>
      <c r="EW65" s="221"/>
      <c r="EX65" s="221"/>
      <c r="EY65" s="221" t="e">
        <f t="shared" si="133"/>
        <v>#DIV/0!</v>
      </c>
      <c r="EZ65" s="221"/>
      <c r="FA65" s="221"/>
      <c r="FB65" s="221" t="e">
        <f t="shared" si="134"/>
        <v>#DIV/0!</v>
      </c>
      <c r="FC65" s="221"/>
      <c r="FD65" s="221"/>
      <c r="FE65" s="221" t="e">
        <f t="shared" si="135"/>
        <v>#DIV/0!</v>
      </c>
      <c r="FF65" s="221"/>
      <c r="FG65" s="221"/>
      <c r="FH65" s="221" t="e">
        <f t="shared" si="136"/>
        <v>#DIV/0!</v>
      </c>
      <c r="FI65" s="221"/>
      <c r="FJ65" s="221"/>
      <c r="FK65" s="221" t="e">
        <f t="shared" si="137"/>
        <v>#DIV/0!</v>
      </c>
      <c r="FL65" s="221"/>
      <c r="FM65" s="221"/>
      <c r="FN65" s="221" t="e">
        <f t="shared" si="138"/>
        <v>#DIV/0!</v>
      </c>
      <c r="FO65" s="221"/>
      <c r="FP65" s="221"/>
      <c r="FQ65" s="221" t="e">
        <f t="shared" si="139"/>
        <v>#DIV/0!</v>
      </c>
      <c r="FR65" s="221"/>
      <c r="FS65" s="221"/>
      <c r="FT65" s="221" t="e">
        <f t="shared" si="140"/>
        <v>#DIV/0!</v>
      </c>
      <c r="FU65" s="221"/>
      <c r="FV65" s="221"/>
      <c r="FW65" s="221" t="e">
        <f t="shared" si="141"/>
        <v>#DIV/0!</v>
      </c>
      <c r="FX65" s="221"/>
      <c r="FY65" s="221"/>
      <c r="FZ65" s="221" t="e">
        <f t="shared" si="142"/>
        <v>#DIV/0!</v>
      </c>
      <c r="GA65" s="221"/>
      <c r="GB65" s="221"/>
      <c r="GC65" s="221" t="e">
        <f t="shared" si="143"/>
        <v>#DIV/0!</v>
      </c>
      <c r="GD65" s="221"/>
      <c r="GE65" s="221"/>
      <c r="GF65" s="221" t="e">
        <f t="shared" si="144"/>
        <v>#DIV/0!</v>
      </c>
      <c r="GG65" s="221"/>
      <c r="GH65" s="221"/>
      <c r="GI65" s="221" t="e">
        <f t="shared" si="145"/>
        <v>#DIV/0!</v>
      </c>
      <c r="GJ65" s="221"/>
      <c r="GK65" s="221"/>
      <c r="GL65" s="221" t="e">
        <f t="shared" si="146"/>
        <v>#DIV/0!</v>
      </c>
      <c r="GM65" s="221"/>
      <c r="GN65" s="221"/>
      <c r="GO65" s="221" t="e">
        <f t="shared" si="147"/>
        <v>#DIV/0!</v>
      </c>
      <c r="GP65" s="221"/>
      <c r="GQ65" s="221"/>
      <c r="GR65" s="221" t="e">
        <f t="shared" si="148"/>
        <v>#DIV/0!</v>
      </c>
      <c r="GS65" s="221"/>
      <c r="GT65" s="221"/>
      <c r="GU65" s="221" t="e">
        <f t="shared" si="149"/>
        <v>#DIV/0!</v>
      </c>
      <c r="GV65" s="221"/>
      <c r="GW65" s="221"/>
      <c r="GX65" s="221" t="e">
        <f t="shared" si="150"/>
        <v>#DIV/0!</v>
      </c>
      <c r="GY65" s="221"/>
      <c r="GZ65" s="221"/>
      <c r="HA65" s="221" t="e">
        <f t="shared" si="151"/>
        <v>#DIV/0!</v>
      </c>
      <c r="HB65" s="221"/>
      <c r="HC65" s="221"/>
      <c r="HD65" s="221" t="e">
        <f t="shared" si="152"/>
        <v>#DIV/0!</v>
      </c>
      <c r="HE65" s="221"/>
      <c r="HF65" s="221"/>
      <c r="HG65" s="221" t="e">
        <f t="shared" si="153"/>
        <v>#DIV/0!</v>
      </c>
      <c r="HH65" s="221"/>
      <c r="HI65" s="221"/>
      <c r="HJ65" s="221" t="e">
        <f t="shared" si="154"/>
        <v>#DIV/0!</v>
      </c>
      <c r="HK65" s="221"/>
      <c r="HL65" s="221"/>
      <c r="HM65" s="221" t="e">
        <f t="shared" si="155"/>
        <v>#DIV/0!</v>
      </c>
      <c r="HN65" s="221"/>
      <c r="HO65" s="221"/>
      <c r="HP65" s="221" t="e">
        <f t="shared" si="156"/>
        <v>#DIV/0!</v>
      </c>
      <c r="HQ65" s="221"/>
      <c r="HR65" s="221"/>
      <c r="HS65" s="221" t="e">
        <f t="shared" si="157"/>
        <v>#DIV/0!</v>
      </c>
      <c r="HT65" s="221"/>
      <c r="HU65" s="221"/>
      <c r="HV65" s="221" t="e">
        <f t="shared" si="158"/>
        <v>#DIV/0!</v>
      </c>
      <c r="HW65" s="221"/>
      <c r="HX65" s="221"/>
      <c r="HY65" s="221" t="e">
        <f t="shared" si="159"/>
        <v>#DIV/0!</v>
      </c>
      <c r="HZ65" s="221"/>
      <c r="IA65" s="221"/>
      <c r="IB65" s="221" t="e">
        <f t="shared" si="160"/>
        <v>#DIV/0!</v>
      </c>
      <c r="IC65" s="221"/>
      <c r="ID65" s="221"/>
      <c r="IE65" s="221" t="e">
        <f t="shared" si="161"/>
        <v>#DIV/0!</v>
      </c>
      <c r="IF65" s="221"/>
      <c r="IG65" s="221"/>
      <c r="IH65" s="221"/>
      <c r="II65" s="221"/>
      <c r="IJ65" s="221"/>
      <c r="IK65" s="221"/>
      <c r="IL65" s="221"/>
      <c r="IM65" s="221"/>
      <c r="IN65" s="221"/>
      <c r="IO65" s="221"/>
      <c r="IP65" s="221"/>
    </row>
    <row r="66" spans="2:250" s="1" customFormat="1" x14ac:dyDescent="0.4">
      <c r="B66" s="221">
        <f t="shared" si="162"/>
        <v>0</v>
      </c>
      <c r="C66" s="221"/>
      <c r="D66" s="221"/>
      <c r="E66" s="221" t="e">
        <f t="shared" si="163"/>
        <v>#DIV/0!</v>
      </c>
      <c r="F66" s="221"/>
      <c r="G66" s="221"/>
      <c r="H66" s="221" t="e">
        <f t="shared" si="84"/>
        <v>#DIV/0!</v>
      </c>
      <c r="I66" s="221"/>
      <c r="J66" s="221"/>
      <c r="K66" s="221" t="e">
        <f t="shared" si="85"/>
        <v>#DIV/0!</v>
      </c>
      <c r="L66" s="221"/>
      <c r="M66" s="221"/>
      <c r="N66" s="221" t="e">
        <f t="shared" si="86"/>
        <v>#DIV/0!</v>
      </c>
      <c r="O66" s="221"/>
      <c r="P66" s="221"/>
      <c r="Q66" s="221" t="e">
        <f t="shared" si="87"/>
        <v>#DIV/0!</v>
      </c>
      <c r="R66" s="221"/>
      <c r="S66" s="221"/>
      <c r="T66" s="221" t="e">
        <f t="shared" si="88"/>
        <v>#DIV/0!</v>
      </c>
      <c r="U66" s="221"/>
      <c r="V66" s="221"/>
      <c r="W66" s="221" t="e">
        <f t="shared" si="89"/>
        <v>#DIV/0!</v>
      </c>
      <c r="X66" s="221"/>
      <c r="Y66" s="221"/>
      <c r="Z66" s="221" t="e">
        <f t="shared" si="90"/>
        <v>#DIV/0!</v>
      </c>
      <c r="AA66" s="221"/>
      <c r="AB66" s="221"/>
      <c r="AC66" s="221" t="e">
        <f t="shared" si="91"/>
        <v>#DIV/0!</v>
      </c>
      <c r="AD66" s="221"/>
      <c r="AE66" s="221"/>
      <c r="AF66" s="221" t="e">
        <f t="shared" si="92"/>
        <v>#DIV/0!</v>
      </c>
      <c r="AG66" s="221"/>
      <c r="AH66" s="221"/>
      <c r="AI66" s="221" t="e">
        <f t="shared" si="93"/>
        <v>#DIV/0!</v>
      </c>
      <c r="AJ66" s="221"/>
      <c r="AK66" s="221"/>
      <c r="AL66" s="221" t="e">
        <f t="shared" si="94"/>
        <v>#DIV/0!</v>
      </c>
      <c r="AM66" s="221"/>
      <c r="AN66" s="221"/>
      <c r="AO66" s="221" t="e">
        <f t="shared" si="95"/>
        <v>#DIV/0!</v>
      </c>
      <c r="AP66" s="221"/>
      <c r="AQ66" s="221"/>
      <c r="AR66" s="221" t="e">
        <f t="shared" si="96"/>
        <v>#DIV/0!</v>
      </c>
      <c r="AS66" s="221"/>
      <c r="AT66" s="221"/>
      <c r="AU66" s="221" t="e">
        <f t="shared" si="97"/>
        <v>#DIV/0!</v>
      </c>
      <c r="AV66" s="221"/>
      <c r="AW66" s="221"/>
      <c r="AX66" s="221" t="e">
        <f t="shared" si="98"/>
        <v>#DIV/0!</v>
      </c>
      <c r="AY66" s="221"/>
      <c r="AZ66" s="221"/>
      <c r="BA66" s="221" t="e">
        <f t="shared" si="99"/>
        <v>#DIV/0!</v>
      </c>
      <c r="BB66" s="221"/>
      <c r="BC66" s="221"/>
      <c r="BD66" s="221" t="e">
        <f t="shared" si="100"/>
        <v>#DIV/0!</v>
      </c>
      <c r="BE66" s="221"/>
      <c r="BF66" s="221"/>
      <c r="BG66" s="221" t="e">
        <f t="shared" si="101"/>
        <v>#DIV/0!</v>
      </c>
      <c r="BH66" s="221"/>
      <c r="BI66" s="221"/>
      <c r="BJ66" s="221" t="e">
        <f t="shared" si="102"/>
        <v>#DIV/0!</v>
      </c>
      <c r="BK66" s="221"/>
      <c r="BL66" s="221"/>
      <c r="BM66" s="221" t="e">
        <f t="shared" si="103"/>
        <v>#DIV/0!</v>
      </c>
      <c r="BN66" s="221"/>
      <c r="BO66" s="221"/>
      <c r="BP66" s="221" t="e">
        <f t="shared" si="104"/>
        <v>#DIV/0!</v>
      </c>
      <c r="BQ66" s="221"/>
      <c r="BR66" s="221"/>
      <c r="BS66" s="221" t="e">
        <f t="shared" si="105"/>
        <v>#DIV/0!</v>
      </c>
      <c r="BT66" s="221"/>
      <c r="BU66" s="221"/>
      <c r="BV66" s="221" t="e">
        <f t="shared" si="106"/>
        <v>#DIV/0!</v>
      </c>
      <c r="BW66" s="221"/>
      <c r="BX66" s="221"/>
      <c r="BY66" s="221" t="e">
        <f t="shared" si="107"/>
        <v>#DIV/0!</v>
      </c>
      <c r="BZ66" s="221"/>
      <c r="CA66" s="221"/>
      <c r="CB66" s="221" t="e">
        <f t="shared" si="108"/>
        <v>#DIV/0!</v>
      </c>
      <c r="CC66" s="221"/>
      <c r="CD66" s="221"/>
      <c r="CE66" s="221" t="e">
        <f t="shared" si="109"/>
        <v>#DIV/0!</v>
      </c>
      <c r="CF66" s="221"/>
      <c r="CG66" s="221"/>
      <c r="CH66" s="221" t="e">
        <f t="shared" si="110"/>
        <v>#DIV/0!</v>
      </c>
      <c r="CI66" s="221"/>
      <c r="CJ66" s="221"/>
      <c r="CK66" s="221" t="e">
        <f t="shared" si="111"/>
        <v>#DIV/0!</v>
      </c>
      <c r="CL66" s="221"/>
      <c r="CM66" s="221"/>
      <c r="CN66" s="221" t="e">
        <f t="shared" si="112"/>
        <v>#DIV/0!</v>
      </c>
      <c r="CO66" s="221"/>
      <c r="CP66" s="221"/>
      <c r="CQ66" s="221" t="e">
        <f t="shared" si="113"/>
        <v>#DIV/0!</v>
      </c>
      <c r="CR66" s="221"/>
      <c r="CS66" s="221"/>
      <c r="CT66" s="221" t="e">
        <f t="shared" si="114"/>
        <v>#DIV/0!</v>
      </c>
      <c r="CU66" s="221"/>
      <c r="CV66" s="221"/>
      <c r="CW66" s="221" t="e">
        <f t="shared" si="115"/>
        <v>#DIV/0!</v>
      </c>
      <c r="CX66" s="221"/>
      <c r="CY66" s="221"/>
      <c r="CZ66" s="221" t="e">
        <f t="shared" si="116"/>
        <v>#DIV/0!</v>
      </c>
      <c r="DA66" s="221"/>
      <c r="DB66" s="221"/>
      <c r="DC66" s="221" t="e">
        <f t="shared" si="117"/>
        <v>#DIV/0!</v>
      </c>
      <c r="DD66" s="221"/>
      <c r="DE66" s="221"/>
      <c r="DF66" s="221" t="e">
        <f t="shared" si="118"/>
        <v>#DIV/0!</v>
      </c>
      <c r="DG66" s="221"/>
      <c r="DH66" s="221"/>
      <c r="DI66" s="221" t="e">
        <f t="shared" si="119"/>
        <v>#DIV/0!</v>
      </c>
      <c r="DJ66" s="221"/>
      <c r="DK66" s="221"/>
      <c r="DL66" s="221" t="e">
        <f t="shared" si="120"/>
        <v>#DIV/0!</v>
      </c>
      <c r="DM66" s="221"/>
      <c r="DN66" s="221"/>
      <c r="DO66" s="221" t="e">
        <f t="shared" si="121"/>
        <v>#DIV/0!</v>
      </c>
      <c r="DP66" s="221"/>
      <c r="DQ66" s="221"/>
      <c r="DR66" s="221" t="e">
        <f t="shared" si="122"/>
        <v>#DIV/0!</v>
      </c>
      <c r="DS66" s="221"/>
      <c r="DT66" s="221"/>
      <c r="DU66" s="221" t="e">
        <f t="shared" si="123"/>
        <v>#DIV/0!</v>
      </c>
      <c r="DV66" s="221"/>
      <c r="DW66" s="221"/>
      <c r="DX66" s="221" t="e">
        <f t="shared" si="124"/>
        <v>#DIV/0!</v>
      </c>
      <c r="DY66" s="221"/>
      <c r="DZ66" s="221"/>
      <c r="EA66" s="221" t="e">
        <f t="shared" si="125"/>
        <v>#DIV/0!</v>
      </c>
      <c r="EB66" s="221"/>
      <c r="EC66" s="221"/>
      <c r="ED66" s="221" t="e">
        <f t="shared" si="126"/>
        <v>#DIV/0!</v>
      </c>
      <c r="EE66" s="221"/>
      <c r="EF66" s="221"/>
      <c r="EG66" s="221" t="e">
        <f t="shared" si="127"/>
        <v>#DIV/0!</v>
      </c>
      <c r="EH66" s="221"/>
      <c r="EI66" s="221"/>
      <c r="EJ66" s="221" t="e">
        <f t="shared" si="128"/>
        <v>#DIV/0!</v>
      </c>
      <c r="EK66" s="221"/>
      <c r="EL66" s="221"/>
      <c r="EM66" s="221" t="e">
        <f t="shared" si="129"/>
        <v>#DIV/0!</v>
      </c>
      <c r="EN66" s="221"/>
      <c r="EO66" s="221"/>
      <c r="EP66" s="221" t="e">
        <f t="shared" si="130"/>
        <v>#DIV/0!</v>
      </c>
      <c r="EQ66" s="221"/>
      <c r="ER66" s="221"/>
      <c r="ES66" s="221" t="e">
        <f t="shared" si="131"/>
        <v>#DIV/0!</v>
      </c>
      <c r="ET66" s="221"/>
      <c r="EU66" s="221"/>
      <c r="EV66" s="221" t="e">
        <f t="shared" si="132"/>
        <v>#DIV/0!</v>
      </c>
      <c r="EW66" s="221"/>
      <c r="EX66" s="221"/>
      <c r="EY66" s="221" t="e">
        <f t="shared" si="133"/>
        <v>#DIV/0!</v>
      </c>
      <c r="EZ66" s="221"/>
      <c r="FA66" s="221"/>
      <c r="FB66" s="221" t="e">
        <f t="shared" si="134"/>
        <v>#DIV/0!</v>
      </c>
      <c r="FC66" s="221"/>
      <c r="FD66" s="221"/>
      <c r="FE66" s="221" t="e">
        <f t="shared" si="135"/>
        <v>#DIV/0!</v>
      </c>
      <c r="FF66" s="221"/>
      <c r="FG66" s="221"/>
      <c r="FH66" s="221" t="e">
        <f t="shared" si="136"/>
        <v>#DIV/0!</v>
      </c>
      <c r="FI66" s="221"/>
      <c r="FJ66" s="221"/>
      <c r="FK66" s="221" t="e">
        <f t="shared" si="137"/>
        <v>#DIV/0!</v>
      </c>
      <c r="FL66" s="221"/>
      <c r="FM66" s="221"/>
      <c r="FN66" s="221" t="e">
        <f t="shared" si="138"/>
        <v>#DIV/0!</v>
      </c>
      <c r="FO66" s="221"/>
      <c r="FP66" s="221"/>
      <c r="FQ66" s="221" t="e">
        <f t="shared" si="139"/>
        <v>#DIV/0!</v>
      </c>
      <c r="FR66" s="221"/>
      <c r="FS66" s="221"/>
      <c r="FT66" s="221" t="e">
        <f t="shared" si="140"/>
        <v>#DIV/0!</v>
      </c>
      <c r="FU66" s="221"/>
      <c r="FV66" s="221"/>
      <c r="FW66" s="221" t="e">
        <f t="shared" si="141"/>
        <v>#DIV/0!</v>
      </c>
      <c r="FX66" s="221"/>
      <c r="FY66" s="221"/>
      <c r="FZ66" s="221" t="e">
        <f t="shared" si="142"/>
        <v>#DIV/0!</v>
      </c>
      <c r="GA66" s="221"/>
      <c r="GB66" s="221"/>
      <c r="GC66" s="221" t="e">
        <f t="shared" si="143"/>
        <v>#DIV/0!</v>
      </c>
      <c r="GD66" s="221"/>
      <c r="GE66" s="221"/>
      <c r="GF66" s="221" t="e">
        <f t="shared" si="144"/>
        <v>#DIV/0!</v>
      </c>
      <c r="GG66" s="221"/>
      <c r="GH66" s="221"/>
      <c r="GI66" s="221" t="e">
        <f t="shared" si="145"/>
        <v>#DIV/0!</v>
      </c>
      <c r="GJ66" s="221"/>
      <c r="GK66" s="221"/>
      <c r="GL66" s="221" t="e">
        <f t="shared" si="146"/>
        <v>#DIV/0!</v>
      </c>
      <c r="GM66" s="221"/>
      <c r="GN66" s="221"/>
      <c r="GO66" s="221" t="e">
        <f t="shared" si="147"/>
        <v>#DIV/0!</v>
      </c>
      <c r="GP66" s="221"/>
      <c r="GQ66" s="221"/>
      <c r="GR66" s="221" t="e">
        <f t="shared" si="148"/>
        <v>#DIV/0!</v>
      </c>
      <c r="GS66" s="221"/>
      <c r="GT66" s="221"/>
      <c r="GU66" s="221" t="e">
        <f t="shared" si="149"/>
        <v>#DIV/0!</v>
      </c>
      <c r="GV66" s="221"/>
      <c r="GW66" s="221"/>
      <c r="GX66" s="221" t="e">
        <f t="shared" si="150"/>
        <v>#DIV/0!</v>
      </c>
      <c r="GY66" s="221"/>
      <c r="GZ66" s="221"/>
      <c r="HA66" s="221" t="e">
        <f t="shared" si="151"/>
        <v>#DIV/0!</v>
      </c>
      <c r="HB66" s="221"/>
      <c r="HC66" s="221"/>
      <c r="HD66" s="221" t="e">
        <f t="shared" si="152"/>
        <v>#DIV/0!</v>
      </c>
      <c r="HE66" s="221"/>
      <c r="HF66" s="221"/>
      <c r="HG66" s="221" t="e">
        <f t="shared" si="153"/>
        <v>#DIV/0!</v>
      </c>
      <c r="HH66" s="221"/>
      <c r="HI66" s="221"/>
      <c r="HJ66" s="221" t="e">
        <f t="shared" si="154"/>
        <v>#DIV/0!</v>
      </c>
      <c r="HK66" s="221"/>
      <c r="HL66" s="221"/>
      <c r="HM66" s="221" t="e">
        <f t="shared" si="155"/>
        <v>#DIV/0!</v>
      </c>
      <c r="HN66" s="221"/>
      <c r="HO66" s="221"/>
      <c r="HP66" s="221" t="e">
        <f t="shared" si="156"/>
        <v>#DIV/0!</v>
      </c>
      <c r="HQ66" s="221"/>
      <c r="HR66" s="221"/>
      <c r="HS66" s="221" t="e">
        <f t="shared" si="157"/>
        <v>#DIV/0!</v>
      </c>
      <c r="HT66" s="221"/>
      <c r="HU66" s="221"/>
      <c r="HV66" s="221" t="e">
        <f t="shared" si="158"/>
        <v>#DIV/0!</v>
      </c>
      <c r="HW66" s="221"/>
      <c r="HX66" s="221"/>
      <c r="HY66" s="221" t="e">
        <f t="shared" si="159"/>
        <v>#DIV/0!</v>
      </c>
      <c r="HZ66" s="221"/>
      <c r="IA66" s="221"/>
      <c r="IB66" s="221" t="e">
        <f t="shared" si="160"/>
        <v>#DIV/0!</v>
      </c>
      <c r="IC66" s="221"/>
      <c r="ID66" s="221"/>
      <c r="IE66" s="221" t="e">
        <f t="shared" si="161"/>
        <v>#DIV/0!</v>
      </c>
      <c r="IF66" s="221"/>
      <c r="IG66" s="221"/>
      <c r="IH66" s="221"/>
      <c r="II66" s="221"/>
      <c r="IJ66" s="221"/>
      <c r="IK66" s="221"/>
      <c r="IL66" s="221"/>
      <c r="IM66" s="221"/>
      <c r="IN66" s="221"/>
      <c r="IO66" s="221"/>
      <c r="IP66" s="221"/>
    </row>
    <row r="67" spans="2:250" s="1" customFormat="1" x14ac:dyDescent="0.4">
      <c r="B67" s="221">
        <f t="shared" si="162"/>
        <v>0</v>
      </c>
      <c r="C67" s="221"/>
      <c r="D67" s="221"/>
      <c r="E67" s="221" t="e">
        <f t="shared" si="163"/>
        <v>#DIV/0!</v>
      </c>
      <c r="F67" s="221"/>
      <c r="G67" s="221"/>
      <c r="H67" s="221" t="e">
        <f t="shared" si="84"/>
        <v>#DIV/0!</v>
      </c>
      <c r="I67" s="221"/>
      <c r="J67" s="221"/>
      <c r="K67" s="221" t="e">
        <f t="shared" si="85"/>
        <v>#DIV/0!</v>
      </c>
      <c r="L67" s="221"/>
      <c r="M67" s="221"/>
      <c r="N67" s="221" t="e">
        <f t="shared" si="86"/>
        <v>#DIV/0!</v>
      </c>
      <c r="O67" s="221"/>
      <c r="P67" s="221"/>
      <c r="Q67" s="221" t="e">
        <f t="shared" si="87"/>
        <v>#DIV/0!</v>
      </c>
      <c r="R67" s="221"/>
      <c r="S67" s="221"/>
      <c r="T67" s="221" t="e">
        <f t="shared" si="88"/>
        <v>#DIV/0!</v>
      </c>
      <c r="U67" s="221"/>
      <c r="V67" s="221"/>
      <c r="W67" s="221" t="e">
        <f t="shared" si="89"/>
        <v>#DIV/0!</v>
      </c>
      <c r="X67" s="221"/>
      <c r="Y67" s="221"/>
      <c r="Z67" s="221" t="e">
        <f t="shared" si="90"/>
        <v>#DIV/0!</v>
      </c>
      <c r="AA67" s="221"/>
      <c r="AB67" s="221"/>
      <c r="AC67" s="221" t="e">
        <f t="shared" si="91"/>
        <v>#DIV/0!</v>
      </c>
      <c r="AD67" s="221"/>
      <c r="AE67" s="221"/>
      <c r="AF67" s="221" t="e">
        <f t="shared" si="92"/>
        <v>#DIV/0!</v>
      </c>
      <c r="AG67" s="221"/>
      <c r="AH67" s="221"/>
      <c r="AI67" s="221" t="e">
        <f t="shared" si="93"/>
        <v>#DIV/0!</v>
      </c>
      <c r="AJ67" s="221"/>
      <c r="AK67" s="221"/>
      <c r="AL67" s="221" t="e">
        <f t="shared" si="94"/>
        <v>#DIV/0!</v>
      </c>
      <c r="AM67" s="221"/>
      <c r="AN67" s="221"/>
      <c r="AO67" s="221" t="e">
        <f t="shared" si="95"/>
        <v>#DIV/0!</v>
      </c>
      <c r="AP67" s="221"/>
      <c r="AQ67" s="221"/>
      <c r="AR67" s="221" t="e">
        <f t="shared" si="96"/>
        <v>#DIV/0!</v>
      </c>
      <c r="AS67" s="221"/>
      <c r="AT67" s="221"/>
      <c r="AU67" s="221" t="e">
        <f t="shared" si="97"/>
        <v>#DIV/0!</v>
      </c>
      <c r="AV67" s="221"/>
      <c r="AW67" s="221"/>
      <c r="AX67" s="221" t="e">
        <f t="shared" si="98"/>
        <v>#DIV/0!</v>
      </c>
      <c r="AY67" s="221"/>
      <c r="AZ67" s="221"/>
      <c r="BA67" s="221" t="e">
        <f t="shared" si="99"/>
        <v>#DIV/0!</v>
      </c>
      <c r="BB67" s="221"/>
      <c r="BC67" s="221"/>
      <c r="BD67" s="221" t="e">
        <f t="shared" si="100"/>
        <v>#DIV/0!</v>
      </c>
      <c r="BE67" s="221"/>
      <c r="BF67" s="221"/>
      <c r="BG67" s="221" t="e">
        <f t="shared" si="101"/>
        <v>#DIV/0!</v>
      </c>
      <c r="BH67" s="221"/>
      <c r="BI67" s="221"/>
      <c r="BJ67" s="221" t="e">
        <f t="shared" si="102"/>
        <v>#DIV/0!</v>
      </c>
      <c r="BK67" s="221"/>
      <c r="BL67" s="221"/>
      <c r="BM67" s="221" t="e">
        <f t="shared" si="103"/>
        <v>#DIV/0!</v>
      </c>
      <c r="BN67" s="221"/>
      <c r="BO67" s="221"/>
      <c r="BP67" s="221" t="e">
        <f t="shared" si="104"/>
        <v>#DIV/0!</v>
      </c>
      <c r="BQ67" s="221"/>
      <c r="BR67" s="221"/>
      <c r="BS67" s="221" t="e">
        <f t="shared" si="105"/>
        <v>#DIV/0!</v>
      </c>
      <c r="BT67" s="221"/>
      <c r="BU67" s="221"/>
      <c r="BV67" s="221" t="e">
        <f t="shared" si="106"/>
        <v>#DIV/0!</v>
      </c>
      <c r="BW67" s="221"/>
      <c r="BX67" s="221"/>
      <c r="BY67" s="221" t="e">
        <f t="shared" si="107"/>
        <v>#DIV/0!</v>
      </c>
      <c r="BZ67" s="221"/>
      <c r="CA67" s="221"/>
      <c r="CB67" s="221" t="e">
        <f t="shared" si="108"/>
        <v>#DIV/0!</v>
      </c>
      <c r="CC67" s="221"/>
      <c r="CD67" s="221"/>
      <c r="CE67" s="221" t="e">
        <f t="shared" si="109"/>
        <v>#DIV/0!</v>
      </c>
      <c r="CF67" s="221"/>
      <c r="CG67" s="221"/>
      <c r="CH67" s="221" t="e">
        <f t="shared" si="110"/>
        <v>#DIV/0!</v>
      </c>
      <c r="CI67" s="221"/>
      <c r="CJ67" s="221"/>
      <c r="CK67" s="221" t="e">
        <f t="shared" si="111"/>
        <v>#DIV/0!</v>
      </c>
      <c r="CL67" s="221"/>
      <c r="CM67" s="221"/>
      <c r="CN67" s="221" t="e">
        <f t="shared" si="112"/>
        <v>#DIV/0!</v>
      </c>
      <c r="CO67" s="221"/>
      <c r="CP67" s="221"/>
      <c r="CQ67" s="221" t="e">
        <f t="shared" si="113"/>
        <v>#DIV/0!</v>
      </c>
      <c r="CR67" s="221"/>
      <c r="CS67" s="221"/>
      <c r="CT67" s="221" t="e">
        <f t="shared" si="114"/>
        <v>#DIV/0!</v>
      </c>
      <c r="CU67" s="221"/>
      <c r="CV67" s="221"/>
      <c r="CW67" s="221" t="e">
        <f t="shared" si="115"/>
        <v>#DIV/0!</v>
      </c>
      <c r="CX67" s="221"/>
      <c r="CY67" s="221"/>
      <c r="CZ67" s="221" t="e">
        <f t="shared" si="116"/>
        <v>#DIV/0!</v>
      </c>
      <c r="DA67" s="221"/>
      <c r="DB67" s="221"/>
      <c r="DC67" s="221" t="e">
        <f t="shared" si="117"/>
        <v>#DIV/0!</v>
      </c>
      <c r="DD67" s="221"/>
      <c r="DE67" s="221"/>
      <c r="DF67" s="221" t="e">
        <f t="shared" si="118"/>
        <v>#DIV/0!</v>
      </c>
      <c r="DG67" s="221"/>
      <c r="DH67" s="221"/>
      <c r="DI67" s="221" t="e">
        <f t="shared" si="119"/>
        <v>#DIV/0!</v>
      </c>
      <c r="DJ67" s="221"/>
      <c r="DK67" s="221"/>
      <c r="DL67" s="221" t="e">
        <f t="shared" si="120"/>
        <v>#DIV/0!</v>
      </c>
      <c r="DM67" s="221"/>
      <c r="DN67" s="221"/>
      <c r="DO67" s="221" t="e">
        <f t="shared" si="121"/>
        <v>#DIV/0!</v>
      </c>
      <c r="DP67" s="221"/>
      <c r="DQ67" s="221"/>
      <c r="DR67" s="221" t="e">
        <f t="shared" si="122"/>
        <v>#DIV/0!</v>
      </c>
      <c r="DS67" s="221"/>
      <c r="DT67" s="221"/>
      <c r="DU67" s="221" t="e">
        <f t="shared" si="123"/>
        <v>#DIV/0!</v>
      </c>
      <c r="DV67" s="221"/>
      <c r="DW67" s="221"/>
      <c r="DX67" s="221" t="e">
        <f t="shared" si="124"/>
        <v>#DIV/0!</v>
      </c>
      <c r="DY67" s="221"/>
      <c r="DZ67" s="221"/>
      <c r="EA67" s="221" t="e">
        <f t="shared" si="125"/>
        <v>#DIV/0!</v>
      </c>
      <c r="EB67" s="221"/>
      <c r="EC67" s="221"/>
      <c r="ED67" s="221" t="e">
        <f t="shared" si="126"/>
        <v>#DIV/0!</v>
      </c>
      <c r="EE67" s="221"/>
      <c r="EF67" s="221"/>
      <c r="EG67" s="221" t="e">
        <f t="shared" si="127"/>
        <v>#DIV/0!</v>
      </c>
      <c r="EH67" s="221"/>
      <c r="EI67" s="221"/>
      <c r="EJ67" s="221" t="e">
        <f t="shared" si="128"/>
        <v>#DIV/0!</v>
      </c>
      <c r="EK67" s="221"/>
      <c r="EL67" s="221"/>
      <c r="EM67" s="221" t="e">
        <f t="shared" si="129"/>
        <v>#DIV/0!</v>
      </c>
      <c r="EN67" s="221"/>
      <c r="EO67" s="221"/>
      <c r="EP67" s="221" t="e">
        <f t="shared" si="130"/>
        <v>#DIV/0!</v>
      </c>
      <c r="EQ67" s="221"/>
      <c r="ER67" s="221"/>
      <c r="ES67" s="221" t="e">
        <f t="shared" si="131"/>
        <v>#DIV/0!</v>
      </c>
      <c r="ET67" s="221"/>
      <c r="EU67" s="221"/>
      <c r="EV67" s="221" t="e">
        <f t="shared" si="132"/>
        <v>#DIV/0!</v>
      </c>
      <c r="EW67" s="221"/>
      <c r="EX67" s="221"/>
      <c r="EY67" s="221" t="e">
        <f t="shared" si="133"/>
        <v>#DIV/0!</v>
      </c>
      <c r="EZ67" s="221"/>
      <c r="FA67" s="221"/>
      <c r="FB67" s="221" t="e">
        <f t="shared" si="134"/>
        <v>#DIV/0!</v>
      </c>
      <c r="FC67" s="221"/>
      <c r="FD67" s="221"/>
      <c r="FE67" s="221" t="e">
        <f t="shared" si="135"/>
        <v>#DIV/0!</v>
      </c>
      <c r="FF67" s="221"/>
      <c r="FG67" s="221"/>
      <c r="FH67" s="221" t="e">
        <f t="shared" si="136"/>
        <v>#DIV/0!</v>
      </c>
      <c r="FI67" s="221"/>
      <c r="FJ67" s="221"/>
      <c r="FK67" s="221" t="e">
        <f t="shared" si="137"/>
        <v>#DIV/0!</v>
      </c>
      <c r="FL67" s="221"/>
      <c r="FM67" s="221"/>
      <c r="FN67" s="221" t="e">
        <f t="shared" si="138"/>
        <v>#DIV/0!</v>
      </c>
      <c r="FO67" s="221"/>
      <c r="FP67" s="221"/>
      <c r="FQ67" s="221" t="e">
        <f t="shared" si="139"/>
        <v>#DIV/0!</v>
      </c>
      <c r="FR67" s="221"/>
      <c r="FS67" s="221"/>
      <c r="FT67" s="221" t="e">
        <f t="shared" si="140"/>
        <v>#DIV/0!</v>
      </c>
      <c r="FU67" s="221"/>
      <c r="FV67" s="221"/>
      <c r="FW67" s="221" t="e">
        <f t="shared" si="141"/>
        <v>#DIV/0!</v>
      </c>
      <c r="FX67" s="221"/>
      <c r="FY67" s="221"/>
      <c r="FZ67" s="221" t="e">
        <f t="shared" si="142"/>
        <v>#DIV/0!</v>
      </c>
      <c r="GA67" s="221"/>
      <c r="GB67" s="221"/>
      <c r="GC67" s="221" t="e">
        <f t="shared" si="143"/>
        <v>#DIV/0!</v>
      </c>
      <c r="GD67" s="221"/>
      <c r="GE67" s="221"/>
      <c r="GF67" s="221" t="e">
        <f t="shared" si="144"/>
        <v>#DIV/0!</v>
      </c>
      <c r="GG67" s="221"/>
      <c r="GH67" s="221"/>
      <c r="GI67" s="221" t="e">
        <f t="shared" si="145"/>
        <v>#DIV/0!</v>
      </c>
      <c r="GJ67" s="221"/>
      <c r="GK67" s="221"/>
      <c r="GL67" s="221" t="e">
        <f t="shared" si="146"/>
        <v>#DIV/0!</v>
      </c>
      <c r="GM67" s="221"/>
      <c r="GN67" s="221"/>
      <c r="GO67" s="221" t="e">
        <f t="shared" si="147"/>
        <v>#DIV/0!</v>
      </c>
      <c r="GP67" s="221"/>
      <c r="GQ67" s="221"/>
      <c r="GR67" s="221" t="e">
        <f t="shared" si="148"/>
        <v>#DIV/0!</v>
      </c>
      <c r="GS67" s="221"/>
      <c r="GT67" s="221"/>
      <c r="GU67" s="221" t="e">
        <f t="shared" si="149"/>
        <v>#DIV/0!</v>
      </c>
      <c r="GV67" s="221"/>
      <c r="GW67" s="221"/>
      <c r="GX67" s="221" t="e">
        <f t="shared" si="150"/>
        <v>#DIV/0!</v>
      </c>
      <c r="GY67" s="221"/>
      <c r="GZ67" s="221"/>
      <c r="HA67" s="221" t="e">
        <f t="shared" si="151"/>
        <v>#DIV/0!</v>
      </c>
      <c r="HB67" s="221"/>
      <c r="HC67" s="221"/>
      <c r="HD67" s="221" t="e">
        <f t="shared" si="152"/>
        <v>#DIV/0!</v>
      </c>
      <c r="HE67" s="221"/>
      <c r="HF67" s="221"/>
      <c r="HG67" s="221" t="e">
        <f t="shared" si="153"/>
        <v>#DIV/0!</v>
      </c>
      <c r="HH67" s="221"/>
      <c r="HI67" s="221"/>
      <c r="HJ67" s="221" t="e">
        <f t="shared" si="154"/>
        <v>#DIV/0!</v>
      </c>
      <c r="HK67" s="221"/>
      <c r="HL67" s="221"/>
      <c r="HM67" s="221" t="e">
        <f t="shared" si="155"/>
        <v>#DIV/0!</v>
      </c>
      <c r="HN67" s="221"/>
      <c r="HO67" s="221"/>
      <c r="HP67" s="221" t="e">
        <f t="shared" si="156"/>
        <v>#DIV/0!</v>
      </c>
      <c r="HQ67" s="221"/>
      <c r="HR67" s="221"/>
      <c r="HS67" s="221" t="e">
        <f t="shared" si="157"/>
        <v>#DIV/0!</v>
      </c>
      <c r="HT67" s="221"/>
      <c r="HU67" s="221"/>
      <c r="HV67" s="221" t="e">
        <f t="shared" si="158"/>
        <v>#DIV/0!</v>
      </c>
      <c r="HW67" s="221"/>
      <c r="HX67" s="221"/>
      <c r="HY67" s="221" t="e">
        <f t="shared" si="159"/>
        <v>#DIV/0!</v>
      </c>
      <c r="HZ67" s="221"/>
      <c r="IA67" s="221"/>
      <c r="IB67" s="221" t="e">
        <f t="shared" si="160"/>
        <v>#DIV/0!</v>
      </c>
      <c r="IC67" s="221"/>
      <c r="ID67" s="221"/>
      <c r="IE67" s="221" t="e">
        <f t="shared" si="161"/>
        <v>#DIV/0!</v>
      </c>
      <c r="IF67" s="221"/>
      <c r="IG67" s="221"/>
      <c r="IH67" s="221"/>
      <c r="II67" s="221"/>
      <c r="IJ67" s="221"/>
      <c r="IK67" s="221"/>
      <c r="IL67" s="221"/>
      <c r="IM67" s="221"/>
      <c r="IN67" s="221"/>
      <c r="IO67" s="221"/>
      <c r="IP67" s="221"/>
    </row>
    <row r="68" spans="2:250" s="1" customFormat="1" x14ac:dyDescent="0.4">
      <c r="B68" s="221">
        <f t="shared" si="162"/>
        <v>0</v>
      </c>
      <c r="C68" s="221"/>
      <c r="D68" s="221"/>
      <c r="E68" s="221" t="e">
        <f t="shared" si="163"/>
        <v>#DIV/0!</v>
      </c>
      <c r="F68" s="221"/>
      <c r="G68" s="221"/>
      <c r="H68" s="221" t="e">
        <f t="shared" si="84"/>
        <v>#DIV/0!</v>
      </c>
      <c r="I68" s="221"/>
      <c r="J68" s="221"/>
      <c r="K68" s="221" t="e">
        <f t="shared" si="85"/>
        <v>#DIV/0!</v>
      </c>
      <c r="L68" s="221"/>
      <c r="M68" s="221"/>
      <c r="N68" s="221" t="e">
        <f t="shared" si="86"/>
        <v>#DIV/0!</v>
      </c>
      <c r="O68" s="221"/>
      <c r="P68" s="221"/>
      <c r="Q68" s="221" t="e">
        <f t="shared" si="87"/>
        <v>#DIV/0!</v>
      </c>
      <c r="R68" s="221"/>
      <c r="S68" s="221"/>
      <c r="T68" s="221" t="e">
        <f t="shared" si="88"/>
        <v>#DIV/0!</v>
      </c>
      <c r="U68" s="221"/>
      <c r="V68" s="221"/>
      <c r="W68" s="221" t="e">
        <f t="shared" si="89"/>
        <v>#DIV/0!</v>
      </c>
      <c r="X68" s="221"/>
      <c r="Y68" s="221"/>
      <c r="Z68" s="221" t="e">
        <f t="shared" si="90"/>
        <v>#DIV/0!</v>
      </c>
      <c r="AA68" s="221"/>
      <c r="AB68" s="221"/>
      <c r="AC68" s="221" t="e">
        <f t="shared" si="91"/>
        <v>#DIV/0!</v>
      </c>
      <c r="AD68" s="221"/>
      <c r="AE68" s="221"/>
      <c r="AF68" s="221" t="e">
        <f t="shared" si="92"/>
        <v>#DIV/0!</v>
      </c>
      <c r="AG68" s="221"/>
      <c r="AH68" s="221"/>
      <c r="AI68" s="221" t="e">
        <f t="shared" si="93"/>
        <v>#DIV/0!</v>
      </c>
      <c r="AJ68" s="221"/>
      <c r="AK68" s="221"/>
      <c r="AL68" s="221" t="e">
        <f t="shared" si="94"/>
        <v>#DIV/0!</v>
      </c>
      <c r="AM68" s="221"/>
      <c r="AN68" s="221"/>
      <c r="AO68" s="221" t="e">
        <f t="shared" si="95"/>
        <v>#DIV/0!</v>
      </c>
      <c r="AP68" s="221"/>
      <c r="AQ68" s="221"/>
      <c r="AR68" s="221" t="e">
        <f t="shared" si="96"/>
        <v>#DIV/0!</v>
      </c>
      <c r="AS68" s="221"/>
      <c r="AT68" s="221"/>
      <c r="AU68" s="221" t="e">
        <f t="shared" si="97"/>
        <v>#DIV/0!</v>
      </c>
      <c r="AV68" s="221"/>
      <c r="AW68" s="221"/>
      <c r="AX68" s="221" t="e">
        <f t="shared" si="98"/>
        <v>#DIV/0!</v>
      </c>
      <c r="AY68" s="221"/>
      <c r="AZ68" s="221"/>
      <c r="BA68" s="221" t="e">
        <f t="shared" si="99"/>
        <v>#DIV/0!</v>
      </c>
      <c r="BB68" s="221"/>
      <c r="BC68" s="221"/>
      <c r="BD68" s="221" t="e">
        <f t="shared" si="100"/>
        <v>#DIV/0!</v>
      </c>
      <c r="BE68" s="221"/>
      <c r="BF68" s="221"/>
      <c r="BG68" s="221" t="e">
        <f t="shared" si="101"/>
        <v>#DIV/0!</v>
      </c>
      <c r="BH68" s="221"/>
      <c r="BI68" s="221"/>
      <c r="BJ68" s="221" t="e">
        <f t="shared" si="102"/>
        <v>#DIV/0!</v>
      </c>
      <c r="BK68" s="221"/>
      <c r="BL68" s="221"/>
      <c r="BM68" s="221" t="e">
        <f t="shared" si="103"/>
        <v>#DIV/0!</v>
      </c>
      <c r="BN68" s="221"/>
      <c r="BO68" s="221"/>
      <c r="BP68" s="221" t="e">
        <f t="shared" si="104"/>
        <v>#DIV/0!</v>
      </c>
      <c r="BQ68" s="221"/>
      <c r="BR68" s="221"/>
      <c r="BS68" s="221" t="e">
        <f t="shared" si="105"/>
        <v>#DIV/0!</v>
      </c>
      <c r="BT68" s="221"/>
      <c r="BU68" s="221"/>
      <c r="BV68" s="221" t="e">
        <f t="shared" si="106"/>
        <v>#DIV/0!</v>
      </c>
      <c r="BW68" s="221"/>
      <c r="BX68" s="221"/>
      <c r="BY68" s="221" t="e">
        <f t="shared" si="107"/>
        <v>#DIV/0!</v>
      </c>
      <c r="BZ68" s="221"/>
      <c r="CA68" s="221"/>
      <c r="CB68" s="221" t="e">
        <f t="shared" si="108"/>
        <v>#DIV/0!</v>
      </c>
      <c r="CC68" s="221"/>
      <c r="CD68" s="221"/>
      <c r="CE68" s="221" t="e">
        <f t="shared" si="109"/>
        <v>#DIV/0!</v>
      </c>
      <c r="CF68" s="221"/>
      <c r="CG68" s="221"/>
      <c r="CH68" s="221" t="e">
        <f t="shared" si="110"/>
        <v>#DIV/0!</v>
      </c>
      <c r="CI68" s="221"/>
      <c r="CJ68" s="221"/>
      <c r="CK68" s="221" t="e">
        <f t="shared" si="111"/>
        <v>#DIV/0!</v>
      </c>
      <c r="CL68" s="221"/>
      <c r="CM68" s="221"/>
      <c r="CN68" s="221" t="e">
        <f t="shared" si="112"/>
        <v>#DIV/0!</v>
      </c>
      <c r="CO68" s="221"/>
      <c r="CP68" s="221"/>
      <c r="CQ68" s="221" t="e">
        <f t="shared" si="113"/>
        <v>#DIV/0!</v>
      </c>
      <c r="CR68" s="221"/>
      <c r="CS68" s="221"/>
      <c r="CT68" s="221" t="e">
        <f t="shared" si="114"/>
        <v>#DIV/0!</v>
      </c>
      <c r="CU68" s="221"/>
      <c r="CV68" s="221"/>
      <c r="CW68" s="221" t="e">
        <f t="shared" si="115"/>
        <v>#DIV/0!</v>
      </c>
      <c r="CX68" s="221"/>
      <c r="CY68" s="221"/>
      <c r="CZ68" s="221" t="e">
        <f t="shared" si="116"/>
        <v>#DIV/0!</v>
      </c>
      <c r="DA68" s="221"/>
      <c r="DB68" s="221"/>
      <c r="DC68" s="221" t="e">
        <f t="shared" si="117"/>
        <v>#DIV/0!</v>
      </c>
      <c r="DD68" s="221"/>
      <c r="DE68" s="221"/>
      <c r="DF68" s="221" t="e">
        <f t="shared" si="118"/>
        <v>#DIV/0!</v>
      </c>
      <c r="DG68" s="221"/>
      <c r="DH68" s="221"/>
      <c r="DI68" s="221" t="e">
        <f t="shared" si="119"/>
        <v>#DIV/0!</v>
      </c>
      <c r="DJ68" s="221"/>
      <c r="DK68" s="221"/>
      <c r="DL68" s="221" t="e">
        <f t="shared" si="120"/>
        <v>#DIV/0!</v>
      </c>
      <c r="DM68" s="221"/>
      <c r="DN68" s="221"/>
      <c r="DO68" s="221" t="e">
        <f t="shared" si="121"/>
        <v>#DIV/0!</v>
      </c>
      <c r="DP68" s="221"/>
      <c r="DQ68" s="221"/>
      <c r="DR68" s="221" t="e">
        <f t="shared" si="122"/>
        <v>#DIV/0!</v>
      </c>
      <c r="DS68" s="221"/>
      <c r="DT68" s="221"/>
      <c r="DU68" s="221" t="e">
        <f t="shared" si="123"/>
        <v>#DIV/0!</v>
      </c>
      <c r="DV68" s="221"/>
      <c r="DW68" s="221"/>
      <c r="DX68" s="221" t="e">
        <f t="shared" si="124"/>
        <v>#DIV/0!</v>
      </c>
      <c r="DY68" s="221"/>
      <c r="DZ68" s="221"/>
      <c r="EA68" s="221" t="e">
        <f t="shared" si="125"/>
        <v>#DIV/0!</v>
      </c>
      <c r="EB68" s="221"/>
      <c r="EC68" s="221"/>
      <c r="ED68" s="221" t="e">
        <f t="shared" si="126"/>
        <v>#DIV/0!</v>
      </c>
      <c r="EE68" s="221"/>
      <c r="EF68" s="221"/>
      <c r="EG68" s="221" t="e">
        <f t="shared" si="127"/>
        <v>#DIV/0!</v>
      </c>
      <c r="EH68" s="221"/>
      <c r="EI68" s="221"/>
      <c r="EJ68" s="221" t="e">
        <f t="shared" si="128"/>
        <v>#DIV/0!</v>
      </c>
      <c r="EK68" s="221"/>
      <c r="EL68" s="221"/>
      <c r="EM68" s="221" t="e">
        <f t="shared" si="129"/>
        <v>#DIV/0!</v>
      </c>
      <c r="EN68" s="221"/>
      <c r="EO68" s="221"/>
      <c r="EP68" s="221" t="e">
        <f t="shared" si="130"/>
        <v>#DIV/0!</v>
      </c>
      <c r="EQ68" s="221"/>
      <c r="ER68" s="221"/>
      <c r="ES68" s="221" t="e">
        <f t="shared" si="131"/>
        <v>#DIV/0!</v>
      </c>
      <c r="ET68" s="221"/>
      <c r="EU68" s="221"/>
      <c r="EV68" s="221" t="e">
        <f t="shared" si="132"/>
        <v>#DIV/0!</v>
      </c>
      <c r="EW68" s="221"/>
      <c r="EX68" s="221"/>
      <c r="EY68" s="221" t="e">
        <f t="shared" si="133"/>
        <v>#DIV/0!</v>
      </c>
      <c r="EZ68" s="221"/>
      <c r="FA68" s="221"/>
      <c r="FB68" s="221" t="e">
        <f t="shared" si="134"/>
        <v>#DIV/0!</v>
      </c>
      <c r="FC68" s="221"/>
      <c r="FD68" s="221"/>
      <c r="FE68" s="221" t="e">
        <f t="shared" si="135"/>
        <v>#DIV/0!</v>
      </c>
      <c r="FF68" s="221"/>
      <c r="FG68" s="221"/>
      <c r="FH68" s="221" t="e">
        <f t="shared" si="136"/>
        <v>#DIV/0!</v>
      </c>
      <c r="FI68" s="221"/>
      <c r="FJ68" s="221"/>
      <c r="FK68" s="221" t="e">
        <f t="shared" si="137"/>
        <v>#DIV/0!</v>
      </c>
      <c r="FL68" s="221"/>
      <c r="FM68" s="221"/>
      <c r="FN68" s="221" t="e">
        <f t="shared" si="138"/>
        <v>#DIV/0!</v>
      </c>
      <c r="FO68" s="221"/>
      <c r="FP68" s="221"/>
      <c r="FQ68" s="221" t="e">
        <f t="shared" si="139"/>
        <v>#DIV/0!</v>
      </c>
      <c r="FR68" s="221"/>
      <c r="FS68" s="221"/>
      <c r="FT68" s="221" t="e">
        <f t="shared" si="140"/>
        <v>#DIV/0!</v>
      </c>
      <c r="FU68" s="221"/>
      <c r="FV68" s="221"/>
      <c r="FW68" s="221" t="e">
        <f t="shared" si="141"/>
        <v>#DIV/0!</v>
      </c>
      <c r="FX68" s="221"/>
      <c r="FY68" s="221"/>
      <c r="FZ68" s="221" t="e">
        <f t="shared" si="142"/>
        <v>#DIV/0!</v>
      </c>
      <c r="GA68" s="221"/>
      <c r="GB68" s="221"/>
      <c r="GC68" s="221" t="e">
        <f t="shared" si="143"/>
        <v>#DIV/0!</v>
      </c>
      <c r="GD68" s="221"/>
      <c r="GE68" s="221"/>
      <c r="GF68" s="221" t="e">
        <f t="shared" si="144"/>
        <v>#DIV/0!</v>
      </c>
      <c r="GG68" s="221"/>
      <c r="GH68" s="221"/>
      <c r="GI68" s="221" t="e">
        <f t="shared" si="145"/>
        <v>#DIV/0!</v>
      </c>
      <c r="GJ68" s="221"/>
      <c r="GK68" s="221"/>
      <c r="GL68" s="221" t="e">
        <f t="shared" si="146"/>
        <v>#DIV/0!</v>
      </c>
      <c r="GM68" s="221"/>
      <c r="GN68" s="221"/>
      <c r="GO68" s="221" t="e">
        <f t="shared" si="147"/>
        <v>#DIV/0!</v>
      </c>
      <c r="GP68" s="221"/>
      <c r="GQ68" s="221"/>
      <c r="GR68" s="221" t="e">
        <f t="shared" si="148"/>
        <v>#DIV/0!</v>
      </c>
      <c r="GS68" s="221"/>
      <c r="GT68" s="221"/>
      <c r="GU68" s="221" t="e">
        <f t="shared" si="149"/>
        <v>#DIV/0!</v>
      </c>
      <c r="GV68" s="221"/>
      <c r="GW68" s="221"/>
      <c r="GX68" s="221" t="e">
        <f t="shared" si="150"/>
        <v>#DIV/0!</v>
      </c>
      <c r="GY68" s="221"/>
      <c r="GZ68" s="221"/>
      <c r="HA68" s="221" t="e">
        <f t="shared" si="151"/>
        <v>#DIV/0!</v>
      </c>
      <c r="HB68" s="221"/>
      <c r="HC68" s="221"/>
      <c r="HD68" s="221" t="e">
        <f t="shared" si="152"/>
        <v>#DIV/0!</v>
      </c>
      <c r="HE68" s="221"/>
      <c r="HF68" s="221"/>
      <c r="HG68" s="221" t="e">
        <f t="shared" si="153"/>
        <v>#DIV/0!</v>
      </c>
      <c r="HH68" s="221"/>
      <c r="HI68" s="221"/>
      <c r="HJ68" s="221" t="e">
        <f t="shared" si="154"/>
        <v>#DIV/0!</v>
      </c>
      <c r="HK68" s="221"/>
      <c r="HL68" s="221"/>
      <c r="HM68" s="221" t="e">
        <f t="shared" si="155"/>
        <v>#DIV/0!</v>
      </c>
      <c r="HN68" s="221"/>
      <c r="HO68" s="221"/>
      <c r="HP68" s="221" t="e">
        <f t="shared" si="156"/>
        <v>#DIV/0!</v>
      </c>
      <c r="HQ68" s="221"/>
      <c r="HR68" s="221"/>
      <c r="HS68" s="221" t="e">
        <f t="shared" si="157"/>
        <v>#DIV/0!</v>
      </c>
      <c r="HT68" s="221"/>
      <c r="HU68" s="221"/>
      <c r="HV68" s="221" t="e">
        <f t="shared" si="158"/>
        <v>#DIV/0!</v>
      </c>
      <c r="HW68" s="221"/>
      <c r="HX68" s="221"/>
      <c r="HY68" s="221" t="e">
        <f t="shared" si="159"/>
        <v>#DIV/0!</v>
      </c>
      <c r="HZ68" s="221"/>
      <c r="IA68" s="221"/>
      <c r="IB68" s="221" t="e">
        <f t="shared" si="160"/>
        <v>#DIV/0!</v>
      </c>
      <c r="IC68" s="221"/>
      <c r="ID68" s="221"/>
      <c r="IE68" s="221" t="e">
        <f t="shared" si="161"/>
        <v>#DIV/0!</v>
      </c>
      <c r="IF68" s="221"/>
      <c r="IG68" s="221"/>
      <c r="IH68" s="221"/>
      <c r="II68" s="221"/>
      <c r="IJ68" s="221"/>
      <c r="IK68" s="221"/>
      <c r="IL68" s="221"/>
      <c r="IM68" s="221"/>
      <c r="IN68" s="221"/>
      <c r="IO68" s="221"/>
      <c r="IP68" s="221"/>
    </row>
    <row r="69" spans="2:250" s="1" customFormat="1" x14ac:dyDescent="0.4">
      <c r="B69" s="221">
        <f t="shared" si="162"/>
        <v>0</v>
      </c>
      <c r="C69" s="221"/>
      <c r="D69" s="221"/>
      <c r="E69" s="221" t="e">
        <f t="shared" si="163"/>
        <v>#DIV/0!</v>
      </c>
      <c r="F69" s="221"/>
      <c r="G69" s="221"/>
      <c r="H69" s="221" t="e">
        <f t="shared" si="84"/>
        <v>#DIV/0!</v>
      </c>
      <c r="I69" s="221"/>
      <c r="J69" s="221"/>
      <c r="K69" s="221" t="e">
        <f t="shared" si="85"/>
        <v>#DIV/0!</v>
      </c>
      <c r="L69" s="221"/>
      <c r="M69" s="221"/>
      <c r="N69" s="221" t="e">
        <f t="shared" si="86"/>
        <v>#DIV/0!</v>
      </c>
      <c r="O69" s="221"/>
      <c r="P69" s="221"/>
      <c r="Q69" s="221" t="e">
        <f t="shared" si="87"/>
        <v>#DIV/0!</v>
      </c>
      <c r="R69" s="221"/>
      <c r="S69" s="221"/>
      <c r="T69" s="221" t="e">
        <f t="shared" si="88"/>
        <v>#DIV/0!</v>
      </c>
      <c r="U69" s="221"/>
      <c r="V69" s="221"/>
      <c r="W69" s="221" t="e">
        <f t="shared" si="89"/>
        <v>#DIV/0!</v>
      </c>
      <c r="X69" s="221"/>
      <c r="Y69" s="221"/>
      <c r="Z69" s="221" t="e">
        <f t="shared" si="90"/>
        <v>#DIV/0!</v>
      </c>
      <c r="AA69" s="221"/>
      <c r="AB69" s="221"/>
      <c r="AC69" s="221" t="e">
        <f t="shared" si="91"/>
        <v>#DIV/0!</v>
      </c>
      <c r="AD69" s="221"/>
      <c r="AE69" s="221"/>
      <c r="AF69" s="221" t="e">
        <f t="shared" si="92"/>
        <v>#DIV/0!</v>
      </c>
      <c r="AG69" s="221"/>
      <c r="AH69" s="221"/>
      <c r="AI69" s="221" t="e">
        <f t="shared" si="93"/>
        <v>#DIV/0!</v>
      </c>
      <c r="AJ69" s="221"/>
      <c r="AK69" s="221"/>
      <c r="AL69" s="221" t="e">
        <f t="shared" si="94"/>
        <v>#DIV/0!</v>
      </c>
      <c r="AM69" s="221"/>
      <c r="AN69" s="221"/>
      <c r="AO69" s="221" t="e">
        <f t="shared" si="95"/>
        <v>#DIV/0!</v>
      </c>
      <c r="AP69" s="221"/>
      <c r="AQ69" s="221"/>
      <c r="AR69" s="221" t="e">
        <f t="shared" si="96"/>
        <v>#DIV/0!</v>
      </c>
      <c r="AS69" s="221"/>
      <c r="AT69" s="221"/>
      <c r="AU69" s="221" t="e">
        <f t="shared" si="97"/>
        <v>#DIV/0!</v>
      </c>
      <c r="AV69" s="221"/>
      <c r="AW69" s="221"/>
      <c r="AX69" s="221" t="e">
        <f t="shared" si="98"/>
        <v>#DIV/0!</v>
      </c>
      <c r="AY69" s="221"/>
      <c r="AZ69" s="221"/>
      <c r="BA69" s="221" t="e">
        <f t="shared" si="99"/>
        <v>#DIV/0!</v>
      </c>
      <c r="BB69" s="221"/>
      <c r="BC69" s="221"/>
      <c r="BD69" s="221" t="e">
        <f t="shared" si="100"/>
        <v>#DIV/0!</v>
      </c>
      <c r="BE69" s="221"/>
      <c r="BF69" s="221"/>
      <c r="BG69" s="221" t="e">
        <f t="shared" si="101"/>
        <v>#DIV/0!</v>
      </c>
      <c r="BH69" s="221"/>
      <c r="BI69" s="221"/>
      <c r="BJ69" s="221" t="e">
        <f t="shared" si="102"/>
        <v>#DIV/0!</v>
      </c>
      <c r="BK69" s="221"/>
      <c r="BL69" s="221"/>
      <c r="BM69" s="221" t="e">
        <f t="shared" si="103"/>
        <v>#DIV/0!</v>
      </c>
      <c r="BN69" s="221"/>
      <c r="BO69" s="221"/>
      <c r="BP69" s="221" t="e">
        <f t="shared" si="104"/>
        <v>#DIV/0!</v>
      </c>
      <c r="BQ69" s="221"/>
      <c r="BR69" s="221"/>
      <c r="BS69" s="221" t="e">
        <f t="shared" si="105"/>
        <v>#DIV/0!</v>
      </c>
      <c r="BT69" s="221"/>
      <c r="BU69" s="221"/>
      <c r="BV69" s="221" t="e">
        <f t="shared" si="106"/>
        <v>#DIV/0!</v>
      </c>
      <c r="BW69" s="221"/>
      <c r="BX69" s="221"/>
      <c r="BY69" s="221" t="e">
        <f t="shared" si="107"/>
        <v>#DIV/0!</v>
      </c>
      <c r="BZ69" s="221"/>
      <c r="CA69" s="221"/>
      <c r="CB69" s="221" t="e">
        <f t="shared" si="108"/>
        <v>#DIV/0!</v>
      </c>
      <c r="CC69" s="221"/>
      <c r="CD69" s="221"/>
      <c r="CE69" s="221" t="e">
        <f t="shared" si="109"/>
        <v>#DIV/0!</v>
      </c>
      <c r="CF69" s="221"/>
      <c r="CG69" s="221"/>
      <c r="CH69" s="221" t="e">
        <f t="shared" si="110"/>
        <v>#DIV/0!</v>
      </c>
      <c r="CI69" s="221"/>
      <c r="CJ69" s="221"/>
      <c r="CK69" s="221" t="e">
        <f t="shared" si="111"/>
        <v>#DIV/0!</v>
      </c>
      <c r="CL69" s="221"/>
      <c r="CM69" s="221"/>
      <c r="CN69" s="221" t="e">
        <f t="shared" si="112"/>
        <v>#DIV/0!</v>
      </c>
      <c r="CO69" s="221"/>
      <c r="CP69" s="221"/>
      <c r="CQ69" s="221" t="e">
        <f t="shared" si="113"/>
        <v>#DIV/0!</v>
      </c>
      <c r="CR69" s="221"/>
      <c r="CS69" s="221"/>
      <c r="CT69" s="221" t="e">
        <f t="shared" si="114"/>
        <v>#DIV/0!</v>
      </c>
      <c r="CU69" s="221"/>
      <c r="CV69" s="221"/>
      <c r="CW69" s="221" t="e">
        <f t="shared" si="115"/>
        <v>#DIV/0!</v>
      </c>
      <c r="CX69" s="221"/>
      <c r="CY69" s="221"/>
      <c r="CZ69" s="221" t="e">
        <f t="shared" si="116"/>
        <v>#DIV/0!</v>
      </c>
      <c r="DA69" s="221"/>
      <c r="DB69" s="221"/>
      <c r="DC69" s="221" t="e">
        <f t="shared" si="117"/>
        <v>#DIV/0!</v>
      </c>
      <c r="DD69" s="221"/>
      <c r="DE69" s="221"/>
      <c r="DF69" s="221" t="e">
        <f t="shared" si="118"/>
        <v>#DIV/0!</v>
      </c>
      <c r="DG69" s="221"/>
      <c r="DH69" s="221"/>
      <c r="DI69" s="221" t="e">
        <f t="shared" si="119"/>
        <v>#DIV/0!</v>
      </c>
      <c r="DJ69" s="221"/>
      <c r="DK69" s="221"/>
      <c r="DL69" s="221" t="e">
        <f t="shared" si="120"/>
        <v>#DIV/0!</v>
      </c>
      <c r="DM69" s="221"/>
      <c r="DN69" s="221"/>
      <c r="DO69" s="221" t="e">
        <f t="shared" si="121"/>
        <v>#DIV/0!</v>
      </c>
      <c r="DP69" s="221"/>
      <c r="DQ69" s="221"/>
      <c r="DR69" s="221" t="e">
        <f t="shared" si="122"/>
        <v>#DIV/0!</v>
      </c>
      <c r="DS69" s="221"/>
      <c r="DT69" s="221"/>
      <c r="DU69" s="221" t="e">
        <f t="shared" si="123"/>
        <v>#DIV/0!</v>
      </c>
      <c r="DV69" s="221"/>
      <c r="DW69" s="221"/>
      <c r="DX69" s="221" t="e">
        <f t="shared" si="124"/>
        <v>#DIV/0!</v>
      </c>
      <c r="DY69" s="221"/>
      <c r="DZ69" s="221"/>
      <c r="EA69" s="221" t="e">
        <f t="shared" si="125"/>
        <v>#DIV/0!</v>
      </c>
      <c r="EB69" s="221"/>
      <c r="EC69" s="221"/>
      <c r="ED69" s="221" t="e">
        <f t="shared" si="126"/>
        <v>#DIV/0!</v>
      </c>
      <c r="EE69" s="221"/>
      <c r="EF69" s="221"/>
      <c r="EG69" s="221" t="e">
        <f t="shared" si="127"/>
        <v>#DIV/0!</v>
      </c>
      <c r="EH69" s="221"/>
      <c r="EI69" s="221"/>
      <c r="EJ69" s="221" t="e">
        <f t="shared" si="128"/>
        <v>#DIV/0!</v>
      </c>
      <c r="EK69" s="221"/>
      <c r="EL69" s="221"/>
      <c r="EM69" s="221" t="e">
        <f t="shared" si="129"/>
        <v>#DIV/0!</v>
      </c>
      <c r="EN69" s="221"/>
      <c r="EO69" s="221"/>
      <c r="EP69" s="221" t="e">
        <f t="shared" si="130"/>
        <v>#DIV/0!</v>
      </c>
      <c r="EQ69" s="221"/>
      <c r="ER69" s="221"/>
      <c r="ES69" s="221" t="e">
        <f t="shared" si="131"/>
        <v>#DIV/0!</v>
      </c>
      <c r="ET69" s="221"/>
      <c r="EU69" s="221"/>
      <c r="EV69" s="221" t="e">
        <f t="shared" si="132"/>
        <v>#DIV/0!</v>
      </c>
      <c r="EW69" s="221"/>
      <c r="EX69" s="221"/>
      <c r="EY69" s="221" t="e">
        <f t="shared" si="133"/>
        <v>#DIV/0!</v>
      </c>
      <c r="EZ69" s="221"/>
      <c r="FA69" s="221"/>
      <c r="FB69" s="221" t="e">
        <f t="shared" si="134"/>
        <v>#DIV/0!</v>
      </c>
      <c r="FC69" s="221"/>
      <c r="FD69" s="221"/>
      <c r="FE69" s="221" t="e">
        <f t="shared" si="135"/>
        <v>#DIV/0!</v>
      </c>
      <c r="FF69" s="221"/>
      <c r="FG69" s="221"/>
      <c r="FH69" s="221" t="e">
        <f t="shared" si="136"/>
        <v>#DIV/0!</v>
      </c>
      <c r="FI69" s="221"/>
      <c r="FJ69" s="221"/>
      <c r="FK69" s="221" t="e">
        <f t="shared" si="137"/>
        <v>#DIV/0!</v>
      </c>
      <c r="FL69" s="221"/>
      <c r="FM69" s="221"/>
      <c r="FN69" s="221" t="e">
        <f t="shared" si="138"/>
        <v>#DIV/0!</v>
      </c>
      <c r="FO69" s="221"/>
      <c r="FP69" s="221"/>
      <c r="FQ69" s="221" t="e">
        <f t="shared" si="139"/>
        <v>#DIV/0!</v>
      </c>
      <c r="FR69" s="221"/>
      <c r="FS69" s="221"/>
      <c r="FT69" s="221" t="e">
        <f t="shared" si="140"/>
        <v>#DIV/0!</v>
      </c>
      <c r="FU69" s="221"/>
      <c r="FV69" s="221"/>
      <c r="FW69" s="221" t="e">
        <f t="shared" si="141"/>
        <v>#DIV/0!</v>
      </c>
      <c r="FX69" s="221"/>
      <c r="FY69" s="221"/>
      <c r="FZ69" s="221" t="e">
        <f t="shared" si="142"/>
        <v>#DIV/0!</v>
      </c>
      <c r="GA69" s="221"/>
      <c r="GB69" s="221"/>
      <c r="GC69" s="221" t="e">
        <f t="shared" si="143"/>
        <v>#DIV/0!</v>
      </c>
      <c r="GD69" s="221"/>
      <c r="GE69" s="221"/>
      <c r="GF69" s="221" t="e">
        <f t="shared" si="144"/>
        <v>#DIV/0!</v>
      </c>
      <c r="GG69" s="221"/>
      <c r="GH69" s="221"/>
      <c r="GI69" s="221" t="e">
        <f t="shared" si="145"/>
        <v>#DIV/0!</v>
      </c>
      <c r="GJ69" s="221"/>
      <c r="GK69" s="221"/>
      <c r="GL69" s="221" t="e">
        <f t="shared" si="146"/>
        <v>#DIV/0!</v>
      </c>
      <c r="GM69" s="221"/>
      <c r="GN69" s="221"/>
      <c r="GO69" s="221" t="e">
        <f t="shared" si="147"/>
        <v>#DIV/0!</v>
      </c>
      <c r="GP69" s="221"/>
      <c r="GQ69" s="221"/>
      <c r="GR69" s="221" t="e">
        <f t="shared" si="148"/>
        <v>#DIV/0!</v>
      </c>
      <c r="GS69" s="221"/>
      <c r="GT69" s="221"/>
      <c r="GU69" s="221" t="e">
        <f t="shared" si="149"/>
        <v>#DIV/0!</v>
      </c>
      <c r="GV69" s="221"/>
      <c r="GW69" s="221"/>
      <c r="GX69" s="221" t="e">
        <f t="shared" si="150"/>
        <v>#DIV/0!</v>
      </c>
      <c r="GY69" s="221"/>
      <c r="GZ69" s="221"/>
      <c r="HA69" s="221" t="e">
        <f t="shared" si="151"/>
        <v>#DIV/0!</v>
      </c>
      <c r="HB69" s="221"/>
      <c r="HC69" s="221"/>
      <c r="HD69" s="221" t="e">
        <f t="shared" si="152"/>
        <v>#DIV/0!</v>
      </c>
      <c r="HE69" s="221"/>
      <c r="HF69" s="221"/>
      <c r="HG69" s="221" t="e">
        <f t="shared" si="153"/>
        <v>#DIV/0!</v>
      </c>
      <c r="HH69" s="221"/>
      <c r="HI69" s="221"/>
      <c r="HJ69" s="221" t="e">
        <f t="shared" si="154"/>
        <v>#DIV/0!</v>
      </c>
      <c r="HK69" s="221"/>
      <c r="HL69" s="221"/>
      <c r="HM69" s="221" t="e">
        <f t="shared" si="155"/>
        <v>#DIV/0!</v>
      </c>
      <c r="HN69" s="221"/>
      <c r="HO69" s="221"/>
      <c r="HP69" s="221" t="e">
        <f t="shared" si="156"/>
        <v>#DIV/0!</v>
      </c>
      <c r="HQ69" s="221"/>
      <c r="HR69" s="221"/>
      <c r="HS69" s="221" t="e">
        <f t="shared" si="157"/>
        <v>#DIV/0!</v>
      </c>
      <c r="HT69" s="221"/>
      <c r="HU69" s="221"/>
      <c r="HV69" s="221" t="e">
        <f t="shared" si="158"/>
        <v>#DIV/0!</v>
      </c>
      <c r="HW69" s="221"/>
      <c r="HX69" s="221"/>
      <c r="HY69" s="221" t="e">
        <f t="shared" si="159"/>
        <v>#DIV/0!</v>
      </c>
      <c r="HZ69" s="221"/>
      <c r="IA69" s="221"/>
      <c r="IB69" s="221" t="e">
        <f t="shared" si="160"/>
        <v>#DIV/0!</v>
      </c>
      <c r="IC69" s="221"/>
      <c r="ID69" s="221"/>
      <c r="IE69" s="221" t="e">
        <f t="shared" si="161"/>
        <v>#DIV/0!</v>
      </c>
      <c r="IF69" s="221"/>
      <c r="IG69" s="221"/>
      <c r="IH69" s="221"/>
      <c r="II69" s="221"/>
      <c r="IJ69" s="221"/>
      <c r="IK69" s="221"/>
      <c r="IL69" s="221"/>
      <c r="IM69" s="221"/>
      <c r="IN69" s="221"/>
      <c r="IO69" s="221"/>
      <c r="IP69" s="221"/>
    </row>
    <row r="70" spans="2:250" s="1" customFormat="1" x14ac:dyDescent="0.4">
      <c r="B70" s="221">
        <f t="shared" si="162"/>
        <v>0</v>
      </c>
      <c r="C70" s="221"/>
      <c r="D70" s="221"/>
      <c r="E70" s="221" t="e">
        <f t="shared" si="163"/>
        <v>#DIV/0!</v>
      </c>
      <c r="F70" s="221"/>
      <c r="G70" s="221"/>
      <c r="H70" s="221" t="e">
        <f t="shared" si="84"/>
        <v>#DIV/0!</v>
      </c>
      <c r="I70" s="221"/>
      <c r="J70" s="221"/>
      <c r="K70" s="221" t="e">
        <f t="shared" si="85"/>
        <v>#DIV/0!</v>
      </c>
      <c r="L70" s="221"/>
      <c r="M70" s="221"/>
      <c r="N70" s="221" t="e">
        <f t="shared" si="86"/>
        <v>#DIV/0!</v>
      </c>
      <c r="O70" s="221"/>
      <c r="P70" s="221"/>
      <c r="Q70" s="221" t="e">
        <f t="shared" si="87"/>
        <v>#DIV/0!</v>
      </c>
      <c r="R70" s="221"/>
      <c r="S70" s="221"/>
      <c r="T70" s="221" t="e">
        <f t="shared" si="88"/>
        <v>#DIV/0!</v>
      </c>
      <c r="U70" s="221"/>
      <c r="V70" s="221"/>
      <c r="W70" s="221" t="e">
        <f t="shared" si="89"/>
        <v>#DIV/0!</v>
      </c>
      <c r="X70" s="221"/>
      <c r="Y70" s="221"/>
      <c r="Z70" s="221" t="e">
        <f t="shared" si="90"/>
        <v>#DIV/0!</v>
      </c>
      <c r="AA70" s="221"/>
      <c r="AB70" s="221"/>
      <c r="AC70" s="221" t="e">
        <f t="shared" si="91"/>
        <v>#DIV/0!</v>
      </c>
      <c r="AD70" s="221"/>
      <c r="AE70" s="221"/>
      <c r="AF70" s="221" t="e">
        <f t="shared" si="92"/>
        <v>#DIV/0!</v>
      </c>
      <c r="AG70" s="221"/>
      <c r="AH70" s="221"/>
      <c r="AI70" s="221" t="e">
        <f t="shared" si="93"/>
        <v>#DIV/0!</v>
      </c>
      <c r="AJ70" s="221"/>
      <c r="AK70" s="221"/>
      <c r="AL70" s="221" t="e">
        <f t="shared" si="94"/>
        <v>#DIV/0!</v>
      </c>
      <c r="AM70" s="221"/>
      <c r="AN70" s="221"/>
      <c r="AO70" s="221" t="e">
        <f t="shared" si="95"/>
        <v>#DIV/0!</v>
      </c>
      <c r="AP70" s="221"/>
      <c r="AQ70" s="221"/>
      <c r="AR70" s="221" t="e">
        <f t="shared" si="96"/>
        <v>#DIV/0!</v>
      </c>
      <c r="AS70" s="221"/>
      <c r="AT70" s="221"/>
      <c r="AU70" s="221" t="e">
        <f t="shared" si="97"/>
        <v>#DIV/0!</v>
      </c>
      <c r="AV70" s="221"/>
      <c r="AW70" s="221"/>
      <c r="AX70" s="221" t="e">
        <f t="shared" si="98"/>
        <v>#DIV/0!</v>
      </c>
      <c r="AY70" s="221"/>
      <c r="AZ70" s="221"/>
      <c r="BA70" s="221" t="e">
        <f t="shared" si="99"/>
        <v>#DIV/0!</v>
      </c>
      <c r="BB70" s="221"/>
      <c r="BC70" s="221"/>
      <c r="BD70" s="221" t="e">
        <f t="shared" si="100"/>
        <v>#DIV/0!</v>
      </c>
      <c r="BE70" s="221"/>
      <c r="BF70" s="221"/>
      <c r="BG70" s="221" t="e">
        <f t="shared" si="101"/>
        <v>#DIV/0!</v>
      </c>
      <c r="BH70" s="221"/>
      <c r="BI70" s="221"/>
      <c r="BJ70" s="221" t="e">
        <f t="shared" si="102"/>
        <v>#DIV/0!</v>
      </c>
      <c r="BK70" s="221"/>
      <c r="BL70" s="221"/>
      <c r="BM70" s="221" t="e">
        <f t="shared" si="103"/>
        <v>#DIV/0!</v>
      </c>
      <c r="BN70" s="221"/>
      <c r="BO70" s="221"/>
      <c r="BP70" s="221" t="e">
        <f t="shared" si="104"/>
        <v>#DIV/0!</v>
      </c>
      <c r="BQ70" s="221"/>
      <c r="BR70" s="221"/>
      <c r="BS70" s="221" t="e">
        <f t="shared" si="105"/>
        <v>#DIV/0!</v>
      </c>
      <c r="BT70" s="221"/>
      <c r="BU70" s="221"/>
      <c r="BV70" s="221" t="e">
        <f t="shared" si="106"/>
        <v>#DIV/0!</v>
      </c>
      <c r="BW70" s="221"/>
      <c r="BX70" s="221"/>
      <c r="BY70" s="221" t="e">
        <f t="shared" si="107"/>
        <v>#DIV/0!</v>
      </c>
      <c r="BZ70" s="221"/>
      <c r="CA70" s="221"/>
      <c r="CB70" s="221" t="e">
        <f t="shared" si="108"/>
        <v>#DIV/0!</v>
      </c>
      <c r="CC70" s="221"/>
      <c r="CD70" s="221"/>
      <c r="CE70" s="221" t="e">
        <f t="shared" si="109"/>
        <v>#DIV/0!</v>
      </c>
      <c r="CF70" s="221"/>
      <c r="CG70" s="221"/>
      <c r="CH70" s="221" t="e">
        <f t="shared" si="110"/>
        <v>#DIV/0!</v>
      </c>
      <c r="CI70" s="221"/>
      <c r="CJ70" s="221"/>
      <c r="CK70" s="221" t="e">
        <f t="shared" si="111"/>
        <v>#DIV/0!</v>
      </c>
      <c r="CL70" s="221"/>
      <c r="CM70" s="221"/>
      <c r="CN70" s="221" t="e">
        <f t="shared" si="112"/>
        <v>#DIV/0!</v>
      </c>
      <c r="CO70" s="221"/>
      <c r="CP70" s="221"/>
      <c r="CQ70" s="221" t="e">
        <f t="shared" si="113"/>
        <v>#DIV/0!</v>
      </c>
      <c r="CR70" s="221"/>
      <c r="CS70" s="221"/>
      <c r="CT70" s="221" t="e">
        <f t="shared" si="114"/>
        <v>#DIV/0!</v>
      </c>
      <c r="CU70" s="221"/>
      <c r="CV70" s="221"/>
      <c r="CW70" s="221" t="e">
        <f t="shared" si="115"/>
        <v>#DIV/0!</v>
      </c>
      <c r="CX70" s="221"/>
      <c r="CY70" s="221"/>
      <c r="CZ70" s="221" t="e">
        <f t="shared" si="116"/>
        <v>#DIV/0!</v>
      </c>
      <c r="DA70" s="221"/>
      <c r="DB70" s="221"/>
      <c r="DC70" s="221" t="e">
        <f t="shared" si="117"/>
        <v>#DIV/0!</v>
      </c>
      <c r="DD70" s="221"/>
      <c r="DE70" s="221"/>
      <c r="DF70" s="221" t="e">
        <f t="shared" si="118"/>
        <v>#DIV/0!</v>
      </c>
      <c r="DG70" s="221"/>
      <c r="DH70" s="221"/>
      <c r="DI70" s="221" t="e">
        <f t="shared" si="119"/>
        <v>#DIV/0!</v>
      </c>
      <c r="DJ70" s="221"/>
      <c r="DK70" s="221"/>
      <c r="DL70" s="221" t="e">
        <f t="shared" si="120"/>
        <v>#DIV/0!</v>
      </c>
      <c r="DM70" s="221"/>
      <c r="DN70" s="221"/>
      <c r="DO70" s="221" t="e">
        <f t="shared" si="121"/>
        <v>#DIV/0!</v>
      </c>
      <c r="DP70" s="221"/>
      <c r="DQ70" s="221"/>
      <c r="DR70" s="221" t="e">
        <f t="shared" si="122"/>
        <v>#DIV/0!</v>
      </c>
      <c r="DS70" s="221"/>
      <c r="DT70" s="221"/>
      <c r="DU70" s="221" t="e">
        <f t="shared" si="123"/>
        <v>#DIV/0!</v>
      </c>
      <c r="DV70" s="221"/>
      <c r="DW70" s="221"/>
      <c r="DX70" s="221" t="e">
        <f t="shared" si="124"/>
        <v>#DIV/0!</v>
      </c>
      <c r="DY70" s="221"/>
      <c r="DZ70" s="221"/>
      <c r="EA70" s="221" t="e">
        <f t="shared" si="125"/>
        <v>#DIV/0!</v>
      </c>
      <c r="EB70" s="221"/>
      <c r="EC70" s="221"/>
      <c r="ED70" s="221" t="e">
        <f t="shared" si="126"/>
        <v>#DIV/0!</v>
      </c>
      <c r="EE70" s="221"/>
      <c r="EF70" s="221"/>
      <c r="EG70" s="221" t="e">
        <f t="shared" si="127"/>
        <v>#DIV/0!</v>
      </c>
      <c r="EH70" s="221"/>
      <c r="EI70" s="221"/>
      <c r="EJ70" s="221" t="e">
        <f t="shared" si="128"/>
        <v>#DIV/0!</v>
      </c>
      <c r="EK70" s="221"/>
      <c r="EL70" s="221"/>
      <c r="EM70" s="221" t="e">
        <f t="shared" si="129"/>
        <v>#DIV/0!</v>
      </c>
      <c r="EN70" s="221"/>
      <c r="EO70" s="221"/>
      <c r="EP70" s="221" t="e">
        <f t="shared" si="130"/>
        <v>#DIV/0!</v>
      </c>
      <c r="EQ70" s="221"/>
      <c r="ER70" s="221"/>
      <c r="ES70" s="221" t="e">
        <f t="shared" si="131"/>
        <v>#DIV/0!</v>
      </c>
      <c r="ET70" s="221"/>
      <c r="EU70" s="221"/>
      <c r="EV70" s="221" t="e">
        <f t="shared" si="132"/>
        <v>#DIV/0!</v>
      </c>
      <c r="EW70" s="221"/>
      <c r="EX70" s="221"/>
      <c r="EY70" s="221" t="e">
        <f t="shared" si="133"/>
        <v>#DIV/0!</v>
      </c>
      <c r="EZ70" s="221"/>
      <c r="FA70" s="221"/>
      <c r="FB70" s="221" t="e">
        <f t="shared" si="134"/>
        <v>#DIV/0!</v>
      </c>
      <c r="FC70" s="221"/>
      <c r="FD70" s="221"/>
      <c r="FE70" s="221" t="e">
        <f t="shared" si="135"/>
        <v>#DIV/0!</v>
      </c>
      <c r="FF70" s="221"/>
      <c r="FG70" s="221"/>
      <c r="FH70" s="221" t="e">
        <f t="shared" si="136"/>
        <v>#DIV/0!</v>
      </c>
      <c r="FI70" s="221"/>
      <c r="FJ70" s="221"/>
      <c r="FK70" s="221" t="e">
        <f t="shared" si="137"/>
        <v>#DIV/0!</v>
      </c>
      <c r="FL70" s="221"/>
      <c r="FM70" s="221"/>
      <c r="FN70" s="221" t="e">
        <f t="shared" si="138"/>
        <v>#DIV/0!</v>
      </c>
      <c r="FO70" s="221"/>
      <c r="FP70" s="221"/>
      <c r="FQ70" s="221" t="e">
        <f t="shared" si="139"/>
        <v>#DIV/0!</v>
      </c>
      <c r="FR70" s="221"/>
      <c r="FS70" s="221"/>
      <c r="FT70" s="221" t="e">
        <f t="shared" si="140"/>
        <v>#DIV/0!</v>
      </c>
      <c r="FU70" s="221"/>
      <c r="FV70" s="221"/>
      <c r="FW70" s="221" t="e">
        <f t="shared" si="141"/>
        <v>#DIV/0!</v>
      </c>
      <c r="FX70" s="221"/>
      <c r="FY70" s="221"/>
      <c r="FZ70" s="221" t="e">
        <f t="shared" si="142"/>
        <v>#DIV/0!</v>
      </c>
      <c r="GA70" s="221"/>
      <c r="GB70" s="221"/>
      <c r="GC70" s="221" t="e">
        <f t="shared" si="143"/>
        <v>#DIV/0!</v>
      </c>
      <c r="GD70" s="221"/>
      <c r="GE70" s="221"/>
      <c r="GF70" s="221" t="e">
        <f t="shared" si="144"/>
        <v>#DIV/0!</v>
      </c>
      <c r="GG70" s="221"/>
      <c r="GH70" s="221"/>
      <c r="GI70" s="221" t="e">
        <f t="shared" si="145"/>
        <v>#DIV/0!</v>
      </c>
      <c r="GJ70" s="221"/>
      <c r="GK70" s="221"/>
      <c r="GL70" s="221" t="e">
        <f t="shared" si="146"/>
        <v>#DIV/0!</v>
      </c>
      <c r="GM70" s="221"/>
      <c r="GN70" s="221"/>
      <c r="GO70" s="221" t="e">
        <f t="shared" si="147"/>
        <v>#DIV/0!</v>
      </c>
      <c r="GP70" s="221"/>
      <c r="GQ70" s="221"/>
      <c r="GR70" s="221" t="e">
        <f t="shared" si="148"/>
        <v>#DIV/0!</v>
      </c>
      <c r="GS70" s="221"/>
      <c r="GT70" s="221"/>
      <c r="GU70" s="221" t="e">
        <f t="shared" si="149"/>
        <v>#DIV/0!</v>
      </c>
      <c r="GV70" s="221"/>
      <c r="GW70" s="221"/>
      <c r="GX70" s="221" t="e">
        <f t="shared" si="150"/>
        <v>#DIV/0!</v>
      </c>
      <c r="GY70" s="221"/>
      <c r="GZ70" s="221"/>
      <c r="HA70" s="221" t="e">
        <f t="shared" si="151"/>
        <v>#DIV/0!</v>
      </c>
      <c r="HB70" s="221"/>
      <c r="HC70" s="221"/>
      <c r="HD70" s="221" t="e">
        <f t="shared" si="152"/>
        <v>#DIV/0!</v>
      </c>
      <c r="HE70" s="221"/>
      <c r="HF70" s="221"/>
      <c r="HG70" s="221" t="e">
        <f t="shared" si="153"/>
        <v>#DIV/0!</v>
      </c>
      <c r="HH70" s="221"/>
      <c r="HI70" s="221"/>
      <c r="HJ70" s="221" t="e">
        <f t="shared" si="154"/>
        <v>#DIV/0!</v>
      </c>
      <c r="HK70" s="221"/>
      <c r="HL70" s="221"/>
      <c r="HM70" s="221" t="e">
        <f t="shared" si="155"/>
        <v>#DIV/0!</v>
      </c>
      <c r="HN70" s="221"/>
      <c r="HO70" s="221"/>
      <c r="HP70" s="221" t="e">
        <f t="shared" si="156"/>
        <v>#DIV/0!</v>
      </c>
      <c r="HQ70" s="221"/>
      <c r="HR70" s="221"/>
      <c r="HS70" s="221" t="e">
        <f t="shared" si="157"/>
        <v>#DIV/0!</v>
      </c>
      <c r="HT70" s="221"/>
      <c r="HU70" s="221"/>
      <c r="HV70" s="221" t="e">
        <f t="shared" si="158"/>
        <v>#DIV/0!</v>
      </c>
      <c r="HW70" s="221"/>
      <c r="HX70" s="221"/>
      <c r="HY70" s="221" t="e">
        <f t="shared" si="159"/>
        <v>#DIV/0!</v>
      </c>
      <c r="HZ70" s="221"/>
      <c r="IA70" s="221"/>
      <c r="IB70" s="221" t="e">
        <f t="shared" si="160"/>
        <v>#DIV/0!</v>
      </c>
      <c r="IC70" s="221"/>
      <c r="ID70" s="221"/>
      <c r="IE70" s="221" t="e">
        <f t="shared" si="161"/>
        <v>#DIV/0!</v>
      </c>
      <c r="IF70" s="221"/>
      <c r="IG70" s="221"/>
      <c r="IH70" s="221"/>
      <c r="II70" s="221"/>
      <c r="IJ70" s="221"/>
      <c r="IK70" s="221"/>
      <c r="IL70" s="221"/>
      <c r="IM70" s="221"/>
      <c r="IN70" s="221"/>
      <c r="IO70" s="221"/>
      <c r="IP70" s="221"/>
    </row>
    <row r="71" spans="2:250" s="1" customFormat="1" x14ac:dyDescent="0.4">
      <c r="B71" s="221">
        <f t="shared" si="162"/>
        <v>0</v>
      </c>
      <c r="C71" s="221"/>
      <c r="D71" s="221"/>
      <c r="E71" s="221" t="e">
        <f t="shared" si="163"/>
        <v>#DIV/0!</v>
      </c>
      <c r="F71" s="221"/>
      <c r="G71" s="221"/>
      <c r="H71" s="221" t="e">
        <f t="shared" si="84"/>
        <v>#DIV/0!</v>
      </c>
      <c r="I71" s="221"/>
      <c r="J71" s="221"/>
      <c r="K71" s="221" t="e">
        <f t="shared" si="85"/>
        <v>#DIV/0!</v>
      </c>
      <c r="L71" s="221"/>
      <c r="M71" s="221"/>
      <c r="N71" s="221" t="e">
        <f t="shared" si="86"/>
        <v>#DIV/0!</v>
      </c>
      <c r="O71" s="221"/>
      <c r="P71" s="221"/>
      <c r="Q71" s="221" t="e">
        <f t="shared" si="87"/>
        <v>#DIV/0!</v>
      </c>
      <c r="R71" s="221"/>
      <c r="S71" s="221"/>
      <c r="T71" s="221" t="e">
        <f t="shared" si="88"/>
        <v>#DIV/0!</v>
      </c>
      <c r="U71" s="221"/>
      <c r="V71" s="221"/>
      <c r="W71" s="221" t="e">
        <f t="shared" si="89"/>
        <v>#DIV/0!</v>
      </c>
      <c r="X71" s="221"/>
      <c r="Y71" s="221"/>
      <c r="Z71" s="221" t="e">
        <f t="shared" si="90"/>
        <v>#DIV/0!</v>
      </c>
      <c r="AA71" s="221"/>
      <c r="AB71" s="221"/>
      <c r="AC71" s="221" t="e">
        <f t="shared" si="91"/>
        <v>#DIV/0!</v>
      </c>
      <c r="AD71" s="221"/>
      <c r="AE71" s="221"/>
      <c r="AF71" s="221" t="e">
        <f t="shared" si="92"/>
        <v>#DIV/0!</v>
      </c>
      <c r="AG71" s="221"/>
      <c r="AH71" s="221"/>
      <c r="AI71" s="221" t="e">
        <f t="shared" si="93"/>
        <v>#DIV/0!</v>
      </c>
      <c r="AJ71" s="221"/>
      <c r="AK71" s="221"/>
      <c r="AL71" s="221" t="e">
        <f t="shared" si="94"/>
        <v>#DIV/0!</v>
      </c>
      <c r="AM71" s="221"/>
      <c r="AN71" s="221"/>
      <c r="AO71" s="221" t="e">
        <f t="shared" si="95"/>
        <v>#DIV/0!</v>
      </c>
      <c r="AP71" s="221"/>
      <c r="AQ71" s="221"/>
      <c r="AR71" s="221" t="e">
        <f t="shared" si="96"/>
        <v>#DIV/0!</v>
      </c>
      <c r="AS71" s="221"/>
      <c r="AT71" s="221"/>
      <c r="AU71" s="221" t="e">
        <f t="shared" si="97"/>
        <v>#DIV/0!</v>
      </c>
      <c r="AV71" s="221"/>
      <c r="AW71" s="221"/>
      <c r="AX71" s="221" t="e">
        <f t="shared" si="98"/>
        <v>#DIV/0!</v>
      </c>
      <c r="AY71" s="221"/>
      <c r="AZ71" s="221"/>
      <c r="BA71" s="221" t="e">
        <f t="shared" si="99"/>
        <v>#DIV/0!</v>
      </c>
      <c r="BB71" s="221"/>
      <c r="BC71" s="221"/>
      <c r="BD71" s="221" t="e">
        <f t="shared" si="100"/>
        <v>#DIV/0!</v>
      </c>
      <c r="BE71" s="221"/>
      <c r="BF71" s="221"/>
      <c r="BG71" s="221" t="e">
        <f t="shared" si="101"/>
        <v>#DIV/0!</v>
      </c>
      <c r="BH71" s="221"/>
      <c r="BI71" s="221"/>
      <c r="BJ71" s="221" t="e">
        <f t="shared" si="102"/>
        <v>#DIV/0!</v>
      </c>
      <c r="BK71" s="221"/>
      <c r="BL71" s="221"/>
      <c r="BM71" s="221" t="e">
        <f t="shared" si="103"/>
        <v>#DIV/0!</v>
      </c>
      <c r="BN71" s="221"/>
      <c r="BO71" s="221"/>
      <c r="BP71" s="221" t="e">
        <f t="shared" si="104"/>
        <v>#DIV/0!</v>
      </c>
      <c r="BQ71" s="221"/>
      <c r="BR71" s="221"/>
      <c r="BS71" s="221" t="e">
        <f t="shared" si="105"/>
        <v>#DIV/0!</v>
      </c>
      <c r="BT71" s="221"/>
      <c r="BU71" s="221"/>
      <c r="BV71" s="221" t="e">
        <f t="shared" si="106"/>
        <v>#DIV/0!</v>
      </c>
      <c r="BW71" s="221"/>
      <c r="BX71" s="221"/>
      <c r="BY71" s="221" t="e">
        <f t="shared" si="107"/>
        <v>#DIV/0!</v>
      </c>
      <c r="BZ71" s="221"/>
      <c r="CA71" s="221"/>
      <c r="CB71" s="221" t="e">
        <f t="shared" si="108"/>
        <v>#DIV/0!</v>
      </c>
      <c r="CC71" s="221"/>
      <c r="CD71" s="221"/>
      <c r="CE71" s="221" t="e">
        <f t="shared" si="109"/>
        <v>#DIV/0!</v>
      </c>
      <c r="CF71" s="221"/>
      <c r="CG71" s="221"/>
      <c r="CH71" s="221" t="e">
        <f t="shared" si="110"/>
        <v>#DIV/0!</v>
      </c>
      <c r="CI71" s="221"/>
      <c r="CJ71" s="221"/>
      <c r="CK71" s="221" t="e">
        <f t="shared" si="111"/>
        <v>#DIV/0!</v>
      </c>
      <c r="CL71" s="221"/>
      <c r="CM71" s="221"/>
      <c r="CN71" s="221" t="e">
        <f t="shared" si="112"/>
        <v>#DIV/0!</v>
      </c>
      <c r="CO71" s="221"/>
      <c r="CP71" s="221"/>
      <c r="CQ71" s="221" t="e">
        <f t="shared" si="113"/>
        <v>#DIV/0!</v>
      </c>
      <c r="CR71" s="221"/>
      <c r="CS71" s="221"/>
      <c r="CT71" s="221" t="e">
        <f t="shared" si="114"/>
        <v>#DIV/0!</v>
      </c>
      <c r="CU71" s="221"/>
      <c r="CV71" s="221"/>
      <c r="CW71" s="221" t="e">
        <f t="shared" si="115"/>
        <v>#DIV/0!</v>
      </c>
      <c r="CX71" s="221"/>
      <c r="CY71" s="221"/>
      <c r="CZ71" s="221" t="e">
        <f t="shared" si="116"/>
        <v>#DIV/0!</v>
      </c>
      <c r="DA71" s="221"/>
      <c r="DB71" s="221"/>
      <c r="DC71" s="221" t="e">
        <f t="shared" si="117"/>
        <v>#DIV/0!</v>
      </c>
      <c r="DD71" s="221"/>
      <c r="DE71" s="221"/>
      <c r="DF71" s="221" t="e">
        <f t="shared" si="118"/>
        <v>#DIV/0!</v>
      </c>
      <c r="DG71" s="221"/>
      <c r="DH71" s="221"/>
      <c r="DI71" s="221" t="e">
        <f t="shared" si="119"/>
        <v>#DIV/0!</v>
      </c>
      <c r="DJ71" s="221"/>
      <c r="DK71" s="221"/>
      <c r="DL71" s="221" t="e">
        <f t="shared" si="120"/>
        <v>#DIV/0!</v>
      </c>
      <c r="DM71" s="221"/>
      <c r="DN71" s="221"/>
      <c r="DO71" s="221" t="e">
        <f t="shared" si="121"/>
        <v>#DIV/0!</v>
      </c>
      <c r="DP71" s="221"/>
      <c r="DQ71" s="221"/>
      <c r="DR71" s="221" t="e">
        <f t="shared" si="122"/>
        <v>#DIV/0!</v>
      </c>
      <c r="DS71" s="221"/>
      <c r="DT71" s="221"/>
      <c r="DU71" s="221" t="e">
        <f t="shared" si="123"/>
        <v>#DIV/0!</v>
      </c>
      <c r="DV71" s="221"/>
      <c r="DW71" s="221"/>
      <c r="DX71" s="221" t="e">
        <f t="shared" si="124"/>
        <v>#DIV/0!</v>
      </c>
      <c r="DY71" s="221"/>
      <c r="DZ71" s="221"/>
      <c r="EA71" s="221" t="e">
        <f t="shared" si="125"/>
        <v>#DIV/0!</v>
      </c>
      <c r="EB71" s="221"/>
      <c r="EC71" s="221"/>
      <c r="ED71" s="221" t="e">
        <f t="shared" si="126"/>
        <v>#DIV/0!</v>
      </c>
      <c r="EE71" s="221"/>
      <c r="EF71" s="221"/>
      <c r="EG71" s="221" t="e">
        <f t="shared" si="127"/>
        <v>#DIV/0!</v>
      </c>
      <c r="EH71" s="221"/>
      <c r="EI71" s="221"/>
      <c r="EJ71" s="221" t="e">
        <f t="shared" si="128"/>
        <v>#DIV/0!</v>
      </c>
      <c r="EK71" s="221"/>
      <c r="EL71" s="221"/>
      <c r="EM71" s="221" t="e">
        <f t="shared" si="129"/>
        <v>#DIV/0!</v>
      </c>
      <c r="EN71" s="221"/>
      <c r="EO71" s="221"/>
      <c r="EP71" s="221" t="e">
        <f t="shared" si="130"/>
        <v>#DIV/0!</v>
      </c>
      <c r="EQ71" s="221"/>
      <c r="ER71" s="221"/>
      <c r="ES71" s="221" t="e">
        <f t="shared" si="131"/>
        <v>#DIV/0!</v>
      </c>
      <c r="ET71" s="221"/>
      <c r="EU71" s="221"/>
      <c r="EV71" s="221" t="e">
        <f t="shared" si="132"/>
        <v>#DIV/0!</v>
      </c>
      <c r="EW71" s="221"/>
      <c r="EX71" s="221"/>
      <c r="EY71" s="221" t="e">
        <f t="shared" si="133"/>
        <v>#DIV/0!</v>
      </c>
      <c r="EZ71" s="221"/>
      <c r="FA71" s="221"/>
      <c r="FB71" s="221" t="e">
        <f t="shared" si="134"/>
        <v>#DIV/0!</v>
      </c>
      <c r="FC71" s="221"/>
      <c r="FD71" s="221"/>
      <c r="FE71" s="221" t="e">
        <f t="shared" si="135"/>
        <v>#DIV/0!</v>
      </c>
      <c r="FF71" s="221"/>
      <c r="FG71" s="221"/>
      <c r="FH71" s="221" t="e">
        <f t="shared" si="136"/>
        <v>#DIV/0!</v>
      </c>
      <c r="FI71" s="221"/>
      <c r="FJ71" s="221"/>
      <c r="FK71" s="221" t="e">
        <f t="shared" si="137"/>
        <v>#DIV/0!</v>
      </c>
      <c r="FL71" s="221"/>
      <c r="FM71" s="221"/>
      <c r="FN71" s="221" t="e">
        <f t="shared" si="138"/>
        <v>#DIV/0!</v>
      </c>
      <c r="FO71" s="221"/>
      <c r="FP71" s="221"/>
      <c r="FQ71" s="221" t="e">
        <f t="shared" si="139"/>
        <v>#DIV/0!</v>
      </c>
      <c r="FR71" s="221"/>
      <c r="FS71" s="221"/>
      <c r="FT71" s="221" t="e">
        <f t="shared" si="140"/>
        <v>#DIV/0!</v>
      </c>
      <c r="FU71" s="221"/>
      <c r="FV71" s="221"/>
      <c r="FW71" s="221" t="e">
        <f t="shared" si="141"/>
        <v>#DIV/0!</v>
      </c>
      <c r="FX71" s="221"/>
      <c r="FY71" s="221"/>
      <c r="FZ71" s="221" t="e">
        <f t="shared" si="142"/>
        <v>#DIV/0!</v>
      </c>
      <c r="GA71" s="221"/>
      <c r="GB71" s="221"/>
      <c r="GC71" s="221" t="e">
        <f t="shared" si="143"/>
        <v>#DIV/0!</v>
      </c>
      <c r="GD71" s="221"/>
      <c r="GE71" s="221"/>
      <c r="GF71" s="221" t="e">
        <f t="shared" si="144"/>
        <v>#DIV/0!</v>
      </c>
      <c r="GG71" s="221"/>
      <c r="GH71" s="221"/>
      <c r="GI71" s="221" t="e">
        <f t="shared" si="145"/>
        <v>#DIV/0!</v>
      </c>
      <c r="GJ71" s="221"/>
      <c r="GK71" s="221"/>
      <c r="GL71" s="221" t="e">
        <f t="shared" si="146"/>
        <v>#DIV/0!</v>
      </c>
      <c r="GM71" s="221"/>
      <c r="GN71" s="221"/>
      <c r="GO71" s="221" t="e">
        <f t="shared" si="147"/>
        <v>#DIV/0!</v>
      </c>
      <c r="GP71" s="221"/>
      <c r="GQ71" s="221"/>
      <c r="GR71" s="221" t="e">
        <f t="shared" si="148"/>
        <v>#DIV/0!</v>
      </c>
      <c r="GS71" s="221"/>
      <c r="GT71" s="221"/>
      <c r="GU71" s="221" t="e">
        <f t="shared" si="149"/>
        <v>#DIV/0!</v>
      </c>
      <c r="GV71" s="221"/>
      <c r="GW71" s="221"/>
      <c r="GX71" s="221" t="e">
        <f t="shared" si="150"/>
        <v>#DIV/0!</v>
      </c>
      <c r="GY71" s="221"/>
      <c r="GZ71" s="221"/>
      <c r="HA71" s="221" t="e">
        <f t="shared" si="151"/>
        <v>#DIV/0!</v>
      </c>
      <c r="HB71" s="221"/>
      <c r="HC71" s="221"/>
      <c r="HD71" s="221" t="e">
        <f t="shared" si="152"/>
        <v>#DIV/0!</v>
      </c>
      <c r="HE71" s="221"/>
      <c r="HF71" s="221"/>
      <c r="HG71" s="221" t="e">
        <f t="shared" si="153"/>
        <v>#DIV/0!</v>
      </c>
      <c r="HH71" s="221"/>
      <c r="HI71" s="221"/>
      <c r="HJ71" s="221" t="e">
        <f t="shared" si="154"/>
        <v>#DIV/0!</v>
      </c>
      <c r="HK71" s="221"/>
      <c r="HL71" s="221"/>
      <c r="HM71" s="221" t="e">
        <f t="shared" si="155"/>
        <v>#DIV/0!</v>
      </c>
      <c r="HN71" s="221"/>
      <c r="HO71" s="221"/>
      <c r="HP71" s="221" t="e">
        <f t="shared" si="156"/>
        <v>#DIV/0!</v>
      </c>
      <c r="HQ71" s="221"/>
      <c r="HR71" s="221"/>
      <c r="HS71" s="221" t="e">
        <f t="shared" si="157"/>
        <v>#DIV/0!</v>
      </c>
      <c r="HT71" s="221"/>
      <c r="HU71" s="221"/>
      <c r="HV71" s="221" t="e">
        <f t="shared" si="158"/>
        <v>#DIV/0!</v>
      </c>
      <c r="HW71" s="221"/>
      <c r="HX71" s="221"/>
      <c r="HY71" s="221" t="e">
        <f t="shared" si="159"/>
        <v>#DIV/0!</v>
      </c>
      <c r="HZ71" s="221"/>
      <c r="IA71" s="221"/>
      <c r="IB71" s="221" t="e">
        <f t="shared" si="160"/>
        <v>#DIV/0!</v>
      </c>
      <c r="IC71" s="221"/>
      <c r="ID71" s="221"/>
      <c r="IE71" s="221" t="e">
        <f t="shared" si="161"/>
        <v>#DIV/0!</v>
      </c>
      <c r="IF71" s="221"/>
      <c r="IG71" s="221"/>
      <c r="IH71" s="221"/>
      <c r="II71" s="221"/>
      <c r="IJ71" s="221"/>
      <c r="IK71" s="221"/>
      <c r="IL71" s="221"/>
      <c r="IM71" s="221"/>
      <c r="IN71" s="221"/>
      <c r="IO71" s="221"/>
      <c r="IP71" s="221"/>
    </row>
    <row r="72" spans="2:250" s="1" customFormat="1" x14ac:dyDescent="0.4">
      <c r="B72" s="221">
        <f t="shared" si="162"/>
        <v>0</v>
      </c>
      <c r="C72" s="221"/>
      <c r="D72" s="221"/>
      <c r="E72" s="221" t="e">
        <f t="shared" si="163"/>
        <v>#DIV/0!</v>
      </c>
      <c r="F72" s="221"/>
      <c r="G72" s="221"/>
      <c r="H72" s="221" t="e">
        <f t="shared" si="84"/>
        <v>#DIV/0!</v>
      </c>
      <c r="I72" s="221"/>
      <c r="J72" s="221"/>
      <c r="K72" s="221" t="e">
        <f t="shared" si="85"/>
        <v>#DIV/0!</v>
      </c>
      <c r="L72" s="221"/>
      <c r="M72" s="221"/>
      <c r="N72" s="221" t="e">
        <f t="shared" si="86"/>
        <v>#DIV/0!</v>
      </c>
      <c r="O72" s="221"/>
      <c r="P72" s="221"/>
      <c r="Q72" s="221" t="e">
        <f t="shared" si="87"/>
        <v>#DIV/0!</v>
      </c>
      <c r="R72" s="221"/>
      <c r="S72" s="221"/>
      <c r="T72" s="221" t="e">
        <f t="shared" si="88"/>
        <v>#DIV/0!</v>
      </c>
      <c r="U72" s="221"/>
      <c r="V72" s="221"/>
      <c r="W72" s="221" t="e">
        <f t="shared" si="89"/>
        <v>#DIV/0!</v>
      </c>
      <c r="X72" s="221"/>
      <c r="Y72" s="221"/>
      <c r="Z72" s="221" t="e">
        <f t="shared" si="90"/>
        <v>#DIV/0!</v>
      </c>
      <c r="AA72" s="221"/>
      <c r="AB72" s="221"/>
      <c r="AC72" s="221" t="e">
        <f t="shared" si="91"/>
        <v>#DIV/0!</v>
      </c>
      <c r="AD72" s="221"/>
      <c r="AE72" s="221"/>
      <c r="AF72" s="221" t="e">
        <f t="shared" si="92"/>
        <v>#DIV/0!</v>
      </c>
      <c r="AG72" s="221"/>
      <c r="AH72" s="221"/>
      <c r="AI72" s="221" t="e">
        <f t="shared" si="93"/>
        <v>#DIV/0!</v>
      </c>
      <c r="AJ72" s="221"/>
      <c r="AK72" s="221"/>
      <c r="AL72" s="221" t="e">
        <f t="shared" si="94"/>
        <v>#DIV/0!</v>
      </c>
      <c r="AM72" s="221"/>
      <c r="AN72" s="221"/>
      <c r="AO72" s="221" t="e">
        <f t="shared" si="95"/>
        <v>#DIV/0!</v>
      </c>
      <c r="AP72" s="221"/>
      <c r="AQ72" s="221"/>
      <c r="AR72" s="221" t="e">
        <f t="shared" si="96"/>
        <v>#DIV/0!</v>
      </c>
      <c r="AS72" s="221"/>
      <c r="AT72" s="221"/>
      <c r="AU72" s="221" t="e">
        <f t="shared" si="97"/>
        <v>#DIV/0!</v>
      </c>
      <c r="AV72" s="221"/>
      <c r="AW72" s="221"/>
      <c r="AX72" s="221" t="e">
        <f t="shared" si="98"/>
        <v>#DIV/0!</v>
      </c>
      <c r="AY72" s="221"/>
      <c r="AZ72" s="221"/>
      <c r="BA72" s="221" t="e">
        <f t="shared" si="99"/>
        <v>#DIV/0!</v>
      </c>
      <c r="BB72" s="221"/>
      <c r="BC72" s="221"/>
      <c r="BD72" s="221" t="e">
        <f t="shared" si="100"/>
        <v>#DIV/0!</v>
      </c>
      <c r="BE72" s="221"/>
      <c r="BF72" s="221"/>
      <c r="BG72" s="221" t="e">
        <f t="shared" si="101"/>
        <v>#DIV/0!</v>
      </c>
      <c r="BH72" s="221"/>
      <c r="BI72" s="221"/>
      <c r="BJ72" s="221" t="e">
        <f t="shared" si="102"/>
        <v>#DIV/0!</v>
      </c>
      <c r="BK72" s="221"/>
      <c r="BL72" s="221"/>
      <c r="BM72" s="221" t="e">
        <f t="shared" si="103"/>
        <v>#DIV/0!</v>
      </c>
      <c r="BN72" s="221"/>
      <c r="BO72" s="221"/>
      <c r="BP72" s="221" t="e">
        <f t="shared" si="104"/>
        <v>#DIV/0!</v>
      </c>
      <c r="BQ72" s="221"/>
      <c r="BR72" s="221"/>
      <c r="BS72" s="221" t="e">
        <f t="shared" si="105"/>
        <v>#DIV/0!</v>
      </c>
      <c r="BT72" s="221"/>
      <c r="BU72" s="221"/>
      <c r="BV72" s="221" t="e">
        <f t="shared" si="106"/>
        <v>#DIV/0!</v>
      </c>
      <c r="BW72" s="221"/>
      <c r="BX72" s="221"/>
      <c r="BY72" s="221" t="e">
        <f t="shared" si="107"/>
        <v>#DIV/0!</v>
      </c>
      <c r="BZ72" s="221"/>
      <c r="CA72" s="221"/>
      <c r="CB72" s="221" t="e">
        <f t="shared" si="108"/>
        <v>#DIV/0!</v>
      </c>
      <c r="CC72" s="221"/>
      <c r="CD72" s="221"/>
      <c r="CE72" s="221" t="e">
        <f t="shared" si="109"/>
        <v>#DIV/0!</v>
      </c>
      <c r="CF72" s="221"/>
      <c r="CG72" s="221"/>
      <c r="CH72" s="221" t="e">
        <f t="shared" si="110"/>
        <v>#DIV/0!</v>
      </c>
      <c r="CI72" s="221"/>
      <c r="CJ72" s="221"/>
      <c r="CK72" s="221" t="e">
        <f t="shared" si="111"/>
        <v>#DIV/0!</v>
      </c>
      <c r="CL72" s="221"/>
      <c r="CM72" s="221"/>
      <c r="CN72" s="221" t="e">
        <f t="shared" si="112"/>
        <v>#DIV/0!</v>
      </c>
      <c r="CO72" s="221"/>
      <c r="CP72" s="221"/>
      <c r="CQ72" s="221" t="e">
        <f t="shared" si="113"/>
        <v>#DIV/0!</v>
      </c>
      <c r="CR72" s="221"/>
      <c r="CS72" s="221"/>
      <c r="CT72" s="221" t="e">
        <f t="shared" si="114"/>
        <v>#DIV/0!</v>
      </c>
      <c r="CU72" s="221"/>
      <c r="CV72" s="221"/>
      <c r="CW72" s="221" t="e">
        <f t="shared" si="115"/>
        <v>#DIV/0!</v>
      </c>
      <c r="CX72" s="221"/>
      <c r="CY72" s="221"/>
      <c r="CZ72" s="221" t="e">
        <f t="shared" si="116"/>
        <v>#DIV/0!</v>
      </c>
      <c r="DA72" s="221"/>
      <c r="DB72" s="221"/>
      <c r="DC72" s="221" t="e">
        <f t="shared" si="117"/>
        <v>#DIV/0!</v>
      </c>
      <c r="DD72" s="221"/>
      <c r="DE72" s="221"/>
      <c r="DF72" s="221" t="e">
        <f t="shared" si="118"/>
        <v>#DIV/0!</v>
      </c>
      <c r="DG72" s="221"/>
      <c r="DH72" s="221"/>
      <c r="DI72" s="221" t="e">
        <f t="shared" si="119"/>
        <v>#DIV/0!</v>
      </c>
      <c r="DJ72" s="221"/>
      <c r="DK72" s="221"/>
      <c r="DL72" s="221" t="e">
        <f t="shared" si="120"/>
        <v>#DIV/0!</v>
      </c>
      <c r="DM72" s="221"/>
      <c r="DN72" s="221"/>
      <c r="DO72" s="221" t="e">
        <f t="shared" si="121"/>
        <v>#DIV/0!</v>
      </c>
      <c r="DP72" s="221"/>
      <c r="DQ72" s="221"/>
      <c r="DR72" s="221" t="e">
        <f t="shared" si="122"/>
        <v>#DIV/0!</v>
      </c>
      <c r="DS72" s="221"/>
      <c r="DT72" s="221"/>
      <c r="DU72" s="221" t="e">
        <f t="shared" si="123"/>
        <v>#DIV/0!</v>
      </c>
      <c r="DV72" s="221"/>
      <c r="DW72" s="221"/>
      <c r="DX72" s="221" t="e">
        <f t="shared" si="124"/>
        <v>#DIV/0!</v>
      </c>
      <c r="DY72" s="221"/>
      <c r="DZ72" s="221"/>
      <c r="EA72" s="221" t="e">
        <f t="shared" si="125"/>
        <v>#DIV/0!</v>
      </c>
      <c r="EB72" s="221"/>
      <c r="EC72" s="221"/>
      <c r="ED72" s="221" t="e">
        <f t="shared" si="126"/>
        <v>#DIV/0!</v>
      </c>
      <c r="EE72" s="221"/>
      <c r="EF72" s="221"/>
      <c r="EG72" s="221" t="e">
        <f t="shared" si="127"/>
        <v>#DIV/0!</v>
      </c>
      <c r="EH72" s="221"/>
      <c r="EI72" s="221"/>
      <c r="EJ72" s="221" t="e">
        <f t="shared" si="128"/>
        <v>#DIV/0!</v>
      </c>
      <c r="EK72" s="221"/>
      <c r="EL72" s="221"/>
      <c r="EM72" s="221" t="e">
        <f t="shared" si="129"/>
        <v>#DIV/0!</v>
      </c>
      <c r="EN72" s="221"/>
      <c r="EO72" s="221"/>
      <c r="EP72" s="221" t="e">
        <f t="shared" si="130"/>
        <v>#DIV/0!</v>
      </c>
      <c r="EQ72" s="221"/>
      <c r="ER72" s="221"/>
      <c r="ES72" s="221" t="e">
        <f t="shared" si="131"/>
        <v>#DIV/0!</v>
      </c>
      <c r="ET72" s="221"/>
      <c r="EU72" s="221"/>
      <c r="EV72" s="221" t="e">
        <f t="shared" si="132"/>
        <v>#DIV/0!</v>
      </c>
      <c r="EW72" s="221"/>
      <c r="EX72" s="221"/>
      <c r="EY72" s="221" t="e">
        <f t="shared" si="133"/>
        <v>#DIV/0!</v>
      </c>
      <c r="EZ72" s="221"/>
      <c r="FA72" s="221"/>
      <c r="FB72" s="221" t="e">
        <f t="shared" si="134"/>
        <v>#DIV/0!</v>
      </c>
      <c r="FC72" s="221"/>
      <c r="FD72" s="221"/>
      <c r="FE72" s="221" t="e">
        <f t="shared" si="135"/>
        <v>#DIV/0!</v>
      </c>
      <c r="FF72" s="221"/>
      <c r="FG72" s="221"/>
      <c r="FH72" s="221" t="e">
        <f t="shared" si="136"/>
        <v>#DIV/0!</v>
      </c>
      <c r="FI72" s="221"/>
      <c r="FJ72" s="221"/>
      <c r="FK72" s="221" t="e">
        <f t="shared" si="137"/>
        <v>#DIV/0!</v>
      </c>
      <c r="FL72" s="221"/>
      <c r="FM72" s="221"/>
      <c r="FN72" s="221" t="e">
        <f t="shared" si="138"/>
        <v>#DIV/0!</v>
      </c>
      <c r="FO72" s="221"/>
      <c r="FP72" s="221"/>
      <c r="FQ72" s="221" t="e">
        <f t="shared" si="139"/>
        <v>#DIV/0!</v>
      </c>
      <c r="FR72" s="221"/>
      <c r="FS72" s="221"/>
      <c r="FT72" s="221" t="e">
        <f t="shared" si="140"/>
        <v>#DIV/0!</v>
      </c>
      <c r="FU72" s="221"/>
      <c r="FV72" s="221"/>
      <c r="FW72" s="221" t="e">
        <f t="shared" si="141"/>
        <v>#DIV/0!</v>
      </c>
      <c r="FX72" s="221"/>
      <c r="FY72" s="221"/>
      <c r="FZ72" s="221" t="e">
        <f t="shared" si="142"/>
        <v>#DIV/0!</v>
      </c>
      <c r="GA72" s="221"/>
      <c r="GB72" s="221"/>
      <c r="GC72" s="221" t="e">
        <f t="shared" si="143"/>
        <v>#DIV/0!</v>
      </c>
      <c r="GD72" s="221"/>
      <c r="GE72" s="221"/>
      <c r="GF72" s="221" t="e">
        <f t="shared" si="144"/>
        <v>#DIV/0!</v>
      </c>
      <c r="GG72" s="221"/>
      <c r="GH72" s="221"/>
      <c r="GI72" s="221" t="e">
        <f t="shared" si="145"/>
        <v>#DIV/0!</v>
      </c>
      <c r="GJ72" s="221"/>
      <c r="GK72" s="221"/>
      <c r="GL72" s="221" t="e">
        <f t="shared" si="146"/>
        <v>#DIV/0!</v>
      </c>
      <c r="GM72" s="221"/>
      <c r="GN72" s="221"/>
      <c r="GO72" s="221" t="e">
        <f t="shared" si="147"/>
        <v>#DIV/0!</v>
      </c>
      <c r="GP72" s="221"/>
      <c r="GQ72" s="221"/>
      <c r="GR72" s="221" t="e">
        <f t="shared" si="148"/>
        <v>#DIV/0!</v>
      </c>
      <c r="GS72" s="221"/>
      <c r="GT72" s="221"/>
      <c r="GU72" s="221" t="e">
        <f t="shared" si="149"/>
        <v>#DIV/0!</v>
      </c>
      <c r="GV72" s="221"/>
      <c r="GW72" s="221"/>
      <c r="GX72" s="221" t="e">
        <f t="shared" si="150"/>
        <v>#DIV/0!</v>
      </c>
      <c r="GY72" s="221"/>
      <c r="GZ72" s="221"/>
      <c r="HA72" s="221" t="e">
        <f t="shared" si="151"/>
        <v>#DIV/0!</v>
      </c>
      <c r="HB72" s="221"/>
      <c r="HC72" s="221"/>
      <c r="HD72" s="221" t="e">
        <f t="shared" si="152"/>
        <v>#DIV/0!</v>
      </c>
      <c r="HE72" s="221"/>
      <c r="HF72" s="221"/>
      <c r="HG72" s="221" t="e">
        <f t="shared" si="153"/>
        <v>#DIV/0!</v>
      </c>
      <c r="HH72" s="221"/>
      <c r="HI72" s="221"/>
      <c r="HJ72" s="221" t="e">
        <f t="shared" si="154"/>
        <v>#DIV/0!</v>
      </c>
      <c r="HK72" s="221"/>
      <c r="HL72" s="221"/>
      <c r="HM72" s="221" t="e">
        <f t="shared" si="155"/>
        <v>#DIV/0!</v>
      </c>
      <c r="HN72" s="221"/>
      <c r="HO72" s="221"/>
      <c r="HP72" s="221" t="e">
        <f t="shared" si="156"/>
        <v>#DIV/0!</v>
      </c>
      <c r="HQ72" s="221"/>
      <c r="HR72" s="221"/>
      <c r="HS72" s="221" t="e">
        <f t="shared" si="157"/>
        <v>#DIV/0!</v>
      </c>
      <c r="HT72" s="221"/>
      <c r="HU72" s="221"/>
      <c r="HV72" s="221" t="e">
        <f t="shared" si="158"/>
        <v>#DIV/0!</v>
      </c>
      <c r="HW72" s="221"/>
      <c r="HX72" s="221"/>
      <c r="HY72" s="221" t="e">
        <f t="shared" si="159"/>
        <v>#DIV/0!</v>
      </c>
      <c r="HZ72" s="221"/>
      <c r="IA72" s="221"/>
      <c r="IB72" s="221" t="e">
        <f t="shared" si="160"/>
        <v>#DIV/0!</v>
      </c>
      <c r="IC72" s="221"/>
      <c r="ID72" s="221"/>
      <c r="IE72" s="221" t="e">
        <f t="shared" si="161"/>
        <v>#DIV/0!</v>
      </c>
      <c r="IF72" s="221"/>
      <c r="IG72" s="221"/>
      <c r="IH72" s="221"/>
      <c r="II72" s="221"/>
      <c r="IJ72" s="221"/>
      <c r="IK72" s="221"/>
      <c r="IL72" s="221"/>
      <c r="IM72" s="221"/>
      <c r="IN72" s="221"/>
      <c r="IO72" s="221"/>
      <c r="IP72" s="221"/>
    </row>
    <row r="73" spans="2:250" s="1" customFormat="1" x14ac:dyDescent="0.4">
      <c r="B73" s="221">
        <f t="shared" si="162"/>
        <v>0</v>
      </c>
      <c r="C73" s="221"/>
      <c r="D73" s="221"/>
      <c r="E73" s="221" t="e">
        <f t="shared" si="163"/>
        <v>#DIV/0!</v>
      </c>
      <c r="F73" s="221"/>
      <c r="G73" s="221"/>
      <c r="H73" s="221" t="e">
        <f t="shared" si="84"/>
        <v>#DIV/0!</v>
      </c>
      <c r="I73" s="221"/>
      <c r="J73" s="221"/>
      <c r="K73" s="221" t="e">
        <f t="shared" si="85"/>
        <v>#DIV/0!</v>
      </c>
      <c r="L73" s="221"/>
      <c r="M73" s="221"/>
      <c r="N73" s="221" t="e">
        <f t="shared" si="86"/>
        <v>#DIV/0!</v>
      </c>
      <c r="O73" s="221"/>
      <c r="P73" s="221"/>
      <c r="Q73" s="221" t="e">
        <f t="shared" si="87"/>
        <v>#DIV/0!</v>
      </c>
      <c r="R73" s="221"/>
      <c r="S73" s="221"/>
      <c r="T73" s="221" t="e">
        <f t="shared" si="88"/>
        <v>#DIV/0!</v>
      </c>
      <c r="U73" s="221"/>
      <c r="V73" s="221"/>
      <c r="W73" s="221" t="e">
        <f t="shared" si="89"/>
        <v>#DIV/0!</v>
      </c>
      <c r="X73" s="221"/>
      <c r="Y73" s="221"/>
      <c r="Z73" s="221" t="e">
        <f t="shared" si="90"/>
        <v>#DIV/0!</v>
      </c>
      <c r="AA73" s="221"/>
      <c r="AB73" s="221"/>
      <c r="AC73" s="221" t="e">
        <f t="shared" si="91"/>
        <v>#DIV/0!</v>
      </c>
      <c r="AD73" s="221"/>
      <c r="AE73" s="221"/>
      <c r="AF73" s="221" t="e">
        <f t="shared" si="92"/>
        <v>#DIV/0!</v>
      </c>
      <c r="AG73" s="221"/>
      <c r="AH73" s="221"/>
      <c r="AI73" s="221" t="e">
        <f t="shared" si="93"/>
        <v>#DIV/0!</v>
      </c>
      <c r="AJ73" s="221"/>
      <c r="AK73" s="221"/>
      <c r="AL73" s="221" t="e">
        <f t="shared" si="94"/>
        <v>#DIV/0!</v>
      </c>
      <c r="AM73" s="221"/>
      <c r="AN73" s="221"/>
      <c r="AO73" s="221" t="e">
        <f t="shared" si="95"/>
        <v>#DIV/0!</v>
      </c>
      <c r="AP73" s="221"/>
      <c r="AQ73" s="221"/>
      <c r="AR73" s="221" t="e">
        <f t="shared" si="96"/>
        <v>#DIV/0!</v>
      </c>
      <c r="AS73" s="221"/>
      <c r="AT73" s="221"/>
      <c r="AU73" s="221" t="e">
        <f t="shared" si="97"/>
        <v>#DIV/0!</v>
      </c>
      <c r="AV73" s="221"/>
      <c r="AW73" s="221"/>
      <c r="AX73" s="221" t="e">
        <f t="shared" si="98"/>
        <v>#DIV/0!</v>
      </c>
      <c r="AY73" s="221"/>
      <c r="AZ73" s="221"/>
      <c r="BA73" s="221" t="e">
        <f t="shared" si="99"/>
        <v>#DIV/0!</v>
      </c>
      <c r="BB73" s="221"/>
      <c r="BC73" s="221"/>
      <c r="BD73" s="221" t="e">
        <f t="shared" si="100"/>
        <v>#DIV/0!</v>
      </c>
      <c r="BE73" s="221"/>
      <c r="BF73" s="221"/>
      <c r="BG73" s="221" t="e">
        <f t="shared" si="101"/>
        <v>#DIV/0!</v>
      </c>
      <c r="BH73" s="221"/>
      <c r="BI73" s="221"/>
      <c r="BJ73" s="221" t="e">
        <f t="shared" si="102"/>
        <v>#DIV/0!</v>
      </c>
      <c r="BK73" s="221"/>
      <c r="BL73" s="221"/>
      <c r="BM73" s="221" t="e">
        <f t="shared" si="103"/>
        <v>#DIV/0!</v>
      </c>
      <c r="BN73" s="221"/>
      <c r="BO73" s="221"/>
      <c r="BP73" s="221" t="e">
        <f t="shared" si="104"/>
        <v>#DIV/0!</v>
      </c>
      <c r="BQ73" s="221"/>
      <c r="BR73" s="221"/>
      <c r="BS73" s="221" t="e">
        <f t="shared" si="105"/>
        <v>#DIV/0!</v>
      </c>
      <c r="BT73" s="221"/>
      <c r="BU73" s="221"/>
      <c r="BV73" s="221" t="e">
        <f t="shared" si="106"/>
        <v>#DIV/0!</v>
      </c>
      <c r="BW73" s="221"/>
      <c r="BX73" s="221"/>
      <c r="BY73" s="221" t="e">
        <f t="shared" si="107"/>
        <v>#DIV/0!</v>
      </c>
      <c r="BZ73" s="221"/>
      <c r="CA73" s="221"/>
      <c r="CB73" s="221" t="e">
        <f t="shared" si="108"/>
        <v>#DIV/0!</v>
      </c>
      <c r="CC73" s="221"/>
      <c r="CD73" s="221"/>
      <c r="CE73" s="221" t="e">
        <f t="shared" si="109"/>
        <v>#DIV/0!</v>
      </c>
      <c r="CF73" s="221"/>
      <c r="CG73" s="221"/>
      <c r="CH73" s="221" t="e">
        <f t="shared" si="110"/>
        <v>#DIV/0!</v>
      </c>
      <c r="CI73" s="221"/>
      <c r="CJ73" s="221"/>
      <c r="CK73" s="221" t="e">
        <f t="shared" si="111"/>
        <v>#DIV/0!</v>
      </c>
      <c r="CL73" s="221"/>
      <c r="CM73" s="221"/>
      <c r="CN73" s="221" t="e">
        <f t="shared" si="112"/>
        <v>#DIV/0!</v>
      </c>
      <c r="CO73" s="221"/>
      <c r="CP73" s="221"/>
      <c r="CQ73" s="221" t="e">
        <f t="shared" si="113"/>
        <v>#DIV/0!</v>
      </c>
      <c r="CR73" s="221"/>
      <c r="CS73" s="221"/>
      <c r="CT73" s="221" t="e">
        <f t="shared" si="114"/>
        <v>#DIV/0!</v>
      </c>
      <c r="CU73" s="221"/>
      <c r="CV73" s="221"/>
      <c r="CW73" s="221" t="e">
        <f t="shared" si="115"/>
        <v>#DIV/0!</v>
      </c>
      <c r="CX73" s="221"/>
      <c r="CY73" s="221"/>
      <c r="CZ73" s="221" t="e">
        <f t="shared" si="116"/>
        <v>#DIV/0!</v>
      </c>
      <c r="DA73" s="221"/>
      <c r="DB73" s="221"/>
      <c r="DC73" s="221" t="e">
        <f t="shared" si="117"/>
        <v>#DIV/0!</v>
      </c>
      <c r="DD73" s="221"/>
      <c r="DE73" s="221"/>
      <c r="DF73" s="221" t="e">
        <f t="shared" si="118"/>
        <v>#DIV/0!</v>
      </c>
      <c r="DG73" s="221"/>
      <c r="DH73" s="221"/>
      <c r="DI73" s="221" t="e">
        <f t="shared" si="119"/>
        <v>#DIV/0!</v>
      </c>
      <c r="DJ73" s="221"/>
      <c r="DK73" s="221"/>
      <c r="DL73" s="221" t="e">
        <f t="shared" si="120"/>
        <v>#DIV/0!</v>
      </c>
      <c r="DM73" s="221"/>
      <c r="DN73" s="221"/>
      <c r="DO73" s="221" t="e">
        <f t="shared" si="121"/>
        <v>#DIV/0!</v>
      </c>
      <c r="DP73" s="221"/>
      <c r="DQ73" s="221"/>
      <c r="DR73" s="221" t="e">
        <f t="shared" si="122"/>
        <v>#DIV/0!</v>
      </c>
      <c r="DS73" s="221"/>
      <c r="DT73" s="221"/>
      <c r="DU73" s="221" t="e">
        <f t="shared" si="123"/>
        <v>#DIV/0!</v>
      </c>
      <c r="DV73" s="221"/>
      <c r="DW73" s="221"/>
      <c r="DX73" s="221" t="e">
        <f t="shared" si="124"/>
        <v>#DIV/0!</v>
      </c>
      <c r="DY73" s="221"/>
      <c r="DZ73" s="221"/>
      <c r="EA73" s="221" t="e">
        <f t="shared" si="125"/>
        <v>#DIV/0!</v>
      </c>
      <c r="EB73" s="221"/>
      <c r="EC73" s="221"/>
      <c r="ED73" s="221" t="e">
        <f t="shared" si="126"/>
        <v>#DIV/0!</v>
      </c>
      <c r="EE73" s="221"/>
      <c r="EF73" s="221"/>
      <c r="EG73" s="221" t="e">
        <f t="shared" si="127"/>
        <v>#DIV/0!</v>
      </c>
      <c r="EH73" s="221"/>
      <c r="EI73" s="221"/>
      <c r="EJ73" s="221" t="e">
        <f t="shared" si="128"/>
        <v>#DIV/0!</v>
      </c>
      <c r="EK73" s="221"/>
      <c r="EL73" s="221"/>
      <c r="EM73" s="221" t="e">
        <f t="shared" si="129"/>
        <v>#DIV/0!</v>
      </c>
      <c r="EN73" s="221"/>
      <c r="EO73" s="221"/>
      <c r="EP73" s="221" t="e">
        <f t="shared" si="130"/>
        <v>#DIV/0!</v>
      </c>
      <c r="EQ73" s="221"/>
      <c r="ER73" s="221"/>
      <c r="ES73" s="221" t="e">
        <f t="shared" si="131"/>
        <v>#DIV/0!</v>
      </c>
      <c r="ET73" s="221"/>
      <c r="EU73" s="221"/>
      <c r="EV73" s="221" t="e">
        <f t="shared" si="132"/>
        <v>#DIV/0!</v>
      </c>
      <c r="EW73" s="221"/>
      <c r="EX73" s="221"/>
      <c r="EY73" s="221" t="e">
        <f t="shared" si="133"/>
        <v>#DIV/0!</v>
      </c>
      <c r="EZ73" s="221"/>
      <c r="FA73" s="221"/>
      <c r="FB73" s="221" t="e">
        <f t="shared" si="134"/>
        <v>#DIV/0!</v>
      </c>
      <c r="FC73" s="221"/>
      <c r="FD73" s="221"/>
      <c r="FE73" s="221" t="e">
        <f t="shared" si="135"/>
        <v>#DIV/0!</v>
      </c>
      <c r="FF73" s="221"/>
      <c r="FG73" s="221"/>
      <c r="FH73" s="221" t="e">
        <f t="shared" si="136"/>
        <v>#DIV/0!</v>
      </c>
      <c r="FI73" s="221"/>
      <c r="FJ73" s="221"/>
      <c r="FK73" s="221" t="e">
        <f t="shared" si="137"/>
        <v>#DIV/0!</v>
      </c>
      <c r="FL73" s="221"/>
      <c r="FM73" s="221"/>
      <c r="FN73" s="221" t="e">
        <f t="shared" si="138"/>
        <v>#DIV/0!</v>
      </c>
      <c r="FO73" s="221"/>
      <c r="FP73" s="221"/>
      <c r="FQ73" s="221" t="e">
        <f t="shared" si="139"/>
        <v>#DIV/0!</v>
      </c>
      <c r="FR73" s="221"/>
      <c r="FS73" s="221"/>
      <c r="FT73" s="221" t="e">
        <f t="shared" si="140"/>
        <v>#DIV/0!</v>
      </c>
      <c r="FU73" s="221"/>
      <c r="FV73" s="221"/>
      <c r="FW73" s="221" t="e">
        <f t="shared" si="141"/>
        <v>#DIV/0!</v>
      </c>
      <c r="FX73" s="221"/>
      <c r="FY73" s="221"/>
      <c r="FZ73" s="221" t="e">
        <f t="shared" si="142"/>
        <v>#DIV/0!</v>
      </c>
      <c r="GA73" s="221"/>
      <c r="GB73" s="221"/>
      <c r="GC73" s="221" t="e">
        <f t="shared" si="143"/>
        <v>#DIV/0!</v>
      </c>
      <c r="GD73" s="221"/>
      <c r="GE73" s="221"/>
      <c r="GF73" s="221" t="e">
        <f t="shared" si="144"/>
        <v>#DIV/0!</v>
      </c>
      <c r="GG73" s="221"/>
      <c r="GH73" s="221"/>
      <c r="GI73" s="221" t="e">
        <f t="shared" si="145"/>
        <v>#DIV/0!</v>
      </c>
      <c r="GJ73" s="221"/>
      <c r="GK73" s="221"/>
      <c r="GL73" s="221" t="e">
        <f t="shared" si="146"/>
        <v>#DIV/0!</v>
      </c>
      <c r="GM73" s="221"/>
      <c r="GN73" s="221"/>
      <c r="GO73" s="221" t="e">
        <f t="shared" si="147"/>
        <v>#DIV/0!</v>
      </c>
      <c r="GP73" s="221"/>
      <c r="GQ73" s="221"/>
      <c r="GR73" s="221" t="e">
        <f t="shared" si="148"/>
        <v>#DIV/0!</v>
      </c>
      <c r="GS73" s="221"/>
      <c r="GT73" s="221"/>
      <c r="GU73" s="221" t="e">
        <f t="shared" si="149"/>
        <v>#DIV/0!</v>
      </c>
      <c r="GV73" s="221"/>
      <c r="GW73" s="221"/>
      <c r="GX73" s="221" t="e">
        <f t="shared" si="150"/>
        <v>#DIV/0!</v>
      </c>
      <c r="GY73" s="221"/>
      <c r="GZ73" s="221"/>
      <c r="HA73" s="221" t="e">
        <f t="shared" si="151"/>
        <v>#DIV/0!</v>
      </c>
      <c r="HB73" s="221"/>
      <c r="HC73" s="221"/>
      <c r="HD73" s="221" t="e">
        <f t="shared" si="152"/>
        <v>#DIV/0!</v>
      </c>
      <c r="HE73" s="221"/>
      <c r="HF73" s="221"/>
      <c r="HG73" s="221" t="e">
        <f t="shared" si="153"/>
        <v>#DIV/0!</v>
      </c>
      <c r="HH73" s="221"/>
      <c r="HI73" s="221"/>
      <c r="HJ73" s="221" t="e">
        <f t="shared" si="154"/>
        <v>#DIV/0!</v>
      </c>
      <c r="HK73" s="221"/>
      <c r="HL73" s="221"/>
      <c r="HM73" s="221" t="e">
        <f t="shared" si="155"/>
        <v>#DIV/0!</v>
      </c>
      <c r="HN73" s="221"/>
      <c r="HO73" s="221"/>
      <c r="HP73" s="221" t="e">
        <f t="shared" si="156"/>
        <v>#DIV/0!</v>
      </c>
      <c r="HQ73" s="221"/>
      <c r="HR73" s="221"/>
      <c r="HS73" s="221" t="e">
        <f t="shared" si="157"/>
        <v>#DIV/0!</v>
      </c>
      <c r="HT73" s="221"/>
      <c r="HU73" s="221"/>
      <c r="HV73" s="221" t="e">
        <f t="shared" si="158"/>
        <v>#DIV/0!</v>
      </c>
      <c r="HW73" s="221"/>
      <c r="HX73" s="221"/>
      <c r="HY73" s="221" t="e">
        <f t="shared" si="159"/>
        <v>#DIV/0!</v>
      </c>
      <c r="HZ73" s="221"/>
      <c r="IA73" s="221"/>
      <c r="IB73" s="221" t="e">
        <f t="shared" si="160"/>
        <v>#DIV/0!</v>
      </c>
      <c r="IC73" s="221"/>
      <c r="ID73" s="221"/>
      <c r="IE73" s="221" t="e">
        <f t="shared" si="161"/>
        <v>#DIV/0!</v>
      </c>
      <c r="IF73" s="221"/>
      <c r="IG73" s="221"/>
      <c r="IH73" s="221"/>
      <c r="II73" s="221"/>
      <c r="IJ73" s="221"/>
      <c r="IK73" s="221"/>
      <c r="IL73" s="221"/>
      <c r="IM73" s="221"/>
      <c r="IN73" s="221"/>
      <c r="IO73" s="221"/>
      <c r="IP73" s="221"/>
    </row>
    <row r="74" spans="2:250" s="1" customFormat="1" x14ac:dyDescent="0.4">
      <c r="B74" s="221">
        <f t="shared" si="162"/>
        <v>0</v>
      </c>
      <c r="C74" s="221"/>
      <c r="D74" s="221"/>
      <c r="E74" s="221" t="e">
        <f t="shared" si="163"/>
        <v>#DIV/0!</v>
      </c>
      <c r="F74" s="221"/>
      <c r="G74" s="221"/>
      <c r="H74" s="221" t="e">
        <f t="shared" si="84"/>
        <v>#DIV/0!</v>
      </c>
      <c r="I74" s="221"/>
      <c r="J74" s="221"/>
      <c r="K74" s="221" t="e">
        <f t="shared" si="85"/>
        <v>#DIV/0!</v>
      </c>
      <c r="L74" s="221"/>
      <c r="M74" s="221"/>
      <c r="N74" s="221" t="e">
        <f t="shared" si="86"/>
        <v>#DIV/0!</v>
      </c>
      <c r="O74" s="221"/>
      <c r="P74" s="221"/>
      <c r="Q74" s="221" t="e">
        <f t="shared" si="87"/>
        <v>#DIV/0!</v>
      </c>
      <c r="R74" s="221"/>
      <c r="S74" s="221"/>
      <c r="T74" s="221" t="e">
        <f t="shared" si="88"/>
        <v>#DIV/0!</v>
      </c>
      <c r="U74" s="221"/>
      <c r="V74" s="221"/>
      <c r="W74" s="221" t="e">
        <f t="shared" si="89"/>
        <v>#DIV/0!</v>
      </c>
      <c r="X74" s="221"/>
      <c r="Y74" s="221"/>
      <c r="Z74" s="221" t="e">
        <f t="shared" si="90"/>
        <v>#DIV/0!</v>
      </c>
      <c r="AA74" s="221"/>
      <c r="AB74" s="221"/>
      <c r="AC74" s="221" t="e">
        <f t="shared" si="91"/>
        <v>#DIV/0!</v>
      </c>
      <c r="AD74" s="221"/>
      <c r="AE74" s="221"/>
      <c r="AF74" s="221" t="e">
        <f t="shared" si="92"/>
        <v>#DIV/0!</v>
      </c>
      <c r="AG74" s="221"/>
      <c r="AH74" s="221"/>
      <c r="AI74" s="221" t="e">
        <f t="shared" si="93"/>
        <v>#DIV/0!</v>
      </c>
      <c r="AJ74" s="221"/>
      <c r="AK74" s="221"/>
      <c r="AL74" s="221" t="e">
        <f t="shared" si="94"/>
        <v>#DIV/0!</v>
      </c>
      <c r="AM74" s="221"/>
      <c r="AN74" s="221"/>
      <c r="AO74" s="221" t="e">
        <f t="shared" si="95"/>
        <v>#DIV/0!</v>
      </c>
      <c r="AP74" s="221"/>
      <c r="AQ74" s="221"/>
      <c r="AR74" s="221" t="e">
        <f t="shared" si="96"/>
        <v>#DIV/0!</v>
      </c>
      <c r="AS74" s="221"/>
      <c r="AT74" s="221"/>
      <c r="AU74" s="221" t="e">
        <f t="shared" si="97"/>
        <v>#DIV/0!</v>
      </c>
      <c r="AV74" s="221"/>
      <c r="AW74" s="221"/>
      <c r="AX74" s="221" t="e">
        <f t="shared" si="98"/>
        <v>#DIV/0!</v>
      </c>
      <c r="AY74" s="221"/>
      <c r="AZ74" s="221"/>
      <c r="BA74" s="221" t="e">
        <f t="shared" si="99"/>
        <v>#DIV/0!</v>
      </c>
      <c r="BB74" s="221"/>
      <c r="BC74" s="221"/>
      <c r="BD74" s="221" t="e">
        <f t="shared" si="100"/>
        <v>#DIV/0!</v>
      </c>
      <c r="BE74" s="221"/>
      <c r="BF74" s="221"/>
      <c r="BG74" s="221" t="e">
        <f t="shared" si="101"/>
        <v>#DIV/0!</v>
      </c>
      <c r="BH74" s="221"/>
      <c r="BI74" s="221"/>
      <c r="BJ74" s="221" t="e">
        <f t="shared" si="102"/>
        <v>#DIV/0!</v>
      </c>
      <c r="BK74" s="221"/>
      <c r="BL74" s="221"/>
      <c r="BM74" s="221" t="e">
        <f t="shared" si="103"/>
        <v>#DIV/0!</v>
      </c>
      <c r="BN74" s="221"/>
      <c r="BO74" s="221"/>
      <c r="BP74" s="221" t="e">
        <f t="shared" si="104"/>
        <v>#DIV/0!</v>
      </c>
      <c r="BQ74" s="221"/>
      <c r="BR74" s="221"/>
      <c r="BS74" s="221" t="e">
        <f t="shared" si="105"/>
        <v>#DIV/0!</v>
      </c>
      <c r="BT74" s="221"/>
      <c r="BU74" s="221"/>
      <c r="BV74" s="221" t="e">
        <f t="shared" si="106"/>
        <v>#DIV/0!</v>
      </c>
      <c r="BW74" s="221"/>
      <c r="BX74" s="221"/>
      <c r="BY74" s="221" t="e">
        <f t="shared" si="107"/>
        <v>#DIV/0!</v>
      </c>
      <c r="BZ74" s="221"/>
      <c r="CA74" s="221"/>
      <c r="CB74" s="221" t="e">
        <f t="shared" si="108"/>
        <v>#DIV/0!</v>
      </c>
      <c r="CC74" s="221"/>
      <c r="CD74" s="221"/>
      <c r="CE74" s="221" t="e">
        <f t="shared" si="109"/>
        <v>#DIV/0!</v>
      </c>
      <c r="CF74" s="221"/>
      <c r="CG74" s="221"/>
      <c r="CH74" s="221" t="e">
        <f t="shared" si="110"/>
        <v>#DIV/0!</v>
      </c>
      <c r="CI74" s="221"/>
      <c r="CJ74" s="221"/>
      <c r="CK74" s="221" t="e">
        <f t="shared" si="111"/>
        <v>#DIV/0!</v>
      </c>
      <c r="CL74" s="221"/>
      <c r="CM74" s="221"/>
      <c r="CN74" s="221" t="e">
        <f t="shared" si="112"/>
        <v>#DIV/0!</v>
      </c>
      <c r="CO74" s="221"/>
      <c r="CP74" s="221"/>
      <c r="CQ74" s="221" t="e">
        <f t="shared" si="113"/>
        <v>#DIV/0!</v>
      </c>
      <c r="CR74" s="221"/>
      <c r="CS74" s="221"/>
      <c r="CT74" s="221" t="e">
        <f t="shared" si="114"/>
        <v>#DIV/0!</v>
      </c>
      <c r="CU74" s="221"/>
      <c r="CV74" s="221"/>
      <c r="CW74" s="221" t="e">
        <f t="shared" si="115"/>
        <v>#DIV/0!</v>
      </c>
      <c r="CX74" s="221"/>
      <c r="CY74" s="221"/>
      <c r="CZ74" s="221" t="e">
        <f t="shared" si="116"/>
        <v>#DIV/0!</v>
      </c>
      <c r="DA74" s="221"/>
      <c r="DB74" s="221"/>
      <c r="DC74" s="221" t="e">
        <f t="shared" si="117"/>
        <v>#DIV/0!</v>
      </c>
      <c r="DD74" s="221"/>
      <c r="DE74" s="221"/>
      <c r="DF74" s="221" t="e">
        <f t="shared" si="118"/>
        <v>#DIV/0!</v>
      </c>
      <c r="DG74" s="221"/>
      <c r="DH74" s="221"/>
      <c r="DI74" s="221" t="e">
        <f t="shared" si="119"/>
        <v>#DIV/0!</v>
      </c>
      <c r="DJ74" s="221"/>
      <c r="DK74" s="221"/>
      <c r="DL74" s="221" t="e">
        <f t="shared" si="120"/>
        <v>#DIV/0!</v>
      </c>
      <c r="DM74" s="221"/>
      <c r="DN74" s="221"/>
      <c r="DO74" s="221" t="e">
        <f t="shared" si="121"/>
        <v>#DIV/0!</v>
      </c>
      <c r="DP74" s="221"/>
      <c r="DQ74" s="221"/>
      <c r="DR74" s="221" t="e">
        <f t="shared" si="122"/>
        <v>#DIV/0!</v>
      </c>
      <c r="DS74" s="221"/>
      <c r="DT74" s="221"/>
      <c r="DU74" s="221" t="e">
        <f t="shared" si="123"/>
        <v>#DIV/0!</v>
      </c>
      <c r="DV74" s="221"/>
      <c r="DW74" s="221"/>
      <c r="DX74" s="221" t="e">
        <f t="shared" si="124"/>
        <v>#DIV/0!</v>
      </c>
      <c r="DY74" s="221"/>
      <c r="DZ74" s="221"/>
      <c r="EA74" s="221" t="e">
        <f t="shared" si="125"/>
        <v>#DIV/0!</v>
      </c>
      <c r="EB74" s="221"/>
      <c r="EC74" s="221"/>
      <c r="ED74" s="221" t="e">
        <f t="shared" si="126"/>
        <v>#DIV/0!</v>
      </c>
      <c r="EE74" s="221"/>
      <c r="EF74" s="221"/>
      <c r="EG74" s="221" t="e">
        <f t="shared" si="127"/>
        <v>#DIV/0!</v>
      </c>
      <c r="EH74" s="221"/>
      <c r="EI74" s="221"/>
      <c r="EJ74" s="221" t="e">
        <f t="shared" si="128"/>
        <v>#DIV/0!</v>
      </c>
      <c r="EK74" s="221"/>
      <c r="EL74" s="221"/>
      <c r="EM74" s="221" t="e">
        <f t="shared" si="129"/>
        <v>#DIV/0!</v>
      </c>
      <c r="EN74" s="221"/>
      <c r="EO74" s="221"/>
      <c r="EP74" s="221" t="e">
        <f t="shared" si="130"/>
        <v>#DIV/0!</v>
      </c>
      <c r="EQ74" s="221"/>
      <c r="ER74" s="221"/>
      <c r="ES74" s="221" t="e">
        <f t="shared" si="131"/>
        <v>#DIV/0!</v>
      </c>
      <c r="ET74" s="221"/>
      <c r="EU74" s="221"/>
      <c r="EV74" s="221" t="e">
        <f t="shared" si="132"/>
        <v>#DIV/0!</v>
      </c>
      <c r="EW74" s="221"/>
      <c r="EX74" s="221"/>
      <c r="EY74" s="221" t="e">
        <f t="shared" si="133"/>
        <v>#DIV/0!</v>
      </c>
      <c r="EZ74" s="221"/>
      <c r="FA74" s="221"/>
      <c r="FB74" s="221" t="e">
        <f t="shared" si="134"/>
        <v>#DIV/0!</v>
      </c>
      <c r="FC74" s="221"/>
      <c r="FD74" s="221"/>
      <c r="FE74" s="221" t="e">
        <f t="shared" si="135"/>
        <v>#DIV/0!</v>
      </c>
      <c r="FF74" s="221"/>
      <c r="FG74" s="221"/>
      <c r="FH74" s="221" t="e">
        <f t="shared" si="136"/>
        <v>#DIV/0!</v>
      </c>
      <c r="FI74" s="221"/>
      <c r="FJ74" s="221"/>
      <c r="FK74" s="221" t="e">
        <f t="shared" si="137"/>
        <v>#DIV/0!</v>
      </c>
      <c r="FL74" s="221"/>
      <c r="FM74" s="221"/>
      <c r="FN74" s="221" t="e">
        <f t="shared" si="138"/>
        <v>#DIV/0!</v>
      </c>
      <c r="FO74" s="221"/>
      <c r="FP74" s="221"/>
      <c r="FQ74" s="221" t="e">
        <f t="shared" si="139"/>
        <v>#DIV/0!</v>
      </c>
      <c r="FR74" s="221"/>
      <c r="FS74" s="221"/>
      <c r="FT74" s="221" t="e">
        <f t="shared" si="140"/>
        <v>#DIV/0!</v>
      </c>
      <c r="FU74" s="221"/>
      <c r="FV74" s="221"/>
      <c r="FW74" s="221" t="e">
        <f t="shared" si="141"/>
        <v>#DIV/0!</v>
      </c>
      <c r="FX74" s="221"/>
      <c r="FY74" s="221"/>
      <c r="FZ74" s="221" t="e">
        <f t="shared" si="142"/>
        <v>#DIV/0!</v>
      </c>
      <c r="GA74" s="221"/>
      <c r="GB74" s="221"/>
      <c r="GC74" s="221" t="e">
        <f t="shared" si="143"/>
        <v>#DIV/0!</v>
      </c>
      <c r="GD74" s="221"/>
      <c r="GE74" s="221"/>
      <c r="GF74" s="221" t="e">
        <f t="shared" si="144"/>
        <v>#DIV/0!</v>
      </c>
      <c r="GG74" s="221"/>
      <c r="GH74" s="221"/>
      <c r="GI74" s="221" t="e">
        <f t="shared" si="145"/>
        <v>#DIV/0!</v>
      </c>
      <c r="GJ74" s="221"/>
      <c r="GK74" s="221"/>
      <c r="GL74" s="221" t="e">
        <f t="shared" si="146"/>
        <v>#DIV/0!</v>
      </c>
      <c r="GM74" s="221"/>
      <c r="GN74" s="221"/>
      <c r="GO74" s="221" t="e">
        <f t="shared" si="147"/>
        <v>#DIV/0!</v>
      </c>
      <c r="GP74" s="221"/>
      <c r="GQ74" s="221"/>
      <c r="GR74" s="221" t="e">
        <f t="shared" si="148"/>
        <v>#DIV/0!</v>
      </c>
      <c r="GS74" s="221"/>
      <c r="GT74" s="221"/>
      <c r="GU74" s="221" t="e">
        <f t="shared" si="149"/>
        <v>#DIV/0!</v>
      </c>
      <c r="GV74" s="221"/>
      <c r="GW74" s="221"/>
      <c r="GX74" s="221" t="e">
        <f t="shared" si="150"/>
        <v>#DIV/0!</v>
      </c>
      <c r="GY74" s="221"/>
      <c r="GZ74" s="221"/>
      <c r="HA74" s="221" t="e">
        <f t="shared" si="151"/>
        <v>#DIV/0!</v>
      </c>
      <c r="HB74" s="221"/>
      <c r="HC74" s="221"/>
      <c r="HD74" s="221" t="e">
        <f t="shared" si="152"/>
        <v>#DIV/0!</v>
      </c>
      <c r="HE74" s="221"/>
      <c r="HF74" s="221"/>
      <c r="HG74" s="221" t="e">
        <f t="shared" si="153"/>
        <v>#DIV/0!</v>
      </c>
      <c r="HH74" s="221"/>
      <c r="HI74" s="221"/>
      <c r="HJ74" s="221" t="e">
        <f t="shared" si="154"/>
        <v>#DIV/0!</v>
      </c>
      <c r="HK74" s="221"/>
      <c r="HL74" s="221"/>
      <c r="HM74" s="221" t="e">
        <f t="shared" si="155"/>
        <v>#DIV/0!</v>
      </c>
      <c r="HN74" s="221"/>
      <c r="HO74" s="221"/>
      <c r="HP74" s="221" t="e">
        <f t="shared" si="156"/>
        <v>#DIV/0!</v>
      </c>
      <c r="HQ74" s="221"/>
      <c r="HR74" s="221"/>
      <c r="HS74" s="221" t="e">
        <f t="shared" si="157"/>
        <v>#DIV/0!</v>
      </c>
      <c r="HT74" s="221"/>
      <c r="HU74" s="221"/>
      <c r="HV74" s="221" t="e">
        <f t="shared" si="158"/>
        <v>#DIV/0!</v>
      </c>
      <c r="HW74" s="221"/>
      <c r="HX74" s="221"/>
      <c r="HY74" s="221" t="e">
        <f t="shared" si="159"/>
        <v>#DIV/0!</v>
      </c>
      <c r="HZ74" s="221"/>
      <c r="IA74" s="221"/>
      <c r="IB74" s="221" t="e">
        <f t="shared" si="160"/>
        <v>#DIV/0!</v>
      </c>
      <c r="IC74" s="221"/>
      <c r="ID74" s="221"/>
      <c r="IE74" s="221" t="e">
        <f t="shared" si="161"/>
        <v>#DIV/0!</v>
      </c>
      <c r="IF74" s="221"/>
      <c r="IG74" s="221"/>
      <c r="IH74" s="221"/>
      <c r="II74" s="221"/>
      <c r="IJ74" s="221"/>
      <c r="IK74" s="221"/>
      <c r="IL74" s="221"/>
      <c r="IM74" s="221"/>
      <c r="IN74" s="221"/>
      <c r="IO74" s="221"/>
      <c r="IP74" s="221"/>
    </row>
    <row r="75" spans="2:250" s="1" customFormat="1" x14ac:dyDescent="0.4">
      <c r="B75" s="221">
        <f t="shared" si="162"/>
        <v>0</v>
      </c>
      <c r="C75" s="221"/>
      <c r="D75" s="221"/>
      <c r="E75" s="221" t="e">
        <f t="shared" si="163"/>
        <v>#DIV/0!</v>
      </c>
      <c r="F75" s="221"/>
      <c r="G75" s="221"/>
      <c r="H75" s="221" t="e">
        <f t="shared" si="84"/>
        <v>#DIV/0!</v>
      </c>
      <c r="I75" s="221"/>
      <c r="J75" s="221"/>
      <c r="K75" s="221" t="e">
        <f t="shared" si="85"/>
        <v>#DIV/0!</v>
      </c>
      <c r="L75" s="221"/>
      <c r="M75" s="221"/>
      <c r="N75" s="221" t="e">
        <f t="shared" si="86"/>
        <v>#DIV/0!</v>
      </c>
      <c r="O75" s="221"/>
      <c r="P75" s="221"/>
      <c r="Q75" s="221" t="e">
        <f t="shared" si="87"/>
        <v>#DIV/0!</v>
      </c>
      <c r="R75" s="221"/>
      <c r="S75" s="221"/>
      <c r="T75" s="221" t="e">
        <f t="shared" si="88"/>
        <v>#DIV/0!</v>
      </c>
      <c r="U75" s="221"/>
      <c r="V75" s="221"/>
      <c r="W75" s="221" t="e">
        <f t="shared" si="89"/>
        <v>#DIV/0!</v>
      </c>
      <c r="X75" s="221"/>
      <c r="Y75" s="221"/>
      <c r="Z75" s="221" t="e">
        <f t="shared" si="90"/>
        <v>#DIV/0!</v>
      </c>
      <c r="AA75" s="221"/>
      <c r="AB75" s="221"/>
      <c r="AC75" s="221" t="e">
        <f t="shared" si="91"/>
        <v>#DIV/0!</v>
      </c>
      <c r="AD75" s="221"/>
      <c r="AE75" s="221"/>
      <c r="AF75" s="221" t="e">
        <f t="shared" si="92"/>
        <v>#DIV/0!</v>
      </c>
      <c r="AG75" s="221"/>
      <c r="AH75" s="221"/>
      <c r="AI75" s="221" t="e">
        <f t="shared" si="93"/>
        <v>#DIV/0!</v>
      </c>
      <c r="AJ75" s="221"/>
      <c r="AK75" s="221"/>
      <c r="AL75" s="221" t="e">
        <f t="shared" si="94"/>
        <v>#DIV/0!</v>
      </c>
      <c r="AM75" s="221"/>
      <c r="AN75" s="221"/>
      <c r="AO75" s="221" t="e">
        <f t="shared" si="95"/>
        <v>#DIV/0!</v>
      </c>
      <c r="AP75" s="221"/>
      <c r="AQ75" s="221"/>
      <c r="AR75" s="221" t="e">
        <f t="shared" si="96"/>
        <v>#DIV/0!</v>
      </c>
      <c r="AS75" s="221"/>
      <c r="AT75" s="221"/>
      <c r="AU75" s="221" t="e">
        <f t="shared" si="97"/>
        <v>#DIV/0!</v>
      </c>
      <c r="AV75" s="221"/>
      <c r="AW75" s="221"/>
      <c r="AX75" s="221" t="e">
        <f t="shared" si="98"/>
        <v>#DIV/0!</v>
      </c>
      <c r="AY75" s="221"/>
      <c r="AZ75" s="221"/>
      <c r="BA75" s="221" t="e">
        <f t="shared" si="99"/>
        <v>#DIV/0!</v>
      </c>
      <c r="BB75" s="221"/>
      <c r="BC75" s="221"/>
      <c r="BD75" s="221" t="e">
        <f t="shared" si="100"/>
        <v>#DIV/0!</v>
      </c>
      <c r="BE75" s="221"/>
      <c r="BF75" s="221"/>
      <c r="BG75" s="221" t="e">
        <f t="shared" si="101"/>
        <v>#DIV/0!</v>
      </c>
      <c r="BH75" s="221"/>
      <c r="BI75" s="221"/>
      <c r="BJ75" s="221" t="e">
        <f t="shared" si="102"/>
        <v>#DIV/0!</v>
      </c>
      <c r="BK75" s="221"/>
      <c r="BL75" s="221"/>
      <c r="BM75" s="221" t="e">
        <f t="shared" si="103"/>
        <v>#DIV/0!</v>
      </c>
      <c r="BN75" s="221"/>
      <c r="BO75" s="221"/>
      <c r="BP75" s="221" t="e">
        <f t="shared" si="104"/>
        <v>#DIV/0!</v>
      </c>
      <c r="BQ75" s="221"/>
      <c r="BR75" s="221"/>
      <c r="BS75" s="221" t="e">
        <f t="shared" si="105"/>
        <v>#DIV/0!</v>
      </c>
      <c r="BT75" s="221"/>
      <c r="BU75" s="221"/>
      <c r="BV75" s="221" t="e">
        <f t="shared" si="106"/>
        <v>#DIV/0!</v>
      </c>
      <c r="BW75" s="221"/>
      <c r="BX75" s="221"/>
      <c r="BY75" s="221" t="e">
        <f t="shared" si="107"/>
        <v>#DIV/0!</v>
      </c>
      <c r="BZ75" s="221"/>
      <c r="CA75" s="221"/>
      <c r="CB75" s="221" t="e">
        <f t="shared" si="108"/>
        <v>#DIV/0!</v>
      </c>
      <c r="CC75" s="221"/>
      <c r="CD75" s="221"/>
      <c r="CE75" s="221" t="e">
        <f t="shared" si="109"/>
        <v>#DIV/0!</v>
      </c>
      <c r="CF75" s="221"/>
      <c r="CG75" s="221"/>
      <c r="CH75" s="221" t="e">
        <f t="shared" si="110"/>
        <v>#DIV/0!</v>
      </c>
      <c r="CI75" s="221"/>
      <c r="CJ75" s="221"/>
      <c r="CK75" s="221" t="e">
        <f t="shared" si="111"/>
        <v>#DIV/0!</v>
      </c>
      <c r="CL75" s="221"/>
      <c r="CM75" s="221"/>
      <c r="CN75" s="221" t="e">
        <f t="shared" si="112"/>
        <v>#DIV/0!</v>
      </c>
      <c r="CO75" s="221"/>
      <c r="CP75" s="221"/>
      <c r="CQ75" s="221" t="e">
        <f t="shared" si="113"/>
        <v>#DIV/0!</v>
      </c>
      <c r="CR75" s="221"/>
      <c r="CS75" s="221"/>
      <c r="CT75" s="221" t="e">
        <f t="shared" si="114"/>
        <v>#DIV/0!</v>
      </c>
      <c r="CU75" s="221"/>
      <c r="CV75" s="221"/>
      <c r="CW75" s="221" t="e">
        <f t="shared" si="115"/>
        <v>#DIV/0!</v>
      </c>
      <c r="CX75" s="221"/>
      <c r="CY75" s="221"/>
      <c r="CZ75" s="221" t="e">
        <f t="shared" si="116"/>
        <v>#DIV/0!</v>
      </c>
      <c r="DA75" s="221"/>
      <c r="DB75" s="221"/>
      <c r="DC75" s="221" t="e">
        <f t="shared" si="117"/>
        <v>#DIV/0!</v>
      </c>
      <c r="DD75" s="221"/>
      <c r="DE75" s="221"/>
      <c r="DF75" s="221" t="e">
        <f t="shared" si="118"/>
        <v>#DIV/0!</v>
      </c>
      <c r="DG75" s="221"/>
      <c r="DH75" s="221"/>
      <c r="DI75" s="221" t="e">
        <f t="shared" si="119"/>
        <v>#DIV/0!</v>
      </c>
      <c r="DJ75" s="221"/>
      <c r="DK75" s="221"/>
      <c r="DL75" s="221" t="e">
        <f t="shared" si="120"/>
        <v>#DIV/0!</v>
      </c>
      <c r="DM75" s="221"/>
      <c r="DN75" s="221"/>
      <c r="DO75" s="221" t="e">
        <f t="shared" si="121"/>
        <v>#DIV/0!</v>
      </c>
      <c r="DP75" s="221"/>
      <c r="DQ75" s="221"/>
      <c r="DR75" s="221" t="e">
        <f t="shared" si="122"/>
        <v>#DIV/0!</v>
      </c>
      <c r="DS75" s="221"/>
      <c r="DT75" s="221"/>
      <c r="DU75" s="221" t="e">
        <f t="shared" si="123"/>
        <v>#DIV/0!</v>
      </c>
      <c r="DV75" s="221"/>
      <c r="DW75" s="221"/>
      <c r="DX75" s="221" t="e">
        <f t="shared" si="124"/>
        <v>#DIV/0!</v>
      </c>
      <c r="DY75" s="221"/>
      <c r="DZ75" s="221"/>
      <c r="EA75" s="221" t="e">
        <f t="shared" si="125"/>
        <v>#DIV/0!</v>
      </c>
      <c r="EB75" s="221"/>
      <c r="EC75" s="221"/>
      <c r="ED75" s="221" t="e">
        <f t="shared" si="126"/>
        <v>#DIV/0!</v>
      </c>
      <c r="EE75" s="221"/>
      <c r="EF75" s="221"/>
      <c r="EG75" s="221" t="e">
        <f t="shared" si="127"/>
        <v>#DIV/0!</v>
      </c>
      <c r="EH75" s="221"/>
      <c r="EI75" s="221"/>
      <c r="EJ75" s="221" t="e">
        <f t="shared" si="128"/>
        <v>#DIV/0!</v>
      </c>
      <c r="EK75" s="221"/>
      <c r="EL75" s="221"/>
      <c r="EM75" s="221" t="e">
        <f t="shared" si="129"/>
        <v>#DIV/0!</v>
      </c>
      <c r="EN75" s="221"/>
      <c r="EO75" s="221"/>
      <c r="EP75" s="221" t="e">
        <f t="shared" si="130"/>
        <v>#DIV/0!</v>
      </c>
      <c r="EQ75" s="221"/>
      <c r="ER75" s="221"/>
      <c r="ES75" s="221" t="e">
        <f t="shared" si="131"/>
        <v>#DIV/0!</v>
      </c>
      <c r="ET75" s="221"/>
      <c r="EU75" s="221"/>
      <c r="EV75" s="221" t="e">
        <f t="shared" si="132"/>
        <v>#DIV/0!</v>
      </c>
      <c r="EW75" s="221"/>
      <c r="EX75" s="221"/>
      <c r="EY75" s="221" t="e">
        <f t="shared" si="133"/>
        <v>#DIV/0!</v>
      </c>
      <c r="EZ75" s="221"/>
      <c r="FA75" s="221"/>
      <c r="FB75" s="221" t="e">
        <f t="shared" si="134"/>
        <v>#DIV/0!</v>
      </c>
      <c r="FC75" s="221"/>
      <c r="FD75" s="221"/>
      <c r="FE75" s="221" t="e">
        <f t="shared" si="135"/>
        <v>#DIV/0!</v>
      </c>
      <c r="FF75" s="221"/>
      <c r="FG75" s="221"/>
      <c r="FH75" s="221" t="e">
        <f t="shared" si="136"/>
        <v>#DIV/0!</v>
      </c>
      <c r="FI75" s="221"/>
      <c r="FJ75" s="221"/>
      <c r="FK75" s="221" t="e">
        <f t="shared" si="137"/>
        <v>#DIV/0!</v>
      </c>
      <c r="FL75" s="221"/>
      <c r="FM75" s="221"/>
      <c r="FN75" s="221" t="e">
        <f t="shared" si="138"/>
        <v>#DIV/0!</v>
      </c>
      <c r="FO75" s="221"/>
      <c r="FP75" s="221"/>
      <c r="FQ75" s="221" t="e">
        <f t="shared" si="139"/>
        <v>#DIV/0!</v>
      </c>
      <c r="FR75" s="221"/>
      <c r="FS75" s="221"/>
      <c r="FT75" s="221" t="e">
        <f t="shared" si="140"/>
        <v>#DIV/0!</v>
      </c>
      <c r="FU75" s="221"/>
      <c r="FV75" s="221"/>
      <c r="FW75" s="221" t="e">
        <f t="shared" si="141"/>
        <v>#DIV/0!</v>
      </c>
      <c r="FX75" s="221"/>
      <c r="FY75" s="221"/>
      <c r="FZ75" s="221" t="e">
        <f t="shared" si="142"/>
        <v>#DIV/0!</v>
      </c>
      <c r="GA75" s="221"/>
      <c r="GB75" s="221"/>
      <c r="GC75" s="221" t="e">
        <f t="shared" si="143"/>
        <v>#DIV/0!</v>
      </c>
      <c r="GD75" s="221"/>
      <c r="GE75" s="221"/>
      <c r="GF75" s="221" t="e">
        <f t="shared" si="144"/>
        <v>#DIV/0!</v>
      </c>
      <c r="GG75" s="221"/>
      <c r="GH75" s="221"/>
      <c r="GI75" s="221" t="e">
        <f t="shared" si="145"/>
        <v>#DIV/0!</v>
      </c>
      <c r="GJ75" s="221"/>
      <c r="GK75" s="221"/>
      <c r="GL75" s="221" t="e">
        <f t="shared" si="146"/>
        <v>#DIV/0!</v>
      </c>
      <c r="GM75" s="221"/>
      <c r="GN75" s="221"/>
      <c r="GO75" s="221" t="e">
        <f t="shared" si="147"/>
        <v>#DIV/0!</v>
      </c>
      <c r="GP75" s="221"/>
      <c r="GQ75" s="221"/>
      <c r="GR75" s="221" t="e">
        <f t="shared" si="148"/>
        <v>#DIV/0!</v>
      </c>
      <c r="GS75" s="221"/>
      <c r="GT75" s="221"/>
      <c r="GU75" s="221" t="e">
        <f t="shared" si="149"/>
        <v>#DIV/0!</v>
      </c>
      <c r="GV75" s="221"/>
      <c r="GW75" s="221"/>
      <c r="GX75" s="221" t="e">
        <f t="shared" si="150"/>
        <v>#DIV/0!</v>
      </c>
      <c r="GY75" s="221"/>
      <c r="GZ75" s="221"/>
      <c r="HA75" s="221" t="e">
        <f t="shared" si="151"/>
        <v>#DIV/0!</v>
      </c>
      <c r="HB75" s="221"/>
      <c r="HC75" s="221"/>
      <c r="HD75" s="221" t="e">
        <f t="shared" si="152"/>
        <v>#DIV/0!</v>
      </c>
      <c r="HE75" s="221"/>
      <c r="HF75" s="221"/>
      <c r="HG75" s="221" t="e">
        <f t="shared" si="153"/>
        <v>#DIV/0!</v>
      </c>
      <c r="HH75" s="221"/>
      <c r="HI75" s="221"/>
      <c r="HJ75" s="221" t="e">
        <f t="shared" si="154"/>
        <v>#DIV/0!</v>
      </c>
      <c r="HK75" s="221"/>
      <c r="HL75" s="221"/>
      <c r="HM75" s="221" t="e">
        <f t="shared" si="155"/>
        <v>#DIV/0!</v>
      </c>
      <c r="HN75" s="221"/>
      <c r="HO75" s="221"/>
      <c r="HP75" s="221" t="e">
        <f t="shared" si="156"/>
        <v>#DIV/0!</v>
      </c>
      <c r="HQ75" s="221"/>
      <c r="HR75" s="221"/>
      <c r="HS75" s="221" t="e">
        <f t="shared" si="157"/>
        <v>#DIV/0!</v>
      </c>
      <c r="HT75" s="221"/>
      <c r="HU75" s="221"/>
      <c r="HV75" s="221" t="e">
        <f t="shared" si="158"/>
        <v>#DIV/0!</v>
      </c>
      <c r="HW75" s="221"/>
      <c r="HX75" s="221"/>
      <c r="HY75" s="221" t="e">
        <f t="shared" si="159"/>
        <v>#DIV/0!</v>
      </c>
      <c r="HZ75" s="221"/>
      <c r="IA75" s="221"/>
      <c r="IB75" s="221" t="e">
        <f t="shared" si="160"/>
        <v>#DIV/0!</v>
      </c>
      <c r="IC75" s="221"/>
      <c r="ID75" s="221"/>
      <c r="IE75" s="221" t="e">
        <f t="shared" si="161"/>
        <v>#DIV/0!</v>
      </c>
      <c r="IF75" s="221"/>
      <c r="IG75" s="221"/>
      <c r="IH75" s="221"/>
      <c r="II75" s="221"/>
      <c r="IJ75" s="221"/>
      <c r="IK75" s="221"/>
      <c r="IL75" s="221"/>
      <c r="IM75" s="221"/>
      <c r="IN75" s="221"/>
      <c r="IO75" s="221"/>
      <c r="IP75" s="221"/>
    </row>
    <row r="76" spans="2:250" s="1" customFormat="1" x14ac:dyDescent="0.4">
      <c r="B76" s="221">
        <f t="shared" si="162"/>
        <v>0</v>
      </c>
      <c r="C76" s="221"/>
      <c r="D76" s="221"/>
      <c r="E76" s="221" t="e">
        <f t="shared" si="163"/>
        <v>#DIV/0!</v>
      </c>
      <c r="F76" s="221"/>
      <c r="G76" s="221"/>
      <c r="H76" s="221" t="e">
        <f t="shared" si="84"/>
        <v>#DIV/0!</v>
      </c>
      <c r="I76" s="221"/>
      <c r="J76" s="221"/>
      <c r="K76" s="221" t="e">
        <f t="shared" si="85"/>
        <v>#DIV/0!</v>
      </c>
      <c r="L76" s="221"/>
      <c r="M76" s="221"/>
      <c r="N76" s="221" t="e">
        <f t="shared" si="86"/>
        <v>#DIV/0!</v>
      </c>
      <c r="O76" s="221"/>
      <c r="P76" s="221"/>
      <c r="Q76" s="221" t="e">
        <f t="shared" si="87"/>
        <v>#DIV/0!</v>
      </c>
      <c r="R76" s="221"/>
      <c r="S76" s="221"/>
      <c r="T76" s="221" t="e">
        <f t="shared" si="88"/>
        <v>#DIV/0!</v>
      </c>
      <c r="U76" s="221"/>
      <c r="V76" s="221"/>
      <c r="W76" s="221" t="e">
        <f t="shared" si="89"/>
        <v>#DIV/0!</v>
      </c>
      <c r="X76" s="221"/>
      <c r="Y76" s="221"/>
      <c r="Z76" s="221" t="e">
        <f t="shared" si="90"/>
        <v>#DIV/0!</v>
      </c>
      <c r="AA76" s="221"/>
      <c r="AB76" s="221"/>
      <c r="AC76" s="221" t="e">
        <f t="shared" si="91"/>
        <v>#DIV/0!</v>
      </c>
      <c r="AD76" s="221"/>
      <c r="AE76" s="221"/>
      <c r="AF76" s="221" t="e">
        <f t="shared" si="92"/>
        <v>#DIV/0!</v>
      </c>
      <c r="AG76" s="221"/>
      <c r="AH76" s="221"/>
      <c r="AI76" s="221" t="e">
        <f t="shared" si="93"/>
        <v>#DIV/0!</v>
      </c>
      <c r="AJ76" s="221"/>
      <c r="AK76" s="221"/>
      <c r="AL76" s="221" t="e">
        <f t="shared" si="94"/>
        <v>#DIV/0!</v>
      </c>
      <c r="AM76" s="221"/>
      <c r="AN76" s="221"/>
      <c r="AO76" s="221" t="e">
        <f t="shared" si="95"/>
        <v>#DIV/0!</v>
      </c>
      <c r="AP76" s="221"/>
      <c r="AQ76" s="221"/>
      <c r="AR76" s="221" t="e">
        <f t="shared" si="96"/>
        <v>#DIV/0!</v>
      </c>
      <c r="AS76" s="221"/>
      <c r="AT76" s="221"/>
      <c r="AU76" s="221" t="e">
        <f t="shared" si="97"/>
        <v>#DIV/0!</v>
      </c>
      <c r="AV76" s="221"/>
      <c r="AW76" s="221"/>
      <c r="AX76" s="221" t="e">
        <f t="shared" si="98"/>
        <v>#DIV/0!</v>
      </c>
      <c r="AY76" s="221"/>
      <c r="AZ76" s="221"/>
      <c r="BA76" s="221" t="e">
        <f t="shared" si="99"/>
        <v>#DIV/0!</v>
      </c>
      <c r="BB76" s="221"/>
      <c r="BC76" s="221"/>
      <c r="BD76" s="221" t="e">
        <f t="shared" si="100"/>
        <v>#DIV/0!</v>
      </c>
      <c r="BE76" s="221"/>
      <c r="BF76" s="221"/>
      <c r="BG76" s="221" t="e">
        <f t="shared" si="101"/>
        <v>#DIV/0!</v>
      </c>
      <c r="BH76" s="221"/>
      <c r="BI76" s="221"/>
      <c r="BJ76" s="221" t="e">
        <f t="shared" si="102"/>
        <v>#DIV/0!</v>
      </c>
      <c r="BK76" s="221"/>
      <c r="BL76" s="221"/>
      <c r="BM76" s="221" t="e">
        <f t="shared" si="103"/>
        <v>#DIV/0!</v>
      </c>
      <c r="BN76" s="221"/>
      <c r="BO76" s="221"/>
      <c r="BP76" s="221" t="e">
        <f t="shared" si="104"/>
        <v>#DIV/0!</v>
      </c>
      <c r="BQ76" s="221"/>
      <c r="BR76" s="221"/>
      <c r="BS76" s="221" t="e">
        <f t="shared" si="105"/>
        <v>#DIV/0!</v>
      </c>
      <c r="BT76" s="221"/>
      <c r="BU76" s="221"/>
      <c r="BV76" s="221" t="e">
        <f t="shared" si="106"/>
        <v>#DIV/0!</v>
      </c>
      <c r="BW76" s="221"/>
      <c r="BX76" s="221"/>
      <c r="BY76" s="221" t="e">
        <f t="shared" si="107"/>
        <v>#DIV/0!</v>
      </c>
      <c r="BZ76" s="221"/>
      <c r="CA76" s="221"/>
      <c r="CB76" s="221" t="e">
        <f t="shared" si="108"/>
        <v>#DIV/0!</v>
      </c>
      <c r="CC76" s="221"/>
      <c r="CD76" s="221"/>
      <c r="CE76" s="221" t="e">
        <f t="shared" si="109"/>
        <v>#DIV/0!</v>
      </c>
      <c r="CF76" s="221"/>
      <c r="CG76" s="221"/>
      <c r="CH76" s="221" t="e">
        <f t="shared" si="110"/>
        <v>#DIV/0!</v>
      </c>
      <c r="CI76" s="221"/>
      <c r="CJ76" s="221"/>
      <c r="CK76" s="221" t="e">
        <f t="shared" si="111"/>
        <v>#DIV/0!</v>
      </c>
      <c r="CL76" s="221"/>
      <c r="CM76" s="221"/>
      <c r="CN76" s="221" t="e">
        <f t="shared" si="112"/>
        <v>#DIV/0!</v>
      </c>
      <c r="CO76" s="221"/>
      <c r="CP76" s="221"/>
      <c r="CQ76" s="221" t="e">
        <f t="shared" si="113"/>
        <v>#DIV/0!</v>
      </c>
      <c r="CR76" s="221"/>
      <c r="CS76" s="221"/>
      <c r="CT76" s="221" t="e">
        <f t="shared" si="114"/>
        <v>#DIV/0!</v>
      </c>
      <c r="CU76" s="221"/>
      <c r="CV76" s="221"/>
      <c r="CW76" s="221" t="e">
        <f t="shared" si="115"/>
        <v>#DIV/0!</v>
      </c>
      <c r="CX76" s="221"/>
      <c r="CY76" s="221"/>
      <c r="CZ76" s="221" t="e">
        <f t="shared" si="116"/>
        <v>#DIV/0!</v>
      </c>
      <c r="DA76" s="221"/>
      <c r="DB76" s="221"/>
      <c r="DC76" s="221" t="e">
        <f t="shared" si="117"/>
        <v>#DIV/0!</v>
      </c>
      <c r="DD76" s="221"/>
      <c r="DE76" s="221"/>
      <c r="DF76" s="221" t="e">
        <f t="shared" si="118"/>
        <v>#DIV/0!</v>
      </c>
      <c r="DG76" s="221"/>
      <c r="DH76" s="221"/>
      <c r="DI76" s="221" t="e">
        <f t="shared" si="119"/>
        <v>#DIV/0!</v>
      </c>
      <c r="DJ76" s="221"/>
      <c r="DK76" s="221"/>
      <c r="DL76" s="221" t="e">
        <f t="shared" si="120"/>
        <v>#DIV/0!</v>
      </c>
      <c r="DM76" s="221"/>
      <c r="DN76" s="221"/>
      <c r="DO76" s="221" t="e">
        <f t="shared" si="121"/>
        <v>#DIV/0!</v>
      </c>
      <c r="DP76" s="221"/>
      <c r="DQ76" s="221"/>
      <c r="DR76" s="221" t="e">
        <f t="shared" si="122"/>
        <v>#DIV/0!</v>
      </c>
      <c r="DS76" s="221"/>
      <c r="DT76" s="221"/>
      <c r="DU76" s="221" t="e">
        <f t="shared" si="123"/>
        <v>#DIV/0!</v>
      </c>
      <c r="DV76" s="221"/>
      <c r="DW76" s="221"/>
      <c r="DX76" s="221" t="e">
        <f t="shared" si="124"/>
        <v>#DIV/0!</v>
      </c>
      <c r="DY76" s="221"/>
      <c r="DZ76" s="221"/>
      <c r="EA76" s="221" t="e">
        <f t="shared" si="125"/>
        <v>#DIV/0!</v>
      </c>
      <c r="EB76" s="221"/>
      <c r="EC76" s="221"/>
      <c r="ED76" s="221" t="e">
        <f t="shared" si="126"/>
        <v>#DIV/0!</v>
      </c>
      <c r="EE76" s="221"/>
      <c r="EF76" s="221"/>
      <c r="EG76" s="221" t="e">
        <f t="shared" si="127"/>
        <v>#DIV/0!</v>
      </c>
      <c r="EH76" s="221"/>
      <c r="EI76" s="221"/>
      <c r="EJ76" s="221" t="e">
        <f t="shared" si="128"/>
        <v>#DIV/0!</v>
      </c>
      <c r="EK76" s="221"/>
      <c r="EL76" s="221"/>
      <c r="EM76" s="221" t="e">
        <f t="shared" si="129"/>
        <v>#DIV/0!</v>
      </c>
      <c r="EN76" s="221"/>
      <c r="EO76" s="221"/>
      <c r="EP76" s="221" t="e">
        <f t="shared" si="130"/>
        <v>#DIV/0!</v>
      </c>
      <c r="EQ76" s="221"/>
      <c r="ER76" s="221"/>
      <c r="ES76" s="221" t="e">
        <f t="shared" si="131"/>
        <v>#DIV/0!</v>
      </c>
      <c r="ET76" s="221"/>
      <c r="EU76" s="221"/>
      <c r="EV76" s="221" t="e">
        <f t="shared" si="132"/>
        <v>#DIV/0!</v>
      </c>
      <c r="EW76" s="221"/>
      <c r="EX76" s="221"/>
      <c r="EY76" s="221" t="e">
        <f t="shared" si="133"/>
        <v>#DIV/0!</v>
      </c>
      <c r="EZ76" s="221"/>
      <c r="FA76" s="221"/>
      <c r="FB76" s="221" t="e">
        <f t="shared" si="134"/>
        <v>#DIV/0!</v>
      </c>
      <c r="FC76" s="221"/>
      <c r="FD76" s="221"/>
      <c r="FE76" s="221" t="e">
        <f t="shared" si="135"/>
        <v>#DIV/0!</v>
      </c>
      <c r="FF76" s="221"/>
      <c r="FG76" s="221"/>
      <c r="FH76" s="221" t="e">
        <f t="shared" si="136"/>
        <v>#DIV/0!</v>
      </c>
      <c r="FI76" s="221"/>
      <c r="FJ76" s="221"/>
      <c r="FK76" s="221" t="e">
        <f t="shared" si="137"/>
        <v>#DIV/0!</v>
      </c>
      <c r="FL76" s="221"/>
      <c r="FM76" s="221"/>
      <c r="FN76" s="221" t="e">
        <f t="shared" si="138"/>
        <v>#DIV/0!</v>
      </c>
      <c r="FO76" s="221"/>
      <c r="FP76" s="221"/>
      <c r="FQ76" s="221" t="e">
        <f t="shared" si="139"/>
        <v>#DIV/0!</v>
      </c>
      <c r="FR76" s="221"/>
      <c r="FS76" s="221"/>
      <c r="FT76" s="221" t="e">
        <f t="shared" si="140"/>
        <v>#DIV/0!</v>
      </c>
      <c r="FU76" s="221"/>
      <c r="FV76" s="221"/>
      <c r="FW76" s="221" t="e">
        <f t="shared" si="141"/>
        <v>#DIV/0!</v>
      </c>
      <c r="FX76" s="221"/>
      <c r="FY76" s="221"/>
      <c r="FZ76" s="221" t="e">
        <f t="shared" si="142"/>
        <v>#DIV/0!</v>
      </c>
      <c r="GA76" s="221"/>
      <c r="GB76" s="221"/>
      <c r="GC76" s="221" t="e">
        <f t="shared" si="143"/>
        <v>#DIV/0!</v>
      </c>
      <c r="GD76" s="221"/>
      <c r="GE76" s="221"/>
      <c r="GF76" s="221" t="e">
        <f t="shared" si="144"/>
        <v>#DIV/0!</v>
      </c>
      <c r="GG76" s="221"/>
      <c r="GH76" s="221"/>
      <c r="GI76" s="221" t="e">
        <f t="shared" si="145"/>
        <v>#DIV/0!</v>
      </c>
      <c r="GJ76" s="221"/>
      <c r="GK76" s="221"/>
      <c r="GL76" s="221" t="e">
        <f t="shared" si="146"/>
        <v>#DIV/0!</v>
      </c>
      <c r="GM76" s="221"/>
      <c r="GN76" s="221"/>
      <c r="GO76" s="221" t="e">
        <f t="shared" si="147"/>
        <v>#DIV/0!</v>
      </c>
      <c r="GP76" s="221"/>
      <c r="GQ76" s="221"/>
      <c r="GR76" s="221" t="e">
        <f t="shared" si="148"/>
        <v>#DIV/0!</v>
      </c>
      <c r="GS76" s="221"/>
      <c r="GT76" s="221"/>
      <c r="GU76" s="221" t="e">
        <f t="shared" si="149"/>
        <v>#DIV/0!</v>
      </c>
      <c r="GV76" s="221"/>
      <c r="GW76" s="221"/>
      <c r="GX76" s="221" t="e">
        <f t="shared" si="150"/>
        <v>#DIV/0!</v>
      </c>
      <c r="GY76" s="221"/>
      <c r="GZ76" s="221"/>
      <c r="HA76" s="221" t="e">
        <f t="shared" si="151"/>
        <v>#DIV/0!</v>
      </c>
      <c r="HB76" s="221"/>
      <c r="HC76" s="221"/>
      <c r="HD76" s="221" t="e">
        <f t="shared" si="152"/>
        <v>#DIV/0!</v>
      </c>
      <c r="HE76" s="221"/>
      <c r="HF76" s="221"/>
      <c r="HG76" s="221" t="e">
        <f t="shared" si="153"/>
        <v>#DIV/0!</v>
      </c>
      <c r="HH76" s="221"/>
      <c r="HI76" s="221"/>
      <c r="HJ76" s="221" t="e">
        <f t="shared" si="154"/>
        <v>#DIV/0!</v>
      </c>
      <c r="HK76" s="221"/>
      <c r="HL76" s="221"/>
      <c r="HM76" s="221" t="e">
        <f t="shared" si="155"/>
        <v>#DIV/0!</v>
      </c>
      <c r="HN76" s="221"/>
      <c r="HO76" s="221"/>
      <c r="HP76" s="221" t="e">
        <f t="shared" si="156"/>
        <v>#DIV/0!</v>
      </c>
      <c r="HQ76" s="221"/>
      <c r="HR76" s="221"/>
      <c r="HS76" s="221" t="e">
        <f t="shared" si="157"/>
        <v>#DIV/0!</v>
      </c>
      <c r="HT76" s="221"/>
      <c r="HU76" s="221"/>
      <c r="HV76" s="221" t="e">
        <f t="shared" si="158"/>
        <v>#DIV/0!</v>
      </c>
      <c r="HW76" s="221"/>
      <c r="HX76" s="221"/>
      <c r="HY76" s="221" t="e">
        <f t="shared" si="159"/>
        <v>#DIV/0!</v>
      </c>
      <c r="HZ76" s="221"/>
      <c r="IA76" s="221"/>
      <c r="IB76" s="221" t="e">
        <f t="shared" si="160"/>
        <v>#DIV/0!</v>
      </c>
      <c r="IC76" s="221"/>
      <c r="ID76" s="221"/>
      <c r="IE76" s="221" t="e">
        <f t="shared" si="161"/>
        <v>#DIV/0!</v>
      </c>
      <c r="IF76" s="221"/>
      <c r="IG76" s="221"/>
      <c r="IH76" s="221"/>
      <c r="II76" s="221"/>
      <c r="IJ76" s="221"/>
      <c r="IK76" s="221"/>
      <c r="IL76" s="221"/>
      <c r="IM76" s="221"/>
      <c r="IN76" s="221"/>
      <c r="IO76" s="221"/>
      <c r="IP76" s="221"/>
    </row>
    <row r="77" spans="2:250" s="1" customFormat="1" x14ac:dyDescent="0.4">
      <c r="B77" s="221">
        <f t="shared" si="162"/>
        <v>0</v>
      </c>
      <c r="C77" s="221"/>
      <c r="D77" s="221"/>
      <c r="E77" s="221" t="e">
        <f t="shared" si="163"/>
        <v>#DIV/0!</v>
      </c>
      <c r="F77" s="221"/>
      <c r="G77" s="221"/>
      <c r="H77" s="221" t="e">
        <f t="shared" si="84"/>
        <v>#DIV/0!</v>
      </c>
      <c r="I77" s="221"/>
      <c r="J77" s="221"/>
      <c r="K77" s="221" t="e">
        <f t="shared" si="85"/>
        <v>#DIV/0!</v>
      </c>
      <c r="L77" s="221"/>
      <c r="M77" s="221"/>
      <c r="N77" s="221" t="e">
        <f t="shared" si="86"/>
        <v>#DIV/0!</v>
      </c>
      <c r="O77" s="221"/>
      <c r="P77" s="221"/>
      <c r="Q77" s="221" t="e">
        <f t="shared" si="87"/>
        <v>#DIV/0!</v>
      </c>
      <c r="R77" s="221"/>
      <c r="S77" s="221"/>
      <c r="T77" s="221" t="e">
        <f t="shared" si="88"/>
        <v>#DIV/0!</v>
      </c>
      <c r="U77" s="221"/>
      <c r="V77" s="221"/>
      <c r="W77" s="221" t="e">
        <f t="shared" si="89"/>
        <v>#DIV/0!</v>
      </c>
      <c r="X77" s="221"/>
      <c r="Y77" s="221"/>
      <c r="Z77" s="221" t="e">
        <f t="shared" si="90"/>
        <v>#DIV/0!</v>
      </c>
      <c r="AA77" s="221"/>
      <c r="AB77" s="221"/>
      <c r="AC77" s="221" t="e">
        <f t="shared" si="91"/>
        <v>#DIV/0!</v>
      </c>
      <c r="AD77" s="221"/>
      <c r="AE77" s="221"/>
      <c r="AF77" s="221" t="e">
        <f t="shared" si="92"/>
        <v>#DIV/0!</v>
      </c>
      <c r="AG77" s="221"/>
      <c r="AH77" s="221"/>
      <c r="AI77" s="221" t="e">
        <f t="shared" si="93"/>
        <v>#DIV/0!</v>
      </c>
      <c r="AJ77" s="221"/>
      <c r="AK77" s="221"/>
      <c r="AL77" s="221" t="e">
        <f t="shared" si="94"/>
        <v>#DIV/0!</v>
      </c>
      <c r="AM77" s="221"/>
      <c r="AN77" s="221"/>
      <c r="AO77" s="221" t="e">
        <f t="shared" si="95"/>
        <v>#DIV/0!</v>
      </c>
      <c r="AP77" s="221"/>
      <c r="AQ77" s="221"/>
      <c r="AR77" s="221" t="e">
        <f t="shared" si="96"/>
        <v>#DIV/0!</v>
      </c>
      <c r="AS77" s="221"/>
      <c r="AT77" s="221"/>
      <c r="AU77" s="221" t="e">
        <f t="shared" si="97"/>
        <v>#DIV/0!</v>
      </c>
      <c r="AV77" s="221"/>
      <c r="AW77" s="221"/>
      <c r="AX77" s="221" t="e">
        <f t="shared" si="98"/>
        <v>#DIV/0!</v>
      </c>
      <c r="AY77" s="221"/>
      <c r="AZ77" s="221"/>
      <c r="BA77" s="221" t="e">
        <f t="shared" si="99"/>
        <v>#DIV/0!</v>
      </c>
      <c r="BB77" s="221"/>
      <c r="BC77" s="221"/>
      <c r="BD77" s="221" t="e">
        <f t="shared" si="100"/>
        <v>#DIV/0!</v>
      </c>
      <c r="BE77" s="221"/>
      <c r="BF77" s="221"/>
      <c r="BG77" s="221" t="e">
        <f t="shared" si="101"/>
        <v>#DIV/0!</v>
      </c>
      <c r="BH77" s="221"/>
      <c r="BI77" s="221"/>
      <c r="BJ77" s="221" t="e">
        <f t="shared" si="102"/>
        <v>#DIV/0!</v>
      </c>
      <c r="BK77" s="221"/>
      <c r="BL77" s="221"/>
      <c r="BM77" s="221" t="e">
        <f t="shared" si="103"/>
        <v>#DIV/0!</v>
      </c>
      <c r="BN77" s="221"/>
      <c r="BO77" s="221"/>
      <c r="BP77" s="221" t="e">
        <f t="shared" si="104"/>
        <v>#DIV/0!</v>
      </c>
      <c r="BQ77" s="221"/>
      <c r="BR77" s="221"/>
      <c r="BS77" s="221" t="e">
        <f t="shared" si="105"/>
        <v>#DIV/0!</v>
      </c>
      <c r="BT77" s="221"/>
      <c r="BU77" s="221"/>
      <c r="BV77" s="221" t="e">
        <f t="shared" si="106"/>
        <v>#DIV/0!</v>
      </c>
      <c r="BW77" s="221"/>
      <c r="BX77" s="221"/>
      <c r="BY77" s="221" t="e">
        <f t="shared" si="107"/>
        <v>#DIV/0!</v>
      </c>
      <c r="BZ77" s="221"/>
      <c r="CA77" s="221"/>
      <c r="CB77" s="221" t="e">
        <f t="shared" si="108"/>
        <v>#DIV/0!</v>
      </c>
      <c r="CC77" s="221"/>
      <c r="CD77" s="221"/>
      <c r="CE77" s="221" t="e">
        <f t="shared" si="109"/>
        <v>#DIV/0!</v>
      </c>
      <c r="CF77" s="221"/>
      <c r="CG77" s="221"/>
      <c r="CH77" s="221" t="e">
        <f t="shared" si="110"/>
        <v>#DIV/0!</v>
      </c>
      <c r="CI77" s="221"/>
      <c r="CJ77" s="221"/>
      <c r="CK77" s="221" t="e">
        <f t="shared" si="111"/>
        <v>#DIV/0!</v>
      </c>
      <c r="CL77" s="221"/>
      <c r="CM77" s="221"/>
      <c r="CN77" s="221" t="e">
        <f t="shared" si="112"/>
        <v>#DIV/0!</v>
      </c>
      <c r="CO77" s="221"/>
      <c r="CP77" s="221"/>
      <c r="CQ77" s="221" t="e">
        <f t="shared" si="113"/>
        <v>#DIV/0!</v>
      </c>
      <c r="CR77" s="221"/>
      <c r="CS77" s="221"/>
      <c r="CT77" s="221" t="e">
        <f t="shared" si="114"/>
        <v>#DIV/0!</v>
      </c>
      <c r="CU77" s="221"/>
      <c r="CV77" s="221"/>
      <c r="CW77" s="221" t="e">
        <f t="shared" si="115"/>
        <v>#DIV/0!</v>
      </c>
      <c r="CX77" s="221"/>
      <c r="CY77" s="221"/>
      <c r="CZ77" s="221" t="e">
        <f t="shared" si="116"/>
        <v>#DIV/0!</v>
      </c>
      <c r="DA77" s="221"/>
      <c r="DB77" s="221"/>
      <c r="DC77" s="221" t="e">
        <f t="shared" si="117"/>
        <v>#DIV/0!</v>
      </c>
      <c r="DD77" s="221"/>
      <c r="DE77" s="221"/>
      <c r="DF77" s="221" t="e">
        <f t="shared" si="118"/>
        <v>#DIV/0!</v>
      </c>
      <c r="DG77" s="221"/>
      <c r="DH77" s="221"/>
      <c r="DI77" s="221" t="e">
        <f t="shared" si="119"/>
        <v>#DIV/0!</v>
      </c>
      <c r="DJ77" s="221"/>
      <c r="DK77" s="221"/>
      <c r="DL77" s="221" t="e">
        <f t="shared" si="120"/>
        <v>#DIV/0!</v>
      </c>
      <c r="DM77" s="221"/>
      <c r="DN77" s="221"/>
      <c r="DO77" s="221" t="e">
        <f t="shared" si="121"/>
        <v>#DIV/0!</v>
      </c>
      <c r="DP77" s="221"/>
      <c r="DQ77" s="221"/>
      <c r="DR77" s="221" t="e">
        <f t="shared" si="122"/>
        <v>#DIV/0!</v>
      </c>
      <c r="DS77" s="221"/>
      <c r="DT77" s="221"/>
      <c r="DU77" s="221" t="e">
        <f t="shared" si="123"/>
        <v>#DIV/0!</v>
      </c>
      <c r="DV77" s="221"/>
      <c r="DW77" s="221"/>
      <c r="DX77" s="221" t="e">
        <f t="shared" si="124"/>
        <v>#DIV/0!</v>
      </c>
      <c r="DY77" s="221"/>
      <c r="DZ77" s="221"/>
      <c r="EA77" s="221" t="e">
        <f t="shared" si="125"/>
        <v>#DIV/0!</v>
      </c>
      <c r="EB77" s="221"/>
      <c r="EC77" s="221"/>
      <c r="ED77" s="221" t="e">
        <f t="shared" si="126"/>
        <v>#DIV/0!</v>
      </c>
      <c r="EE77" s="221"/>
      <c r="EF77" s="221"/>
      <c r="EG77" s="221" t="e">
        <f t="shared" si="127"/>
        <v>#DIV/0!</v>
      </c>
      <c r="EH77" s="221"/>
      <c r="EI77" s="221"/>
      <c r="EJ77" s="221" t="e">
        <f t="shared" si="128"/>
        <v>#DIV/0!</v>
      </c>
      <c r="EK77" s="221"/>
      <c r="EL77" s="221"/>
      <c r="EM77" s="221" t="e">
        <f t="shared" si="129"/>
        <v>#DIV/0!</v>
      </c>
      <c r="EN77" s="221"/>
      <c r="EO77" s="221"/>
      <c r="EP77" s="221" t="e">
        <f t="shared" si="130"/>
        <v>#DIV/0!</v>
      </c>
      <c r="EQ77" s="221"/>
      <c r="ER77" s="221"/>
      <c r="ES77" s="221" t="e">
        <f t="shared" si="131"/>
        <v>#DIV/0!</v>
      </c>
      <c r="ET77" s="221"/>
      <c r="EU77" s="221"/>
      <c r="EV77" s="221" t="e">
        <f t="shared" si="132"/>
        <v>#DIV/0!</v>
      </c>
      <c r="EW77" s="221"/>
      <c r="EX77" s="221"/>
      <c r="EY77" s="221" t="e">
        <f t="shared" si="133"/>
        <v>#DIV/0!</v>
      </c>
      <c r="EZ77" s="221"/>
      <c r="FA77" s="221"/>
      <c r="FB77" s="221" t="e">
        <f t="shared" si="134"/>
        <v>#DIV/0!</v>
      </c>
      <c r="FC77" s="221"/>
      <c r="FD77" s="221"/>
      <c r="FE77" s="221" t="e">
        <f t="shared" si="135"/>
        <v>#DIV/0!</v>
      </c>
      <c r="FF77" s="221"/>
      <c r="FG77" s="221"/>
      <c r="FH77" s="221" t="e">
        <f t="shared" si="136"/>
        <v>#DIV/0!</v>
      </c>
      <c r="FI77" s="221"/>
      <c r="FJ77" s="221"/>
      <c r="FK77" s="221" t="e">
        <f t="shared" si="137"/>
        <v>#DIV/0!</v>
      </c>
      <c r="FL77" s="221"/>
      <c r="FM77" s="221"/>
      <c r="FN77" s="221" t="e">
        <f t="shared" si="138"/>
        <v>#DIV/0!</v>
      </c>
      <c r="FO77" s="221"/>
      <c r="FP77" s="221"/>
      <c r="FQ77" s="221" t="e">
        <f t="shared" si="139"/>
        <v>#DIV/0!</v>
      </c>
      <c r="FR77" s="221"/>
      <c r="FS77" s="221"/>
      <c r="FT77" s="221" t="e">
        <f t="shared" si="140"/>
        <v>#DIV/0!</v>
      </c>
      <c r="FU77" s="221"/>
      <c r="FV77" s="221"/>
      <c r="FW77" s="221" t="e">
        <f t="shared" si="141"/>
        <v>#DIV/0!</v>
      </c>
      <c r="FX77" s="221"/>
      <c r="FY77" s="221"/>
      <c r="FZ77" s="221" t="e">
        <f t="shared" si="142"/>
        <v>#DIV/0!</v>
      </c>
      <c r="GA77" s="221"/>
      <c r="GB77" s="221"/>
      <c r="GC77" s="221" t="e">
        <f t="shared" si="143"/>
        <v>#DIV/0!</v>
      </c>
      <c r="GD77" s="221"/>
      <c r="GE77" s="221"/>
      <c r="GF77" s="221" t="e">
        <f t="shared" si="144"/>
        <v>#DIV/0!</v>
      </c>
      <c r="GG77" s="221"/>
      <c r="GH77" s="221"/>
      <c r="GI77" s="221" t="e">
        <f t="shared" si="145"/>
        <v>#DIV/0!</v>
      </c>
      <c r="GJ77" s="221"/>
      <c r="GK77" s="221"/>
      <c r="GL77" s="221" t="e">
        <f t="shared" si="146"/>
        <v>#DIV/0!</v>
      </c>
      <c r="GM77" s="221"/>
      <c r="GN77" s="221"/>
      <c r="GO77" s="221" t="e">
        <f t="shared" si="147"/>
        <v>#DIV/0!</v>
      </c>
      <c r="GP77" s="221"/>
      <c r="GQ77" s="221"/>
      <c r="GR77" s="221" t="e">
        <f t="shared" si="148"/>
        <v>#DIV/0!</v>
      </c>
      <c r="GS77" s="221"/>
      <c r="GT77" s="221"/>
      <c r="GU77" s="221" t="e">
        <f t="shared" si="149"/>
        <v>#DIV/0!</v>
      </c>
      <c r="GV77" s="221"/>
      <c r="GW77" s="221"/>
      <c r="GX77" s="221" t="e">
        <f t="shared" si="150"/>
        <v>#DIV/0!</v>
      </c>
      <c r="GY77" s="221"/>
      <c r="GZ77" s="221"/>
      <c r="HA77" s="221" t="e">
        <f t="shared" si="151"/>
        <v>#DIV/0!</v>
      </c>
      <c r="HB77" s="221"/>
      <c r="HC77" s="221"/>
      <c r="HD77" s="221" t="e">
        <f t="shared" si="152"/>
        <v>#DIV/0!</v>
      </c>
      <c r="HE77" s="221"/>
      <c r="HF77" s="221"/>
      <c r="HG77" s="221" t="e">
        <f t="shared" si="153"/>
        <v>#DIV/0!</v>
      </c>
      <c r="HH77" s="221"/>
      <c r="HI77" s="221"/>
      <c r="HJ77" s="221" t="e">
        <f t="shared" si="154"/>
        <v>#DIV/0!</v>
      </c>
      <c r="HK77" s="221"/>
      <c r="HL77" s="221"/>
      <c r="HM77" s="221" t="e">
        <f t="shared" si="155"/>
        <v>#DIV/0!</v>
      </c>
      <c r="HN77" s="221"/>
      <c r="HO77" s="221"/>
      <c r="HP77" s="221" t="e">
        <f t="shared" si="156"/>
        <v>#DIV/0!</v>
      </c>
      <c r="HQ77" s="221"/>
      <c r="HR77" s="221"/>
      <c r="HS77" s="221" t="e">
        <f t="shared" si="157"/>
        <v>#DIV/0!</v>
      </c>
      <c r="HT77" s="221"/>
      <c r="HU77" s="221"/>
      <c r="HV77" s="221" t="e">
        <f t="shared" si="158"/>
        <v>#DIV/0!</v>
      </c>
      <c r="HW77" s="221"/>
      <c r="HX77" s="221"/>
      <c r="HY77" s="221" t="e">
        <f t="shared" si="159"/>
        <v>#DIV/0!</v>
      </c>
      <c r="HZ77" s="221"/>
      <c r="IA77" s="221"/>
      <c r="IB77" s="221" t="e">
        <f t="shared" si="160"/>
        <v>#DIV/0!</v>
      </c>
      <c r="IC77" s="221"/>
      <c r="ID77" s="221"/>
      <c r="IE77" s="221" t="e">
        <f t="shared" si="161"/>
        <v>#DIV/0!</v>
      </c>
      <c r="IF77" s="221"/>
      <c r="IG77" s="221"/>
      <c r="IH77" s="221"/>
      <c r="II77" s="221"/>
      <c r="IJ77" s="221"/>
      <c r="IK77" s="221"/>
      <c r="IL77" s="221"/>
      <c r="IM77" s="221"/>
      <c r="IN77" s="221"/>
      <c r="IO77" s="221"/>
      <c r="IP77" s="221"/>
    </row>
    <row r="78" spans="2:250" s="1" customFormat="1" x14ac:dyDescent="0.4">
      <c r="B78" s="221">
        <f t="shared" si="162"/>
        <v>0</v>
      </c>
      <c r="C78" s="221"/>
      <c r="D78" s="221"/>
      <c r="E78" s="221" t="e">
        <f t="shared" si="163"/>
        <v>#DIV/0!</v>
      </c>
      <c r="F78" s="221"/>
      <c r="G78" s="221"/>
      <c r="H78" s="221" t="e">
        <f t="shared" si="84"/>
        <v>#DIV/0!</v>
      </c>
      <c r="I78" s="221"/>
      <c r="J78" s="221"/>
      <c r="K78" s="221" t="e">
        <f t="shared" si="85"/>
        <v>#DIV/0!</v>
      </c>
      <c r="L78" s="221"/>
      <c r="M78" s="221"/>
      <c r="N78" s="221" t="e">
        <f t="shared" si="86"/>
        <v>#DIV/0!</v>
      </c>
      <c r="O78" s="221"/>
      <c r="P78" s="221"/>
      <c r="Q78" s="221" t="e">
        <f t="shared" si="87"/>
        <v>#DIV/0!</v>
      </c>
      <c r="R78" s="221"/>
      <c r="S78" s="221"/>
      <c r="T78" s="221" t="e">
        <f t="shared" si="88"/>
        <v>#DIV/0!</v>
      </c>
      <c r="U78" s="221"/>
      <c r="V78" s="221"/>
      <c r="W78" s="221" t="e">
        <f t="shared" si="89"/>
        <v>#DIV/0!</v>
      </c>
      <c r="X78" s="221"/>
      <c r="Y78" s="221"/>
      <c r="Z78" s="221" t="e">
        <f t="shared" si="90"/>
        <v>#DIV/0!</v>
      </c>
      <c r="AA78" s="221"/>
      <c r="AB78" s="221"/>
      <c r="AC78" s="221" t="e">
        <f t="shared" si="91"/>
        <v>#DIV/0!</v>
      </c>
      <c r="AD78" s="221"/>
      <c r="AE78" s="221"/>
      <c r="AF78" s="221" t="e">
        <f t="shared" si="92"/>
        <v>#DIV/0!</v>
      </c>
      <c r="AG78" s="221"/>
      <c r="AH78" s="221"/>
      <c r="AI78" s="221" t="e">
        <f t="shared" si="93"/>
        <v>#DIV/0!</v>
      </c>
      <c r="AJ78" s="221"/>
      <c r="AK78" s="221"/>
      <c r="AL78" s="221" t="e">
        <f t="shared" si="94"/>
        <v>#DIV/0!</v>
      </c>
      <c r="AM78" s="221"/>
      <c r="AN78" s="221"/>
      <c r="AO78" s="221" t="e">
        <f t="shared" si="95"/>
        <v>#DIV/0!</v>
      </c>
      <c r="AP78" s="221"/>
      <c r="AQ78" s="221"/>
      <c r="AR78" s="221" t="e">
        <f t="shared" si="96"/>
        <v>#DIV/0!</v>
      </c>
      <c r="AS78" s="221"/>
      <c r="AT78" s="221"/>
      <c r="AU78" s="221" t="e">
        <f t="shared" si="97"/>
        <v>#DIV/0!</v>
      </c>
      <c r="AV78" s="221"/>
      <c r="AW78" s="221"/>
      <c r="AX78" s="221" t="e">
        <f t="shared" si="98"/>
        <v>#DIV/0!</v>
      </c>
      <c r="AY78" s="221"/>
      <c r="AZ78" s="221"/>
      <c r="BA78" s="221" t="e">
        <f t="shared" si="99"/>
        <v>#DIV/0!</v>
      </c>
      <c r="BB78" s="221"/>
      <c r="BC78" s="221"/>
      <c r="BD78" s="221" t="e">
        <f t="shared" si="100"/>
        <v>#DIV/0!</v>
      </c>
      <c r="BE78" s="221"/>
      <c r="BF78" s="221"/>
      <c r="BG78" s="221" t="e">
        <f t="shared" si="101"/>
        <v>#DIV/0!</v>
      </c>
      <c r="BH78" s="221"/>
      <c r="BI78" s="221"/>
      <c r="BJ78" s="221" t="e">
        <f t="shared" si="102"/>
        <v>#DIV/0!</v>
      </c>
      <c r="BK78" s="221"/>
      <c r="BL78" s="221"/>
      <c r="BM78" s="221" t="e">
        <f t="shared" si="103"/>
        <v>#DIV/0!</v>
      </c>
      <c r="BN78" s="221"/>
      <c r="BO78" s="221"/>
      <c r="BP78" s="221" t="e">
        <f t="shared" si="104"/>
        <v>#DIV/0!</v>
      </c>
      <c r="BQ78" s="221"/>
      <c r="BR78" s="221"/>
      <c r="BS78" s="221" t="e">
        <f t="shared" si="105"/>
        <v>#DIV/0!</v>
      </c>
      <c r="BT78" s="221"/>
      <c r="BU78" s="221"/>
      <c r="BV78" s="221" t="e">
        <f t="shared" si="106"/>
        <v>#DIV/0!</v>
      </c>
      <c r="BW78" s="221"/>
      <c r="BX78" s="221"/>
      <c r="BY78" s="221" t="e">
        <f t="shared" si="107"/>
        <v>#DIV/0!</v>
      </c>
      <c r="BZ78" s="221"/>
      <c r="CA78" s="221"/>
      <c r="CB78" s="221" t="e">
        <f t="shared" si="108"/>
        <v>#DIV/0!</v>
      </c>
      <c r="CC78" s="221"/>
      <c r="CD78" s="221"/>
      <c r="CE78" s="221" t="e">
        <f t="shared" si="109"/>
        <v>#DIV/0!</v>
      </c>
      <c r="CF78" s="221"/>
      <c r="CG78" s="221"/>
      <c r="CH78" s="221" t="e">
        <f t="shared" si="110"/>
        <v>#DIV/0!</v>
      </c>
      <c r="CI78" s="221"/>
      <c r="CJ78" s="221"/>
      <c r="CK78" s="221" t="e">
        <f t="shared" si="111"/>
        <v>#DIV/0!</v>
      </c>
      <c r="CL78" s="221"/>
      <c r="CM78" s="221"/>
      <c r="CN78" s="221" t="e">
        <f t="shared" si="112"/>
        <v>#DIV/0!</v>
      </c>
      <c r="CO78" s="221"/>
      <c r="CP78" s="221"/>
      <c r="CQ78" s="221" t="e">
        <f t="shared" si="113"/>
        <v>#DIV/0!</v>
      </c>
      <c r="CR78" s="221"/>
      <c r="CS78" s="221"/>
      <c r="CT78" s="221" t="e">
        <f t="shared" si="114"/>
        <v>#DIV/0!</v>
      </c>
      <c r="CU78" s="221"/>
      <c r="CV78" s="221"/>
      <c r="CW78" s="221" t="e">
        <f t="shared" si="115"/>
        <v>#DIV/0!</v>
      </c>
      <c r="CX78" s="221"/>
      <c r="CY78" s="221"/>
      <c r="CZ78" s="221" t="e">
        <f t="shared" si="116"/>
        <v>#DIV/0!</v>
      </c>
      <c r="DA78" s="221"/>
      <c r="DB78" s="221"/>
      <c r="DC78" s="221" t="e">
        <f t="shared" si="117"/>
        <v>#DIV/0!</v>
      </c>
      <c r="DD78" s="221"/>
      <c r="DE78" s="221"/>
      <c r="DF78" s="221" t="e">
        <f t="shared" si="118"/>
        <v>#DIV/0!</v>
      </c>
      <c r="DG78" s="221"/>
      <c r="DH78" s="221"/>
      <c r="DI78" s="221" t="e">
        <f t="shared" si="119"/>
        <v>#DIV/0!</v>
      </c>
      <c r="DJ78" s="221"/>
      <c r="DK78" s="221"/>
      <c r="DL78" s="221" t="e">
        <f t="shared" si="120"/>
        <v>#DIV/0!</v>
      </c>
      <c r="DM78" s="221"/>
      <c r="DN78" s="221"/>
      <c r="DO78" s="221" t="e">
        <f t="shared" si="121"/>
        <v>#DIV/0!</v>
      </c>
      <c r="DP78" s="221"/>
      <c r="DQ78" s="221"/>
      <c r="DR78" s="221" t="e">
        <f t="shared" si="122"/>
        <v>#DIV/0!</v>
      </c>
      <c r="DS78" s="221"/>
      <c r="DT78" s="221"/>
      <c r="DU78" s="221" t="e">
        <f t="shared" si="123"/>
        <v>#DIV/0!</v>
      </c>
      <c r="DV78" s="221"/>
      <c r="DW78" s="221"/>
      <c r="DX78" s="221" t="e">
        <f t="shared" si="124"/>
        <v>#DIV/0!</v>
      </c>
      <c r="DY78" s="221"/>
      <c r="DZ78" s="221"/>
      <c r="EA78" s="221" t="e">
        <f t="shared" si="125"/>
        <v>#DIV/0!</v>
      </c>
      <c r="EB78" s="221"/>
      <c r="EC78" s="221"/>
      <c r="ED78" s="221" t="e">
        <f t="shared" si="126"/>
        <v>#DIV/0!</v>
      </c>
      <c r="EE78" s="221"/>
      <c r="EF78" s="221"/>
      <c r="EG78" s="221" t="e">
        <f t="shared" si="127"/>
        <v>#DIV/0!</v>
      </c>
      <c r="EH78" s="221"/>
      <c r="EI78" s="221"/>
      <c r="EJ78" s="221" t="e">
        <f t="shared" si="128"/>
        <v>#DIV/0!</v>
      </c>
      <c r="EK78" s="221"/>
      <c r="EL78" s="221"/>
      <c r="EM78" s="221" t="e">
        <f t="shared" si="129"/>
        <v>#DIV/0!</v>
      </c>
      <c r="EN78" s="221"/>
      <c r="EO78" s="221"/>
      <c r="EP78" s="221" t="e">
        <f t="shared" si="130"/>
        <v>#DIV/0!</v>
      </c>
      <c r="EQ78" s="221"/>
      <c r="ER78" s="221"/>
      <c r="ES78" s="221" t="e">
        <f t="shared" si="131"/>
        <v>#DIV/0!</v>
      </c>
      <c r="ET78" s="221"/>
      <c r="EU78" s="221"/>
      <c r="EV78" s="221" t="e">
        <f t="shared" si="132"/>
        <v>#DIV/0!</v>
      </c>
      <c r="EW78" s="221"/>
      <c r="EX78" s="221"/>
      <c r="EY78" s="221" t="e">
        <f t="shared" si="133"/>
        <v>#DIV/0!</v>
      </c>
      <c r="EZ78" s="221"/>
      <c r="FA78" s="221"/>
      <c r="FB78" s="221" t="e">
        <f t="shared" si="134"/>
        <v>#DIV/0!</v>
      </c>
      <c r="FC78" s="221"/>
      <c r="FD78" s="221"/>
      <c r="FE78" s="221" t="e">
        <f t="shared" si="135"/>
        <v>#DIV/0!</v>
      </c>
      <c r="FF78" s="221"/>
      <c r="FG78" s="221"/>
      <c r="FH78" s="221" t="e">
        <f t="shared" si="136"/>
        <v>#DIV/0!</v>
      </c>
      <c r="FI78" s="221"/>
      <c r="FJ78" s="221"/>
      <c r="FK78" s="221" t="e">
        <f t="shared" si="137"/>
        <v>#DIV/0!</v>
      </c>
      <c r="FL78" s="221"/>
      <c r="FM78" s="221"/>
      <c r="FN78" s="221" t="e">
        <f t="shared" si="138"/>
        <v>#DIV/0!</v>
      </c>
      <c r="FO78" s="221"/>
      <c r="FP78" s="221"/>
      <c r="FQ78" s="221" t="e">
        <f t="shared" si="139"/>
        <v>#DIV/0!</v>
      </c>
      <c r="FR78" s="221"/>
      <c r="FS78" s="221"/>
      <c r="FT78" s="221" t="e">
        <f t="shared" si="140"/>
        <v>#DIV/0!</v>
      </c>
      <c r="FU78" s="221"/>
      <c r="FV78" s="221"/>
      <c r="FW78" s="221" t="e">
        <f t="shared" si="141"/>
        <v>#DIV/0!</v>
      </c>
      <c r="FX78" s="221"/>
      <c r="FY78" s="221"/>
      <c r="FZ78" s="221" t="e">
        <f t="shared" si="142"/>
        <v>#DIV/0!</v>
      </c>
      <c r="GA78" s="221"/>
      <c r="GB78" s="221"/>
      <c r="GC78" s="221" t="e">
        <f t="shared" si="143"/>
        <v>#DIV/0!</v>
      </c>
      <c r="GD78" s="221"/>
      <c r="GE78" s="221"/>
      <c r="GF78" s="221" t="e">
        <f t="shared" si="144"/>
        <v>#DIV/0!</v>
      </c>
      <c r="GG78" s="221"/>
      <c r="GH78" s="221"/>
      <c r="GI78" s="221" t="e">
        <f t="shared" si="145"/>
        <v>#DIV/0!</v>
      </c>
      <c r="GJ78" s="221"/>
      <c r="GK78" s="221"/>
      <c r="GL78" s="221" t="e">
        <f t="shared" si="146"/>
        <v>#DIV/0!</v>
      </c>
      <c r="GM78" s="221"/>
      <c r="GN78" s="221"/>
      <c r="GO78" s="221" t="e">
        <f t="shared" si="147"/>
        <v>#DIV/0!</v>
      </c>
      <c r="GP78" s="221"/>
      <c r="GQ78" s="221"/>
      <c r="GR78" s="221" t="e">
        <f t="shared" si="148"/>
        <v>#DIV/0!</v>
      </c>
      <c r="GS78" s="221"/>
      <c r="GT78" s="221"/>
      <c r="GU78" s="221" t="e">
        <f t="shared" si="149"/>
        <v>#DIV/0!</v>
      </c>
      <c r="GV78" s="221"/>
      <c r="GW78" s="221"/>
      <c r="GX78" s="221" t="e">
        <f t="shared" si="150"/>
        <v>#DIV/0!</v>
      </c>
      <c r="GY78" s="221"/>
      <c r="GZ78" s="221"/>
      <c r="HA78" s="221" t="e">
        <f t="shared" si="151"/>
        <v>#DIV/0!</v>
      </c>
      <c r="HB78" s="221"/>
      <c r="HC78" s="221"/>
      <c r="HD78" s="221" t="e">
        <f t="shared" si="152"/>
        <v>#DIV/0!</v>
      </c>
      <c r="HE78" s="221"/>
      <c r="HF78" s="221"/>
      <c r="HG78" s="221" t="e">
        <f t="shared" si="153"/>
        <v>#DIV/0!</v>
      </c>
      <c r="HH78" s="221"/>
      <c r="HI78" s="221"/>
      <c r="HJ78" s="221" t="e">
        <f t="shared" si="154"/>
        <v>#DIV/0!</v>
      </c>
      <c r="HK78" s="221"/>
      <c r="HL78" s="221"/>
      <c r="HM78" s="221" t="e">
        <f t="shared" si="155"/>
        <v>#DIV/0!</v>
      </c>
      <c r="HN78" s="221"/>
      <c r="HO78" s="221"/>
      <c r="HP78" s="221" t="e">
        <f t="shared" si="156"/>
        <v>#DIV/0!</v>
      </c>
      <c r="HQ78" s="221"/>
      <c r="HR78" s="221"/>
      <c r="HS78" s="221" t="e">
        <f t="shared" si="157"/>
        <v>#DIV/0!</v>
      </c>
      <c r="HT78" s="221"/>
      <c r="HU78" s="221"/>
      <c r="HV78" s="221" t="e">
        <f t="shared" si="158"/>
        <v>#DIV/0!</v>
      </c>
      <c r="HW78" s="221"/>
      <c r="HX78" s="221"/>
      <c r="HY78" s="221" t="e">
        <f t="shared" si="159"/>
        <v>#DIV/0!</v>
      </c>
      <c r="HZ78" s="221"/>
      <c r="IA78" s="221"/>
      <c r="IB78" s="221" t="e">
        <f t="shared" si="160"/>
        <v>#DIV/0!</v>
      </c>
      <c r="IC78" s="221"/>
      <c r="ID78" s="221"/>
      <c r="IE78" s="221" t="e">
        <f t="shared" si="161"/>
        <v>#DIV/0!</v>
      </c>
      <c r="IF78" s="221"/>
      <c r="IG78" s="221"/>
      <c r="IH78" s="221"/>
      <c r="II78" s="221"/>
      <c r="IJ78" s="221"/>
      <c r="IK78" s="221"/>
      <c r="IL78" s="221"/>
      <c r="IM78" s="221"/>
      <c r="IN78" s="221"/>
      <c r="IO78" s="221"/>
      <c r="IP78" s="221"/>
    </row>
    <row r="79" spans="2:250" s="1" customFormat="1" x14ac:dyDescent="0.4">
      <c r="B79" s="221">
        <f t="shared" si="162"/>
        <v>0</v>
      </c>
      <c r="C79" s="221"/>
      <c r="D79" s="221"/>
      <c r="E79" s="221" t="e">
        <f t="shared" si="163"/>
        <v>#DIV/0!</v>
      </c>
      <c r="F79" s="221"/>
      <c r="G79" s="221"/>
      <c r="H79" s="221" t="e">
        <f t="shared" si="84"/>
        <v>#DIV/0!</v>
      </c>
      <c r="I79" s="221"/>
      <c r="J79" s="221"/>
      <c r="K79" s="221" t="e">
        <f t="shared" si="85"/>
        <v>#DIV/0!</v>
      </c>
      <c r="L79" s="221"/>
      <c r="M79" s="221"/>
      <c r="N79" s="221" t="e">
        <f t="shared" si="86"/>
        <v>#DIV/0!</v>
      </c>
      <c r="O79" s="221"/>
      <c r="P79" s="221"/>
      <c r="Q79" s="221" t="e">
        <f t="shared" si="87"/>
        <v>#DIV/0!</v>
      </c>
      <c r="R79" s="221"/>
      <c r="S79" s="221"/>
      <c r="T79" s="221" t="e">
        <f t="shared" si="88"/>
        <v>#DIV/0!</v>
      </c>
      <c r="U79" s="221"/>
      <c r="V79" s="221"/>
      <c r="W79" s="221" t="e">
        <f t="shared" si="89"/>
        <v>#DIV/0!</v>
      </c>
      <c r="X79" s="221"/>
      <c r="Y79" s="221"/>
      <c r="Z79" s="221" t="e">
        <f t="shared" si="90"/>
        <v>#DIV/0!</v>
      </c>
      <c r="AA79" s="221"/>
      <c r="AB79" s="221"/>
      <c r="AC79" s="221" t="e">
        <f t="shared" si="91"/>
        <v>#DIV/0!</v>
      </c>
      <c r="AD79" s="221"/>
      <c r="AE79" s="221"/>
      <c r="AF79" s="221" t="e">
        <f t="shared" si="92"/>
        <v>#DIV/0!</v>
      </c>
      <c r="AG79" s="221"/>
      <c r="AH79" s="221"/>
      <c r="AI79" s="221" t="e">
        <f t="shared" si="93"/>
        <v>#DIV/0!</v>
      </c>
      <c r="AJ79" s="221"/>
      <c r="AK79" s="221"/>
      <c r="AL79" s="221" t="e">
        <f t="shared" si="94"/>
        <v>#DIV/0!</v>
      </c>
      <c r="AM79" s="221"/>
      <c r="AN79" s="221"/>
      <c r="AO79" s="221" t="e">
        <f t="shared" si="95"/>
        <v>#DIV/0!</v>
      </c>
      <c r="AP79" s="221"/>
      <c r="AQ79" s="221"/>
      <c r="AR79" s="221" t="e">
        <f t="shared" si="96"/>
        <v>#DIV/0!</v>
      </c>
      <c r="AS79" s="221"/>
      <c r="AT79" s="221"/>
      <c r="AU79" s="221" t="e">
        <f t="shared" si="97"/>
        <v>#DIV/0!</v>
      </c>
      <c r="AV79" s="221"/>
      <c r="AW79" s="221"/>
      <c r="AX79" s="221" t="e">
        <f t="shared" si="98"/>
        <v>#DIV/0!</v>
      </c>
      <c r="AY79" s="221"/>
      <c r="AZ79" s="221"/>
      <c r="BA79" s="221" t="e">
        <f t="shared" si="99"/>
        <v>#DIV/0!</v>
      </c>
      <c r="BB79" s="221"/>
      <c r="BC79" s="221"/>
      <c r="BD79" s="221" t="e">
        <f t="shared" si="100"/>
        <v>#DIV/0!</v>
      </c>
      <c r="BE79" s="221"/>
      <c r="BF79" s="221"/>
      <c r="BG79" s="221" t="e">
        <f t="shared" si="101"/>
        <v>#DIV/0!</v>
      </c>
      <c r="BH79" s="221"/>
      <c r="BI79" s="221"/>
      <c r="BJ79" s="221" t="e">
        <f t="shared" si="102"/>
        <v>#DIV/0!</v>
      </c>
      <c r="BK79" s="221"/>
      <c r="BL79" s="221"/>
      <c r="BM79" s="221" t="e">
        <f t="shared" si="103"/>
        <v>#DIV/0!</v>
      </c>
      <c r="BN79" s="221"/>
      <c r="BO79" s="221"/>
      <c r="BP79" s="221" t="e">
        <f t="shared" si="104"/>
        <v>#DIV/0!</v>
      </c>
      <c r="BQ79" s="221"/>
      <c r="BR79" s="221"/>
      <c r="BS79" s="221" t="e">
        <f t="shared" si="105"/>
        <v>#DIV/0!</v>
      </c>
      <c r="BT79" s="221"/>
      <c r="BU79" s="221"/>
      <c r="BV79" s="221" t="e">
        <f t="shared" si="106"/>
        <v>#DIV/0!</v>
      </c>
      <c r="BW79" s="221"/>
      <c r="BX79" s="221"/>
      <c r="BY79" s="221" t="e">
        <f t="shared" si="107"/>
        <v>#DIV/0!</v>
      </c>
      <c r="BZ79" s="221"/>
      <c r="CA79" s="221"/>
      <c r="CB79" s="221" t="e">
        <f t="shared" si="108"/>
        <v>#DIV/0!</v>
      </c>
      <c r="CC79" s="221"/>
      <c r="CD79" s="221"/>
      <c r="CE79" s="221" t="e">
        <f t="shared" si="109"/>
        <v>#DIV/0!</v>
      </c>
      <c r="CF79" s="221"/>
      <c r="CG79" s="221"/>
      <c r="CH79" s="221" t="e">
        <f t="shared" si="110"/>
        <v>#DIV/0!</v>
      </c>
      <c r="CI79" s="221"/>
      <c r="CJ79" s="221"/>
      <c r="CK79" s="221" t="e">
        <f t="shared" si="111"/>
        <v>#DIV/0!</v>
      </c>
      <c r="CL79" s="221"/>
      <c r="CM79" s="221"/>
      <c r="CN79" s="221" t="e">
        <f t="shared" si="112"/>
        <v>#DIV/0!</v>
      </c>
      <c r="CO79" s="221"/>
      <c r="CP79" s="221"/>
      <c r="CQ79" s="221" t="e">
        <f t="shared" si="113"/>
        <v>#DIV/0!</v>
      </c>
      <c r="CR79" s="221"/>
      <c r="CS79" s="221"/>
      <c r="CT79" s="221" t="e">
        <f t="shared" si="114"/>
        <v>#DIV/0!</v>
      </c>
      <c r="CU79" s="221"/>
      <c r="CV79" s="221"/>
      <c r="CW79" s="221" t="e">
        <f t="shared" si="115"/>
        <v>#DIV/0!</v>
      </c>
      <c r="CX79" s="221"/>
      <c r="CY79" s="221"/>
      <c r="CZ79" s="221" t="e">
        <f t="shared" si="116"/>
        <v>#DIV/0!</v>
      </c>
      <c r="DA79" s="221"/>
      <c r="DB79" s="221"/>
      <c r="DC79" s="221" t="e">
        <f t="shared" si="117"/>
        <v>#DIV/0!</v>
      </c>
      <c r="DD79" s="221"/>
      <c r="DE79" s="221"/>
      <c r="DF79" s="221" t="e">
        <f t="shared" si="118"/>
        <v>#DIV/0!</v>
      </c>
      <c r="DG79" s="221"/>
      <c r="DH79" s="221"/>
      <c r="DI79" s="221" t="e">
        <f t="shared" si="119"/>
        <v>#DIV/0!</v>
      </c>
      <c r="DJ79" s="221"/>
      <c r="DK79" s="221"/>
      <c r="DL79" s="221" t="e">
        <f t="shared" si="120"/>
        <v>#DIV/0!</v>
      </c>
      <c r="DM79" s="221"/>
      <c r="DN79" s="221"/>
      <c r="DO79" s="221" t="e">
        <f t="shared" si="121"/>
        <v>#DIV/0!</v>
      </c>
      <c r="DP79" s="221"/>
      <c r="DQ79" s="221"/>
      <c r="DR79" s="221" t="e">
        <f t="shared" si="122"/>
        <v>#DIV/0!</v>
      </c>
      <c r="DS79" s="221"/>
      <c r="DT79" s="221"/>
      <c r="DU79" s="221" t="e">
        <f t="shared" si="123"/>
        <v>#DIV/0!</v>
      </c>
      <c r="DV79" s="221"/>
      <c r="DW79" s="221"/>
      <c r="DX79" s="221" t="e">
        <f t="shared" si="124"/>
        <v>#DIV/0!</v>
      </c>
      <c r="DY79" s="221"/>
      <c r="DZ79" s="221"/>
      <c r="EA79" s="221" t="e">
        <f t="shared" si="125"/>
        <v>#DIV/0!</v>
      </c>
      <c r="EB79" s="221"/>
      <c r="EC79" s="221"/>
      <c r="ED79" s="221" t="e">
        <f t="shared" si="126"/>
        <v>#DIV/0!</v>
      </c>
      <c r="EE79" s="221"/>
      <c r="EF79" s="221"/>
      <c r="EG79" s="221" t="e">
        <f t="shared" si="127"/>
        <v>#DIV/0!</v>
      </c>
      <c r="EH79" s="221"/>
      <c r="EI79" s="221"/>
      <c r="EJ79" s="221" t="e">
        <f t="shared" si="128"/>
        <v>#DIV/0!</v>
      </c>
      <c r="EK79" s="221"/>
      <c r="EL79" s="221"/>
      <c r="EM79" s="221" t="e">
        <f t="shared" si="129"/>
        <v>#DIV/0!</v>
      </c>
      <c r="EN79" s="221"/>
      <c r="EO79" s="221"/>
      <c r="EP79" s="221" t="e">
        <f t="shared" si="130"/>
        <v>#DIV/0!</v>
      </c>
      <c r="EQ79" s="221"/>
      <c r="ER79" s="221"/>
      <c r="ES79" s="221" t="e">
        <f t="shared" si="131"/>
        <v>#DIV/0!</v>
      </c>
      <c r="ET79" s="221"/>
      <c r="EU79" s="221"/>
      <c r="EV79" s="221" t="e">
        <f t="shared" si="132"/>
        <v>#DIV/0!</v>
      </c>
      <c r="EW79" s="221"/>
      <c r="EX79" s="221"/>
      <c r="EY79" s="221" t="e">
        <f t="shared" si="133"/>
        <v>#DIV/0!</v>
      </c>
      <c r="EZ79" s="221"/>
      <c r="FA79" s="221"/>
      <c r="FB79" s="221" t="e">
        <f t="shared" si="134"/>
        <v>#DIV/0!</v>
      </c>
      <c r="FC79" s="221"/>
      <c r="FD79" s="221"/>
      <c r="FE79" s="221" t="e">
        <f t="shared" si="135"/>
        <v>#DIV/0!</v>
      </c>
      <c r="FF79" s="221"/>
      <c r="FG79" s="221"/>
      <c r="FH79" s="221" t="e">
        <f t="shared" si="136"/>
        <v>#DIV/0!</v>
      </c>
      <c r="FI79" s="221"/>
      <c r="FJ79" s="221"/>
      <c r="FK79" s="221" t="e">
        <f t="shared" si="137"/>
        <v>#DIV/0!</v>
      </c>
      <c r="FL79" s="221"/>
      <c r="FM79" s="221"/>
      <c r="FN79" s="221" t="e">
        <f t="shared" si="138"/>
        <v>#DIV/0!</v>
      </c>
      <c r="FO79" s="221"/>
      <c r="FP79" s="221"/>
      <c r="FQ79" s="221" t="e">
        <f t="shared" si="139"/>
        <v>#DIV/0!</v>
      </c>
      <c r="FR79" s="221"/>
      <c r="FS79" s="221"/>
      <c r="FT79" s="221" t="e">
        <f t="shared" si="140"/>
        <v>#DIV/0!</v>
      </c>
      <c r="FU79" s="221"/>
      <c r="FV79" s="221"/>
      <c r="FW79" s="221" t="e">
        <f t="shared" si="141"/>
        <v>#DIV/0!</v>
      </c>
      <c r="FX79" s="221"/>
      <c r="FY79" s="221"/>
      <c r="FZ79" s="221" t="e">
        <f t="shared" si="142"/>
        <v>#DIV/0!</v>
      </c>
      <c r="GA79" s="221"/>
      <c r="GB79" s="221"/>
      <c r="GC79" s="221" t="e">
        <f t="shared" si="143"/>
        <v>#DIV/0!</v>
      </c>
      <c r="GD79" s="221"/>
      <c r="GE79" s="221"/>
      <c r="GF79" s="221" t="e">
        <f t="shared" si="144"/>
        <v>#DIV/0!</v>
      </c>
      <c r="GG79" s="221"/>
      <c r="GH79" s="221"/>
      <c r="GI79" s="221" t="e">
        <f t="shared" si="145"/>
        <v>#DIV/0!</v>
      </c>
      <c r="GJ79" s="221"/>
      <c r="GK79" s="221"/>
      <c r="GL79" s="221" t="e">
        <f t="shared" si="146"/>
        <v>#DIV/0!</v>
      </c>
      <c r="GM79" s="221"/>
      <c r="GN79" s="221"/>
      <c r="GO79" s="221" t="e">
        <f t="shared" si="147"/>
        <v>#DIV/0!</v>
      </c>
      <c r="GP79" s="221"/>
      <c r="GQ79" s="221"/>
      <c r="GR79" s="221" t="e">
        <f t="shared" si="148"/>
        <v>#DIV/0!</v>
      </c>
      <c r="GS79" s="221"/>
      <c r="GT79" s="221"/>
      <c r="GU79" s="221" t="e">
        <f t="shared" si="149"/>
        <v>#DIV/0!</v>
      </c>
      <c r="GV79" s="221"/>
      <c r="GW79" s="221"/>
      <c r="GX79" s="221" t="e">
        <f t="shared" si="150"/>
        <v>#DIV/0!</v>
      </c>
      <c r="GY79" s="221"/>
      <c r="GZ79" s="221"/>
      <c r="HA79" s="221" t="e">
        <f t="shared" si="151"/>
        <v>#DIV/0!</v>
      </c>
      <c r="HB79" s="221"/>
      <c r="HC79" s="221"/>
      <c r="HD79" s="221" t="e">
        <f t="shared" si="152"/>
        <v>#DIV/0!</v>
      </c>
      <c r="HE79" s="221"/>
      <c r="HF79" s="221"/>
      <c r="HG79" s="221" t="e">
        <f t="shared" si="153"/>
        <v>#DIV/0!</v>
      </c>
      <c r="HH79" s="221"/>
      <c r="HI79" s="221"/>
      <c r="HJ79" s="221" t="e">
        <f t="shared" si="154"/>
        <v>#DIV/0!</v>
      </c>
      <c r="HK79" s="221"/>
      <c r="HL79" s="221"/>
      <c r="HM79" s="221" t="e">
        <f t="shared" si="155"/>
        <v>#DIV/0!</v>
      </c>
      <c r="HN79" s="221"/>
      <c r="HO79" s="221"/>
      <c r="HP79" s="221" t="e">
        <f t="shared" si="156"/>
        <v>#DIV/0!</v>
      </c>
      <c r="HQ79" s="221"/>
      <c r="HR79" s="221"/>
      <c r="HS79" s="221" t="e">
        <f t="shared" si="157"/>
        <v>#DIV/0!</v>
      </c>
      <c r="HT79" s="221"/>
      <c r="HU79" s="221"/>
      <c r="HV79" s="221" t="e">
        <f t="shared" si="158"/>
        <v>#DIV/0!</v>
      </c>
      <c r="HW79" s="221"/>
      <c r="HX79" s="221"/>
      <c r="HY79" s="221" t="e">
        <f t="shared" si="159"/>
        <v>#DIV/0!</v>
      </c>
      <c r="HZ79" s="221"/>
      <c r="IA79" s="221"/>
      <c r="IB79" s="221" t="e">
        <f t="shared" si="160"/>
        <v>#DIV/0!</v>
      </c>
      <c r="IC79" s="221"/>
      <c r="ID79" s="221"/>
      <c r="IE79" s="221" t="e">
        <f t="shared" si="161"/>
        <v>#DIV/0!</v>
      </c>
      <c r="IF79" s="221"/>
      <c r="IG79" s="221"/>
      <c r="IH79" s="221"/>
      <c r="II79" s="221"/>
      <c r="IJ79" s="221"/>
      <c r="IK79" s="221"/>
      <c r="IL79" s="221"/>
      <c r="IM79" s="221"/>
      <c r="IN79" s="221"/>
      <c r="IO79" s="221"/>
      <c r="IP79" s="221"/>
    </row>
    <row r="80" spans="2:250" s="1" customFormat="1" x14ac:dyDescent="0.4">
      <c r="B80" s="221">
        <f t="shared" si="162"/>
        <v>0</v>
      </c>
      <c r="C80" s="221"/>
      <c r="D80" s="221"/>
      <c r="E80" s="221" t="e">
        <f t="shared" si="163"/>
        <v>#DIV/0!</v>
      </c>
      <c r="F80" s="221"/>
      <c r="G80" s="221"/>
      <c r="H80" s="221" t="e">
        <f t="shared" si="84"/>
        <v>#DIV/0!</v>
      </c>
      <c r="I80" s="221"/>
      <c r="J80" s="221"/>
      <c r="K80" s="221" t="e">
        <f t="shared" si="85"/>
        <v>#DIV/0!</v>
      </c>
      <c r="L80" s="221"/>
      <c r="M80" s="221"/>
      <c r="N80" s="221" t="e">
        <f t="shared" si="86"/>
        <v>#DIV/0!</v>
      </c>
      <c r="O80" s="221"/>
      <c r="P80" s="221"/>
      <c r="Q80" s="221" t="e">
        <f t="shared" si="87"/>
        <v>#DIV/0!</v>
      </c>
      <c r="R80" s="221"/>
      <c r="S80" s="221"/>
      <c r="T80" s="221" t="e">
        <f t="shared" si="88"/>
        <v>#DIV/0!</v>
      </c>
      <c r="U80" s="221"/>
      <c r="V80" s="221"/>
      <c r="W80" s="221" t="e">
        <f t="shared" si="89"/>
        <v>#DIV/0!</v>
      </c>
      <c r="X80" s="221"/>
      <c r="Y80" s="221"/>
      <c r="Z80" s="221" t="e">
        <f t="shared" si="90"/>
        <v>#DIV/0!</v>
      </c>
      <c r="AA80" s="221"/>
      <c r="AB80" s="221"/>
      <c r="AC80" s="221" t="e">
        <f t="shared" si="91"/>
        <v>#DIV/0!</v>
      </c>
      <c r="AD80" s="221"/>
      <c r="AE80" s="221"/>
      <c r="AF80" s="221" t="e">
        <f t="shared" si="92"/>
        <v>#DIV/0!</v>
      </c>
      <c r="AG80" s="221"/>
      <c r="AH80" s="221"/>
      <c r="AI80" s="221" t="e">
        <f t="shared" si="93"/>
        <v>#DIV/0!</v>
      </c>
      <c r="AJ80" s="221"/>
      <c r="AK80" s="221"/>
      <c r="AL80" s="221" t="e">
        <f t="shared" si="94"/>
        <v>#DIV/0!</v>
      </c>
      <c r="AM80" s="221"/>
      <c r="AN80" s="221"/>
      <c r="AO80" s="221" t="e">
        <f t="shared" si="95"/>
        <v>#DIV/0!</v>
      </c>
      <c r="AP80" s="221"/>
      <c r="AQ80" s="221"/>
      <c r="AR80" s="221" t="e">
        <f t="shared" si="96"/>
        <v>#DIV/0!</v>
      </c>
      <c r="AS80" s="221"/>
      <c r="AT80" s="221"/>
      <c r="AU80" s="221" t="e">
        <f t="shared" si="97"/>
        <v>#DIV/0!</v>
      </c>
      <c r="AV80" s="221"/>
      <c r="AW80" s="221"/>
      <c r="AX80" s="221" t="e">
        <f t="shared" si="98"/>
        <v>#DIV/0!</v>
      </c>
      <c r="AY80" s="221"/>
      <c r="AZ80" s="221"/>
      <c r="BA80" s="221" t="e">
        <f t="shared" si="99"/>
        <v>#DIV/0!</v>
      </c>
      <c r="BB80" s="221"/>
      <c r="BC80" s="221"/>
      <c r="BD80" s="221" t="e">
        <f t="shared" si="100"/>
        <v>#DIV/0!</v>
      </c>
      <c r="BE80" s="221"/>
      <c r="BF80" s="221"/>
      <c r="BG80" s="221" t="e">
        <f t="shared" si="101"/>
        <v>#DIV/0!</v>
      </c>
      <c r="BH80" s="221"/>
      <c r="BI80" s="221"/>
      <c r="BJ80" s="221" t="e">
        <f t="shared" si="102"/>
        <v>#DIV/0!</v>
      </c>
      <c r="BK80" s="221"/>
      <c r="BL80" s="221"/>
      <c r="BM80" s="221" t="e">
        <f t="shared" si="103"/>
        <v>#DIV/0!</v>
      </c>
      <c r="BN80" s="221"/>
      <c r="BO80" s="221"/>
      <c r="BP80" s="221" t="e">
        <f t="shared" si="104"/>
        <v>#DIV/0!</v>
      </c>
      <c r="BQ80" s="221"/>
      <c r="BR80" s="221"/>
      <c r="BS80" s="221" t="e">
        <f t="shared" si="105"/>
        <v>#DIV/0!</v>
      </c>
      <c r="BT80" s="221"/>
      <c r="BU80" s="221"/>
      <c r="BV80" s="221" t="e">
        <f t="shared" si="106"/>
        <v>#DIV/0!</v>
      </c>
      <c r="BW80" s="221"/>
      <c r="BX80" s="221"/>
      <c r="BY80" s="221" t="e">
        <f t="shared" si="107"/>
        <v>#DIV/0!</v>
      </c>
      <c r="BZ80" s="221"/>
      <c r="CA80" s="221"/>
      <c r="CB80" s="221" t="e">
        <f t="shared" si="108"/>
        <v>#DIV/0!</v>
      </c>
      <c r="CC80" s="221"/>
      <c r="CD80" s="221"/>
      <c r="CE80" s="221" t="e">
        <f t="shared" si="109"/>
        <v>#DIV/0!</v>
      </c>
      <c r="CF80" s="221"/>
      <c r="CG80" s="221"/>
      <c r="CH80" s="221" t="e">
        <f t="shared" si="110"/>
        <v>#DIV/0!</v>
      </c>
      <c r="CI80" s="221"/>
      <c r="CJ80" s="221"/>
      <c r="CK80" s="221" t="e">
        <f t="shared" si="111"/>
        <v>#DIV/0!</v>
      </c>
      <c r="CL80" s="221"/>
      <c r="CM80" s="221"/>
      <c r="CN80" s="221" t="e">
        <f t="shared" si="112"/>
        <v>#DIV/0!</v>
      </c>
      <c r="CO80" s="221"/>
      <c r="CP80" s="221"/>
      <c r="CQ80" s="221" t="e">
        <f t="shared" si="113"/>
        <v>#DIV/0!</v>
      </c>
      <c r="CR80" s="221"/>
      <c r="CS80" s="221"/>
      <c r="CT80" s="221" t="e">
        <f t="shared" si="114"/>
        <v>#DIV/0!</v>
      </c>
      <c r="CU80" s="221"/>
      <c r="CV80" s="221"/>
      <c r="CW80" s="221" t="e">
        <f t="shared" si="115"/>
        <v>#DIV/0!</v>
      </c>
      <c r="CX80" s="221"/>
      <c r="CY80" s="221"/>
      <c r="CZ80" s="221" t="e">
        <f t="shared" si="116"/>
        <v>#DIV/0!</v>
      </c>
      <c r="DA80" s="221"/>
      <c r="DB80" s="221"/>
      <c r="DC80" s="221" t="e">
        <f t="shared" si="117"/>
        <v>#DIV/0!</v>
      </c>
      <c r="DD80" s="221"/>
      <c r="DE80" s="221"/>
      <c r="DF80" s="221" t="e">
        <f t="shared" si="118"/>
        <v>#DIV/0!</v>
      </c>
      <c r="DG80" s="221"/>
      <c r="DH80" s="221"/>
      <c r="DI80" s="221" t="e">
        <f t="shared" si="119"/>
        <v>#DIV/0!</v>
      </c>
      <c r="DJ80" s="221"/>
      <c r="DK80" s="221"/>
      <c r="DL80" s="221" t="e">
        <f t="shared" si="120"/>
        <v>#DIV/0!</v>
      </c>
      <c r="DM80" s="221"/>
      <c r="DN80" s="221"/>
      <c r="DO80" s="221" t="e">
        <f t="shared" si="121"/>
        <v>#DIV/0!</v>
      </c>
      <c r="DP80" s="221"/>
      <c r="DQ80" s="221"/>
      <c r="DR80" s="221" t="e">
        <f t="shared" si="122"/>
        <v>#DIV/0!</v>
      </c>
      <c r="DS80" s="221"/>
      <c r="DT80" s="221"/>
      <c r="DU80" s="221" t="e">
        <f t="shared" si="123"/>
        <v>#DIV/0!</v>
      </c>
      <c r="DV80" s="221"/>
      <c r="DW80" s="221"/>
      <c r="DX80" s="221" t="e">
        <f t="shared" si="124"/>
        <v>#DIV/0!</v>
      </c>
      <c r="DY80" s="221"/>
      <c r="DZ80" s="221"/>
      <c r="EA80" s="221" t="e">
        <f t="shared" si="125"/>
        <v>#DIV/0!</v>
      </c>
      <c r="EB80" s="221"/>
      <c r="EC80" s="221"/>
      <c r="ED80" s="221" t="e">
        <f t="shared" si="126"/>
        <v>#DIV/0!</v>
      </c>
      <c r="EE80" s="221"/>
      <c r="EF80" s="221"/>
      <c r="EG80" s="221" t="e">
        <f t="shared" si="127"/>
        <v>#DIV/0!</v>
      </c>
      <c r="EH80" s="221"/>
      <c r="EI80" s="221"/>
      <c r="EJ80" s="221" t="e">
        <f t="shared" si="128"/>
        <v>#DIV/0!</v>
      </c>
      <c r="EK80" s="221"/>
      <c r="EL80" s="221"/>
      <c r="EM80" s="221" t="e">
        <f t="shared" si="129"/>
        <v>#DIV/0!</v>
      </c>
      <c r="EN80" s="221"/>
      <c r="EO80" s="221"/>
      <c r="EP80" s="221" t="e">
        <f t="shared" si="130"/>
        <v>#DIV/0!</v>
      </c>
      <c r="EQ80" s="221"/>
      <c r="ER80" s="221"/>
      <c r="ES80" s="221" t="e">
        <f t="shared" si="131"/>
        <v>#DIV/0!</v>
      </c>
      <c r="ET80" s="221"/>
      <c r="EU80" s="221"/>
      <c r="EV80" s="221" t="e">
        <f t="shared" si="132"/>
        <v>#DIV/0!</v>
      </c>
      <c r="EW80" s="221"/>
      <c r="EX80" s="221"/>
      <c r="EY80" s="221" t="e">
        <f t="shared" si="133"/>
        <v>#DIV/0!</v>
      </c>
      <c r="EZ80" s="221"/>
      <c r="FA80" s="221"/>
      <c r="FB80" s="221" t="e">
        <f t="shared" si="134"/>
        <v>#DIV/0!</v>
      </c>
      <c r="FC80" s="221"/>
      <c r="FD80" s="221"/>
      <c r="FE80" s="221" t="e">
        <f t="shared" si="135"/>
        <v>#DIV/0!</v>
      </c>
      <c r="FF80" s="221"/>
      <c r="FG80" s="221"/>
      <c r="FH80" s="221" t="e">
        <f t="shared" si="136"/>
        <v>#DIV/0!</v>
      </c>
      <c r="FI80" s="221"/>
      <c r="FJ80" s="221"/>
      <c r="FK80" s="221" t="e">
        <f t="shared" si="137"/>
        <v>#DIV/0!</v>
      </c>
      <c r="FL80" s="221"/>
      <c r="FM80" s="221"/>
      <c r="FN80" s="221" t="e">
        <f t="shared" si="138"/>
        <v>#DIV/0!</v>
      </c>
      <c r="FO80" s="221"/>
      <c r="FP80" s="221"/>
      <c r="FQ80" s="221" t="e">
        <f t="shared" si="139"/>
        <v>#DIV/0!</v>
      </c>
      <c r="FR80" s="221"/>
      <c r="FS80" s="221"/>
      <c r="FT80" s="221" t="e">
        <f t="shared" si="140"/>
        <v>#DIV/0!</v>
      </c>
      <c r="FU80" s="221"/>
      <c r="FV80" s="221"/>
      <c r="FW80" s="221" t="e">
        <f t="shared" si="141"/>
        <v>#DIV/0!</v>
      </c>
      <c r="FX80" s="221"/>
      <c r="FY80" s="221"/>
      <c r="FZ80" s="221" t="e">
        <f t="shared" si="142"/>
        <v>#DIV/0!</v>
      </c>
      <c r="GA80" s="221"/>
      <c r="GB80" s="221"/>
      <c r="GC80" s="221" t="e">
        <f t="shared" si="143"/>
        <v>#DIV/0!</v>
      </c>
      <c r="GD80" s="221"/>
      <c r="GE80" s="221"/>
      <c r="GF80" s="221" t="e">
        <f t="shared" si="144"/>
        <v>#DIV/0!</v>
      </c>
      <c r="GG80" s="221"/>
      <c r="GH80" s="221"/>
      <c r="GI80" s="221" t="e">
        <f t="shared" si="145"/>
        <v>#DIV/0!</v>
      </c>
      <c r="GJ80" s="221"/>
      <c r="GK80" s="221"/>
      <c r="GL80" s="221" t="e">
        <f t="shared" si="146"/>
        <v>#DIV/0!</v>
      </c>
      <c r="GM80" s="221"/>
      <c r="GN80" s="221"/>
      <c r="GO80" s="221" t="e">
        <f t="shared" si="147"/>
        <v>#DIV/0!</v>
      </c>
      <c r="GP80" s="221"/>
      <c r="GQ80" s="221"/>
      <c r="GR80" s="221" t="e">
        <f t="shared" si="148"/>
        <v>#DIV/0!</v>
      </c>
      <c r="GS80" s="221"/>
      <c r="GT80" s="221"/>
      <c r="GU80" s="221" t="e">
        <f t="shared" si="149"/>
        <v>#DIV/0!</v>
      </c>
      <c r="GV80" s="221"/>
      <c r="GW80" s="221"/>
      <c r="GX80" s="221" t="e">
        <f t="shared" si="150"/>
        <v>#DIV/0!</v>
      </c>
      <c r="GY80" s="221"/>
      <c r="GZ80" s="221"/>
      <c r="HA80" s="221" t="e">
        <f t="shared" si="151"/>
        <v>#DIV/0!</v>
      </c>
      <c r="HB80" s="221"/>
      <c r="HC80" s="221"/>
      <c r="HD80" s="221" t="e">
        <f t="shared" si="152"/>
        <v>#DIV/0!</v>
      </c>
      <c r="HE80" s="221"/>
      <c r="HF80" s="221"/>
      <c r="HG80" s="221" t="e">
        <f t="shared" si="153"/>
        <v>#DIV/0!</v>
      </c>
      <c r="HH80" s="221"/>
      <c r="HI80" s="221"/>
      <c r="HJ80" s="221" t="e">
        <f t="shared" si="154"/>
        <v>#DIV/0!</v>
      </c>
      <c r="HK80" s="221"/>
      <c r="HL80" s="221"/>
      <c r="HM80" s="221" t="e">
        <f t="shared" si="155"/>
        <v>#DIV/0!</v>
      </c>
      <c r="HN80" s="221"/>
      <c r="HO80" s="221"/>
      <c r="HP80" s="221" t="e">
        <f t="shared" si="156"/>
        <v>#DIV/0!</v>
      </c>
      <c r="HQ80" s="221"/>
      <c r="HR80" s="221"/>
      <c r="HS80" s="221" t="e">
        <f t="shared" si="157"/>
        <v>#DIV/0!</v>
      </c>
      <c r="HT80" s="221"/>
      <c r="HU80" s="221"/>
      <c r="HV80" s="221" t="e">
        <f t="shared" si="158"/>
        <v>#DIV/0!</v>
      </c>
      <c r="HW80" s="221"/>
      <c r="HX80" s="221"/>
      <c r="HY80" s="221" t="e">
        <f t="shared" si="159"/>
        <v>#DIV/0!</v>
      </c>
      <c r="HZ80" s="221"/>
      <c r="IA80" s="221"/>
      <c r="IB80" s="221" t="e">
        <f t="shared" si="160"/>
        <v>#DIV/0!</v>
      </c>
      <c r="IC80" s="221"/>
      <c r="ID80" s="221"/>
      <c r="IE80" s="221" t="e">
        <f t="shared" si="161"/>
        <v>#DIV/0!</v>
      </c>
      <c r="IF80" s="221"/>
      <c r="IG80" s="221"/>
      <c r="IH80" s="221"/>
      <c r="II80" s="221"/>
      <c r="IJ80" s="221"/>
      <c r="IK80" s="221"/>
      <c r="IL80" s="221"/>
      <c r="IM80" s="221"/>
      <c r="IN80" s="221"/>
      <c r="IO80" s="221"/>
      <c r="IP80" s="221"/>
    </row>
    <row r="81" spans="2:250" s="1" customFormat="1" x14ac:dyDescent="0.4">
      <c r="B81" s="221">
        <f t="shared" si="162"/>
        <v>0</v>
      </c>
      <c r="C81" s="221"/>
      <c r="D81" s="221"/>
      <c r="E81" s="221" t="e">
        <f t="shared" si="163"/>
        <v>#DIV/0!</v>
      </c>
      <c r="F81" s="221"/>
      <c r="G81" s="221"/>
      <c r="H81" s="221" t="e">
        <f t="shared" si="84"/>
        <v>#DIV/0!</v>
      </c>
      <c r="I81" s="221"/>
      <c r="J81" s="221"/>
      <c r="K81" s="221" t="e">
        <f t="shared" si="85"/>
        <v>#DIV/0!</v>
      </c>
      <c r="L81" s="221"/>
      <c r="M81" s="221"/>
      <c r="N81" s="221" t="e">
        <f t="shared" si="86"/>
        <v>#DIV/0!</v>
      </c>
      <c r="O81" s="221"/>
      <c r="P81" s="221"/>
      <c r="Q81" s="221" t="e">
        <f t="shared" si="87"/>
        <v>#DIV/0!</v>
      </c>
      <c r="R81" s="221"/>
      <c r="S81" s="221"/>
      <c r="T81" s="221" t="e">
        <f t="shared" si="88"/>
        <v>#DIV/0!</v>
      </c>
      <c r="U81" s="221"/>
      <c r="V81" s="221"/>
      <c r="W81" s="221" t="e">
        <f t="shared" si="89"/>
        <v>#DIV/0!</v>
      </c>
      <c r="X81" s="221"/>
      <c r="Y81" s="221"/>
      <c r="Z81" s="221" t="e">
        <f t="shared" si="90"/>
        <v>#DIV/0!</v>
      </c>
      <c r="AA81" s="221"/>
      <c r="AB81" s="221"/>
      <c r="AC81" s="221" t="e">
        <f t="shared" si="91"/>
        <v>#DIV/0!</v>
      </c>
      <c r="AD81" s="221"/>
      <c r="AE81" s="221"/>
      <c r="AF81" s="221" t="e">
        <f t="shared" si="92"/>
        <v>#DIV/0!</v>
      </c>
      <c r="AG81" s="221"/>
      <c r="AH81" s="221"/>
      <c r="AI81" s="221" t="e">
        <f t="shared" si="93"/>
        <v>#DIV/0!</v>
      </c>
      <c r="AJ81" s="221"/>
      <c r="AK81" s="221"/>
      <c r="AL81" s="221" t="e">
        <f t="shared" si="94"/>
        <v>#DIV/0!</v>
      </c>
      <c r="AM81" s="221"/>
      <c r="AN81" s="221"/>
      <c r="AO81" s="221" t="e">
        <f t="shared" si="95"/>
        <v>#DIV/0!</v>
      </c>
      <c r="AP81" s="221"/>
      <c r="AQ81" s="221"/>
      <c r="AR81" s="221" t="e">
        <f t="shared" si="96"/>
        <v>#DIV/0!</v>
      </c>
      <c r="AS81" s="221"/>
      <c r="AT81" s="221"/>
      <c r="AU81" s="221" t="e">
        <f t="shared" si="97"/>
        <v>#DIV/0!</v>
      </c>
      <c r="AV81" s="221"/>
      <c r="AW81" s="221"/>
      <c r="AX81" s="221" t="e">
        <f t="shared" si="98"/>
        <v>#DIV/0!</v>
      </c>
      <c r="AY81" s="221"/>
      <c r="AZ81" s="221"/>
      <c r="BA81" s="221" t="e">
        <f t="shared" si="99"/>
        <v>#DIV/0!</v>
      </c>
      <c r="BB81" s="221"/>
      <c r="BC81" s="221"/>
      <c r="BD81" s="221" t="e">
        <f t="shared" si="100"/>
        <v>#DIV/0!</v>
      </c>
      <c r="BE81" s="221"/>
      <c r="BF81" s="221"/>
      <c r="BG81" s="221" t="e">
        <f t="shared" si="101"/>
        <v>#DIV/0!</v>
      </c>
      <c r="BH81" s="221"/>
      <c r="BI81" s="221"/>
      <c r="BJ81" s="221" t="e">
        <f t="shared" si="102"/>
        <v>#DIV/0!</v>
      </c>
      <c r="BK81" s="221"/>
      <c r="BL81" s="221"/>
      <c r="BM81" s="221" t="e">
        <f t="shared" si="103"/>
        <v>#DIV/0!</v>
      </c>
      <c r="BN81" s="221"/>
      <c r="BO81" s="221"/>
      <c r="BP81" s="221" t="e">
        <f t="shared" si="104"/>
        <v>#DIV/0!</v>
      </c>
      <c r="BQ81" s="221"/>
      <c r="BR81" s="221"/>
      <c r="BS81" s="221" t="e">
        <f t="shared" si="105"/>
        <v>#DIV/0!</v>
      </c>
      <c r="BT81" s="221"/>
      <c r="BU81" s="221"/>
      <c r="BV81" s="221" t="e">
        <f t="shared" si="106"/>
        <v>#DIV/0!</v>
      </c>
      <c r="BW81" s="221"/>
      <c r="BX81" s="221"/>
      <c r="BY81" s="221" t="e">
        <f t="shared" si="107"/>
        <v>#DIV/0!</v>
      </c>
      <c r="BZ81" s="221"/>
      <c r="CA81" s="221"/>
      <c r="CB81" s="221" t="e">
        <f t="shared" si="108"/>
        <v>#DIV/0!</v>
      </c>
      <c r="CC81" s="221"/>
      <c r="CD81" s="221"/>
      <c r="CE81" s="221" t="e">
        <f t="shared" si="109"/>
        <v>#DIV/0!</v>
      </c>
      <c r="CF81" s="221"/>
      <c r="CG81" s="221"/>
      <c r="CH81" s="221" t="e">
        <f t="shared" si="110"/>
        <v>#DIV/0!</v>
      </c>
      <c r="CI81" s="221"/>
      <c r="CJ81" s="221"/>
      <c r="CK81" s="221" t="e">
        <f t="shared" si="111"/>
        <v>#DIV/0!</v>
      </c>
      <c r="CL81" s="221"/>
      <c r="CM81" s="221"/>
      <c r="CN81" s="221" t="e">
        <f t="shared" si="112"/>
        <v>#DIV/0!</v>
      </c>
      <c r="CO81" s="221"/>
      <c r="CP81" s="221"/>
      <c r="CQ81" s="221" t="e">
        <f t="shared" si="113"/>
        <v>#DIV/0!</v>
      </c>
      <c r="CR81" s="221"/>
      <c r="CS81" s="221"/>
      <c r="CT81" s="221" t="e">
        <f t="shared" si="114"/>
        <v>#DIV/0!</v>
      </c>
      <c r="CU81" s="221"/>
      <c r="CV81" s="221"/>
      <c r="CW81" s="221" t="e">
        <f t="shared" si="115"/>
        <v>#DIV/0!</v>
      </c>
      <c r="CX81" s="221"/>
      <c r="CY81" s="221"/>
      <c r="CZ81" s="221" t="e">
        <f t="shared" si="116"/>
        <v>#DIV/0!</v>
      </c>
      <c r="DA81" s="221"/>
      <c r="DB81" s="221"/>
      <c r="DC81" s="221" t="e">
        <f t="shared" si="117"/>
        <v>#DIV/0!</v>
      </c>
      <c r="DD81" s="221"/>
      <c r="DE81" s="221"/>
      <c r="DF81" s="221" t="e">
        <f t="shared" si="118"/>
        <v>#DIV/0!</v>
      </c>
      <c r="DG81" s="221"/>
      <c r="DH81" s="221"/>
      <c r="DI81" s="221" t="e">
        <f t="shared" si="119"/>
        <v>#DIV/0!</v>
      </c>
      <c r="DJ81" s="221"/>
      <c r="DK81" s="221"/>
      <c r="DL81" s="221" t="e">
        <f t="shared" si="120"/>
        <v>#DIV/0!</v>
      </c>
      <c r="DM81" s="221"/>
      <c r="DN81" s="221"/>
      <c r="DO81" s="221" t="e">
        <f t="shared" si="121"/>
        <v>#DIV/0!</v>
      </c>
      <c r="DP81" s="221"/>
      <c r="DQ81" s="221"/>
      <c r="DR81" s="221" t="e">
        <f t="shared" si="122"/>
        <v>#DIV/0!</v>
      </c>
      <c r="DS81" s="221"/>
      <c r="DT81" s="221"/>
      <c r="DU81" s="221" t="e">
        <f t="shared" si="123"/>
        <v>#DIV/0!</v>
      </c>
      <c r="DV81" s="221"/>
      <c r="DW81" s="221"/>
      <c r="DX81" s="221" t="e">
        <f t="shared" si="124"/>
        <v>#DIV/0!</v>
      </c>
      <c r="DY81" s="221"/>
      <c r="DZ81" s="221"/>
      <c r="EA81" s="221" t="e">
        <f t="shared" si="125"/>
        <v>#DIV/0!</v>
      </c>
      <c r="EB81" s="221"/>
      <c r="EC81" s="221"/>
      <c r="ED81" s="221" t="e">
        <f t="shared" si="126"/>
        <v>#DIV/0!</v>
      </c>
      <c r="EE81" s="221"/>
      <c r="EF81" s="221"/>
      <c r="EG81" s="221" t="e">
        <f t="shared" si="127"/>
        <v>#DIV/0!</v>
      </c>
      <c r="EH81" s="221"/>
      <c r="EI81" s="221"/>
      <c r="EJ81" s="221" t="e">
        <f t="shared" si="128"/>
        <v>#DIV/0!</v>
      </c>
      <c r="EK81" s="221"/>
      <c r="EL81" s="221"/>
      <c r="EM81" s="221" t="e">
        <f t="shared" si="129"/>
        <v>#DIV/0!</v>
      </c>
      <c r="EN81" s="221"/>
      <c r="EO81" s="221"/>
      <c r="EP81" s="221" t="e">
        <f t="shared" si="130"/>
        <v>#DIV/0!</v>
      </c>
      <c r="EQ81" s="221"/>
      <c r="ER81" s="221"/>
      <c r="ES81" s="221" t="e">
        <f t="shared" si="131"/>
        <v>#DIV/0!</v>
      </c>
      <c r="ET81" s="221"/>
      <c r="EU81" s="221"/>
      <c r="EV81" s="221" t="e">
        <f t="shared" si="132"/>
        <v>#DIV/0!</v>
      </c>
      <c r="EW81" s="221"/>
      <c r="EX81" s="221"/>
      <c r="EY81" s="221" t="e">
        <f t="shared" si="133"/>
        <v>#DIV/0!</v>
      </c>
      <c r="EZ81" s="221"/>
      <c r="FA81" s="221"/>
      <c r="FB81" s="221" t="e">
        <f t="shared" si="134"/>
        <v>#DIV/0!</v>
      </c>
      <c r="FC81" s="221"/>
      <c r="FD81" s="221"/>
      <c r="FE81" s="221" t="e">
        <f t="shared" si="135"/>
        <v>#DIV/0!</v>
      </c>
      <c r="FF81" s="221"/>
      <c r="FG81" s="221"/>
      <c r="FH81" s="221" t="e">
        <f t="shared" si="136"/>
        <v>#DIV/0!</v>
      </c>
      <c r="FI81" s="221"/>
      <c r="FJ81" s="221"/>
      <c r="FK81" s="221" t="e">
        <f t="shared" si="137"/>
        <v>#DIV/0!</v>
      </c>
      <c r="FL81" s="221"/>
      <c r="FM81" s="221"/>
      <c r="FN81" s="221" t="e">
        <f t="shared" si="138"/>
        <v>#DIV/0!</v>
      </c>
      <c r="FO81" s="221"/>
      <c r="FP81" s="221"/>
      <c r="FQ81" s="221" t="e">
        <f t="shared" si="139"/>
        <v>#DIV/0!</v>
      </c>
      <c r="FR81" s="221"/>
      <c r="FS81" s="221"/>
      <c r="FT81" s="221" t="e">
        <f t="shared" si="140"/>
        <v>#DIV/0!</v>
      </c>
      <c r="FU81" s="221"/>
      <c r="FV81" s="221"/>
      <c r="FW81" s="221" t="e">
        <f t="shared" si="141"/>
        <v>#DIV/0!</v>
      </c>
      <c r="FX81" s="221"/>
      <c r="FY81" s="221"/>
      <c r="FZ81" s="221" t="e">
        <f t="shared" si="142"/>
        <v>#DIV/0!</v>
      </c>
      <c r="GA81" s="221"/>
      <c r="GB81" s="221"/>
      <c r="GC81" s="221" t="e">
        <f t="shared" si="143"/>
        <v>#DIV/0!</v>
      </c>
      <c r="GD81" s="221"/>
      <c r="GE81" s="221"/>
      <c r="GF81" s="221" t="e">
        <f t="shared" si="144"/>
        <v>#DIV/0!</v>
      </c>
      <c r="GG81" s="221"/>
      <c r="GH81" s="221"/>
      <c r="GI81" s="221" t="e">
        <f t="shared" si="145"/>
        <v>#DIV/0!</v>
      </c>
      <c r="GJ81" s="221"/>
      <c r="GK81" s="221"/>
      <c r="GL81" s="221" t="e">
        <f t="shared" si="146"/>
        <v>#DIV/0!</v>
      </c>
      <c r="GM81" s="221"/>
      <c r="GN81" s="221"/>
      <c r="GO81" s="221" t="e">
        <f t="shared" si="147"/>
        <v>#DIV/0!</v>
      </c>
      <c r="GP81" s="221"/>
      <c r="GQ81" s="221"/>
      <c r="GR81" s="221" t="e">
        <f t="shared" si="148"/>
        <v>#DIV/0!</v>
      </c>
      <c r="GS81" s="221"/>
      <c r="GT81" s="221"/>
      <c r="GU81" s="221" t="e">
        <f t="shared" si="149"/>
        <v>#DIV/0!</v>
      </c>
      <c r="GV81" s="221"/>
      <c r="GW81" s="221"/>
      <c r="GX81" s="221" t="e">
        <f t="shared" si="150"/>
        <v>#DIV/0!</v>
      </c>
      <c r="GY81" s="221"/>
      <c r="GZ81" s="221"/>
      <c r="HA81" s="221" t="e">
        <f t="shared" si="151"/>
        <v>#DIV/0!</v>
      </c>
      <c r="HB81" s="221"/>
      <c r="HC81" s="221"/>
      <c r="HD81" s="221" t="e">
        <f t="shared" si="152"/>
        <v>#DIV/0!</v>
      </c>
      <c r="HE81" s="221"/>
      <c r="HF81" s="221"/>
      <c r="HG81" s="221" t="e">
        <f t="shared" si="153"/>
        <v>#DIV/0!</v>
      </c>
      <c r="HH81" s="221"/>
      <c r="HI81" s="221"/>
      <c r="HJ81" s="221" t="e">
        <f t="shared" si="154"/>
        <v>#DIV/0!</v>
      </c>
      <c r="HK81" s="221"/>
      <c r="HL81" s="221"/>
      <c r="HM81" s="221" t="e">
        <f t="shared" si="155"/>
        <v>#DIV/0!</v>
      </c>
      <c r="HN81" s="221"/>
      <c r="HO81" s="221"/>
      <c r="HP81" s="221" t="e">
        <f t="shared" si="156"/>
        <v>#DIV/0!</v>
      </c>
      <c r="HQ81" s="221"/>
      <c r="HR81" s="221"/>
      <c r="HS81" s="221" t="e">
        <f t="shared" si="157"/>
        <v>#DIV/0!</v>
      </c>
      <c r="HT81" s="221"/>
      <c r="HU81" s="221"/>
      <c r="HV81" s="221" t="e">
        <f t="shared" si="158"/>
        <v>#DIV/0!</v>
      </c>
      <c r="HW81" s="221"/>
      <c r="HX81" s="221"/>
      <c r="HY81" s="221" t="e">
        <f t="shared" si="159"/>
        <v>#DIV/0!</v>
      </c>
      <c r="HZ81" s="221"/>
      <c r="IA81" s="221"/>
      <c r="IB81" s="221" t="e">
        <f t="shared" si="160"/>
        <v>#DIV/0!</v>
      </c>
      <c r="IC81" s="221"/>
      <c r="ID81" s="221"/>
      <c r="IE81" s="221" t="e">
        <f t="shared" si="161"/>
        <v>#DIV/0!</v>
      </c>
      <c r="IF81" s="221"/>
      <c r="IG81" s="221"/>
      <c r="IH81" s="221"/>
      <c r="II81" s="221"/>
      <c r="IJ81" s="221"/>
      <c r="IK81" s="221"/>
      <c r="IL81" s="221"/>
      <c r="IM81" s="221"/>
      <c r="IN81" s="221"/>
      <c r="IO81" s="221"/>
      <c r="IP81" s="221"/>
    </row>
    <row r="82" spans="2:250" s="1" customFormat="1" x14ac:dyDescent="0.4">
      <c r="B82" s="221">
        <f t="shared" si="162"/>
        <v>0</v>
      </c>
      <c r="C82" s="221"/>
      <c r="D82" s="221"/>
      <c r="E82" s="221" t="e">
        <f t="shared" si="163"/>
        <v>#DIV/0!</v>
      </c>
      <c r="F82" s="221"/>
      <c r="G82" s="221"/>
      <c r="H82" s="221" t="e">
        <f t="shared" si="84"/>
        <v>#DIV/0!</v>
      </c>
      <c r="I82" s="221"/>
      <c r="J82" s="221"/>
      <c r="K82" s="221" t="e">
        <f t="shared" si="85"/>
        <v>#DIV/0!</v>
      </c>
      <c r="L82" s="221"/>
      <c r="M82" s="221"/>
      <c r="N82" s="221" t="e">
        <f t="shared" si="86"/>
        <v>#DIV/0!</v>
      </c>
      <c r="O82" s="221"/>
      <c r="P82" s="221"/>
      <c r="Q82" s="221" t="e">
        <f t="shared" si="87"/>
        <v>#DIV/0!</v>
      </c>
      <c r="R82" s="221"/>
      <c r="S82" s="221"/>
      <c r="T82" s="221" t="e">
        <f t="shared" si="88"/>
        <v>#DIV/0!</v>
      </c>
      <c r="U82" s="221"/>
      <c r="V82" s="221"/>
      <c r="W82" s="221" t="e">
        <f t="shared" si="89"/>
        <v>#DIV/0!</v>
      </c>
      <c r="X82" s="221"/>
      <c r="Y82" s="221"/>
      <c r="Z82" s="221" t="e">
        <f t="shared" si="90"/>
        <v>#DIV/0!</v>
      </c>
      <c r="AA82" s="221"/>
      <c r="AB82" s="221"/>
      <c r="AC82" s="221" t="e">
        <f t="shared" si="91"/>
        <v>#DIV/0!</v>
      </c>
      <c r="AD82" s="221"/>
      <c r="AE82" s="221"/>
      <c r="AF82" s="221" t="e">
        <f t="shared" si="92"/>
        <v>#DIV/0!</v>
      </c>
      <c r="AG82" s="221"/>
      <c r="AH82" s="221"/>
      <c r="AI82" s="221" t="e">
        <f t="shared" si="93"/>
        <v>#DIV/0!</v>
      </c>
      <c r="AJ82" s="221"/>
      <c r="AK82" s="221"/>
      <c r="AL82" s="221" t="e">
        <f t="shared" si="94"/>
        <v>#DIV/0!</v>
      </c>
      <c r="AM82" s="221"/>
      <c r="AN82" s="221"/>
      <c r="AO82" s="221" t="e">
        <f t="shared" si="95"/>
        <v>#DIV/0!</v>
      </c>
      <c r="AP82" s="221"/>
      <c r="AQ82" s="221"/>
      <c r="AR82" s="221" t="e">
        <f t="shared" si="96"/>
        <v>#DIV/0!</v>
      </c>
      <c r="AS82" s="221"/>
      <c r="AT82" s="221"/>
      <c r="AU82" s="221" t="e">
        <f t="shared" si="97"/>
        <v>#DIV/0!</v>
      </c>
      <c r="AV82" s="221"/>
      <c r="AW82" s="221"/>
      <c r="AX82" s="221" t="e">
        <f t="shared" si="98"/>
        <v>#DIV/0!</v>
      </c>
      <c r="AY82" s="221"/>
      <c r="AZ82" s="221"/>
      <c r="BA82" s="221" t="e">
        <f t="shared" si="99"/>
        <v>#DIV/0!</v>
      </c>
      <c r="BB82" s="221"/>
      <c r="BC82" s="221"/>
      <c r="BD82" s="221" t="e">
        <f t="shared" si="100"/>
        <v>#DIV/0!</v>
      </c>
      <c r="BE82" s="221"/>
      <c r="BF82" s="221"/>
      <c r="BG82" s="221" t="e">
        <f t="shared" si="101"/>
        <v>#DIV/0!</v>
      </c>
      <c r="BH82" s="221"/>
      <c r="BI82" s="221"/>
      <c r="BJ82" s="221" t="e">
        <f t="shared" si="102"/>
        <v>#DIV/0!</v>
      </c>
      <c r="BK82" s="221"/>
      <c r="BL82" s="221"/>
      <c r="BM82" s="221" t="e">
        <f t="shared" si="103"/>
        <v>#DIV/0!</v>
      </c>
      <c r="BN82" s="221"/>
      <c r="BO82" s="221"/>
      <c r="BP82" s="221" t="e">
        <f t="shared" si="104"/>
        <v>#DIV/0!</v>
      </c>
      <c r="BQ82" s="221"/>
      <c r="BR82" s="221"/>
      <c r="BS82" s="221" t="e">
        <f t="shared" si="105"/>
        <v>#DIV/0!</v>
      </c>
      <c r="BT82" s="221"/>
      <c r="BU82" s="221"/>
      <c r="BV82" s="221" t="e">
        <f t="shared" si="106"/>
        <v>#DIV/0!</v>
      </c>
      <c r="BW82" s="221"/>
      <c r="BX82" s="221"/>
      <c r="BY82" s="221" t="e">
        <f t="shared" si="107"/>
        <v>#DIV/0!</v>
      </c>
      <c r="BZ82" s="221"/>
      <c r="CA82" s="221"/>
      <c r="CB82" s="221" t="e">
        <f t="shared" si="108"/>
        <v>#DIV/0!</v>
      </c>
      <c r="CC82" s="221"/>
      <c r="CD82" s="221"/>
      <c r="CE82" s="221" t="e">
        <f t="shared" si="109"/>
        <v>#DIV/0!</v>
      </c>
      <c r="CF82" s="221"/>
      <c r="CG82" s="221"/>
      <c r="CH82" s="221" t="e">
        <f t="shared" si="110"/>
        <v>#DIV/0!</v>
      </c>
      <c r="CI82" s="221"/>
      <c r="CJ82" s="221"/>
      <c r="CK82" s="221" t="e">
        <f t="shared" si="111"/>
        <v>#DIV/0!</v>
      </c>
      <c r="CL82" s="221"/>
      <c r="CM82" s="221"/>
      <c r="CN82" s="221" t="e">
        <f t="shared" si="112"/>
        <v>#DIV/0!</v>
      </c>
      <c r="CO82" s="221"/>
      <c r="CP82" s="221"/>
      <c r="CQ82" s="221" t="e">
        <f t="shared" si="113"/>
        <v>#DIV/0!</v>
      </c>
      <c r="CR82" s="221"/>
      <c r="CS82" s="221"/>
      <c r="CT82" s="221" t="e">
        <f t="shared" si="114"/>
        <v>#DIV/0!</v>
      </c>
      <c r="CU82" s="221"/>
      <c r="CV82" s="221"/>
      <c r="CW82" s="221" t="e">
        <f t="shared" si="115"/>
        <v>#DIV/0!</v>
      </c>
      <c r="CX82" s="221"/>
      <c r="CY82" s="221"/>
      <c r="CZ82" s="221" t="e">
        <f t="shared" si="116"/>
        <v>#DIV/0!</v>
      </c>
      <c r="DA82" s="221"/>
      <c r="DB82" s="221"/>
      <c r="DC82" s="221" t="e">
        <f t="shared" si="117"/>
        <v>#DIV/0!</v>
      </c>
      <c r="DD82" s="221"/>
      <c r="DE82" s="221"/>
      <c r="DF82" s="221" t="e">
        <f t="shared" si="118"/>
        <v>#DIV/0!</v>
      </c>
      <c r="DG82" s="221"/>
      <c r="DH82" s="221"/>
      <c r="DI82" s="221" t="e">
        <f t="shared" si="119"/>
        <v>#DIV/0!</v>
      </c>
      <c r="DJ82" s="221"/>
      <c r="DK82" s="221"/>
      <c r="DL82" s="221" t="e">
        <f t="shared" si="120"/>
        <v>#DIV/0!</v>
      </c>
      <c r="DM82" s="221"/>
      <c r="DN82" s="221"/>
      <c r="DO82" s="221" t="e">
        <f t="shared" si="121"/>
        <v>#DIV/0!</v>
      </c>
      <c r="DP82" s="221"/>
      <c r="DQ82" s="221"/>
      <c r="DR82" s="221" t="e">
        <f t="shared" si="122"/>
        <v>#DIV/0!</v>
      </c>
      <c r="DS82" s="221"/>
      <c r="DT82" s="221"/>
      <c r="DU82" s="221" t="e">
        <f t="shared" si="123"/>
        <v>#DIV/0!</v>
      </c>
      <c r="DV82" s="221"/>
      <c r="DW82" s="221"/>
      <c r="DX82" s="221" t="e">
        <f t="shared" si="124"/>
        <v>#DIV/0!</v>
      </c>
      <c r="DY82" s="221"/>
      <c r="DZ82" s="221"/>
      <c r="EA82" s="221" t="e">
        <f t="shared" si="125"/>
        <v>#DIV/0!</v>
      </c>
      <c r="EB82" s="221"/>
      <c r="EC82" s="221"/>
      <c r="ED82" s="221" t="e">
        <f t="shared" si="126"/>
        <v>#DIV/0!</v>
      </c>
      <c r="EE82" s="221"/>
      <c r="EF82" s="221"/>
      <c r="EG82" s="221" t="e">
        <f t="shared" si="127"/>
        <v>#DIV/0!</v>
      </c>
      <c r="EH82" s="221"/>
      <c r="EI82" s="221"/>
      <c r="EJ82" s="221" t="e">
        <f t="shared" si="128"/>
        <v>#DIV/0!</v>
      </c>
      <c r="EK82" s="221"/>
      <c r="EL82" s="221"/>
      <c r="EM82" s="221" t="e">
        <f t="shared" si="129"/>
        <v>#DIV/0!</v>
      </c>
      <c r="EN82" s="221"/>
      <c r="EO82" s="221"/>
      <c r="EP82" s="221" t="e">
        <f t="shared" si="130"/>
        <v>#DIV/0!</v>
      </c>
      <c r="EQ82" s="221"/>
      <c r="ER82" s="221"/>
      <c r="ES82" s="221" t="e">
        <f t="shared" si="131"/>
        <v>#DIV/0!</v>
      </c>
      <c r="ET82" s="221"/>
      <c r="EU82" s="221"/>
      <c r="EV82" s="221" t="e">
        <f t="shared" si="132"/>
        <v>#DIV/0!</v>
      </c>
      <c r="EW82" s="221"/>
      <c r="EX82" s="221"/>
      <c r="EY82" s="221" t="e">
        <f t="shared" si="133"/>
        <v>#DIV/0!</v>
      </c>
      <c r="EZ82" s="221"/>
      <c r="FA82" s="221"/>
      <c r="FB82" s="221" t="e">
        <f t="shared" si="134"/>
        <v>#DIV/0!</v>
      </c>
      <c r="FC82" s="221"/>
      <c r="FD82" s="221"/>
      <c r="FE82" s="221" t="e">
        <f t="shared" si="135"/>
        <v>#DIV/0!</v>
      </c>
      <c r="FF82" s="221"/>
      <c r="FG82" s="221"/>
      <c r="FH82" s="221" t="e">
        <f t="shared" si="136"/>
        <v>#DIV/0!</v>
      </c>
      <c r="FI82" s="221"/>
      <c r="FJ82" s="221"/>
      <c r="FK82" s="221" t="e">
        <f t="shared" si="137"/>
        <v>#DIV/0!</v>
      </c>
      <c r="FL82" s="221"/>
      <c r="FM82" s="221"/>
      <c r="FN82" s="221" t="e">
        <f t="shared" si="138"/>
        <v>#DIV/0!</v>
      </c>
      <c r="FO82" s="221"/>
      <c r="FP82" s="221"/>
      <c r="FQ82" s="221" t="e">
        <f t="shared" si="139"/>
        <v>#DIV/0!</v>
      </c>
      <c r="FR82" s="221"/>
      <c r="FS82" s="221"/>
      <c r="FT82" s="221" t="e">
        <f t="shared" si="140"/>
        <v>#DIV/0!</v>
      </c>
      <c r="FU82" s="221"/>
      <c r="FV82" s="221"/>
      <c r="FW82" s="221" t="e">
        <f t="shared" si="141"/>
        <v>#DIV/0!</v>
      </c>
      <c r="FX82" s="221"/>
      <c r="FY82" s="221"/>
      <c r="FZ82" s="221" t="e">
        <f t="shared" si="142"/>
        <v>#DIV/0!</v>
      </c>
      <c r="GA82" s="221"/>
      <c r="GB82" s="221"/>
      <c r="GC82" s="221" t="e">
        <f t="shared" si="143"/>
        <v>#DIV/0!</v>
      </c>
      <c r="GD82" s="221"/>
      <c r="GE82" s="221"/>
      <c r="GF82" s="221" t="e">
        <f t="shared" si="144"/>
        <v>#DIV/0!</v>
      </c>
      <c r="GG82" s="221"/>
      <c r="GH82" s="221"/>
      <c r="GI82" s="221" t="e">
        <f t="shared" si="145"/>
        <v>#DIV/0!</v>
      </c>
      <c r="GJ82" s="221"/>
      <c r="GK82" s="221"/>
      <c r="GL82" s="221" t="e">
        <f t="shared" si="146"/>
        <v>#DIV/0!</v>
      </c>
      <c r="GM82" s="221"/>
      <c r="GN82" s="221"/>
      <c r="GO82" s="221" t="e">
        <f t="shared" si="147"/>
        <v>#DIV/0!</v>
      </c>
      <c r="GP82" s="221"/>
      <c r="GQ82" s="221"/>
      <c r="GR82" s="221" t="e">
        <f t="shared" si="148"/>
        <v>#DIV/0!</v>
      </c>
      <c r="GS82" s="221"/>
      <c r="GT82" s="221"/>
      <c r="GU82" s="221" t="e">
        <f t="shared" si="149"/>
        <v>#DIV/0!</v>
      </c>
      <c r="GV82" s="221"/>
      <c r="GW82" s="221"/>
      <c r="GX82" s="221" t="e">
        <f t="shared" si="150"/>
        <v>#DIV/0!</v>
      </c>
      <c r="GY82" s="221"/>
      <c r="GZ82" s="221"/>
      <c r="HA82" s="221" t="e">
        <f t="shared" si="151"/>
        <v>#DIV/0!</v>
      </c>
      <c r="HB82" s="221"/>
      <c r="HC82" s="221"/>
      <c r="HD82" s="221" t="e">
        <f t="shared" si="152"/>
        <v>#DIV/0!</v>
      </c>
      <c r="HE82" s="221"/>
      <c r="HF82" s="221"/>
      <c r="HG82" s="221" t="e">
        <f t="shared" si="153"/>
        <v>#DIV/0!</v>
      </c>
      <c r="HH82" s="221"/>
      <c r="HI82" s="221"/>
      <c r="HJ82" s="221" t="e">
        <f t="shared" si="154"/>
        <v>#DIV/0!</v>
      </c>
      <c r="HK82" s="221"/>
      <c r="HL82" s="221"/>
      <c r="HM82" s="221" t="e">
        <f t="shared" si="155"/>
        <v>#DIV/0!</v>
      </c>
      <c r="HN82" s="221"/>
      <c r="HO82" s="221"/>
      <c r="HP82" s="221" t="e">
        <f t="shared" si="156"/>
        <v>#DIV/0!</v>
      </c>
      <c r="HQ82" s="221"/>
      <c r="HR82" s="221"/>
      <c r="HS82" s="221" t="e">
        <f t="shared" si="157"/>
        <v>#DIV/0!</v>
      </c>
      <c r="HT82" s="221"/>
      <c r="HU82" s="221"/>
      <c r="HV82" s="221" t="e">
        <f t="shared" si="158"/>
        <v>#DIV/0!</v>
      </c>
      <c r="HW82" s="221"/>
      <c r="HX82" s="221"/>
      <c r="HY82" s="221" t="e">
        <f t="shared" si="159"/>
        <v>#DIV/0!</v>
      </c>
      <c r="HZ82" s="221"/>
      <c r="IA82" s="221"/>
      <c r="IB82" s="221" t="e">
        <f t="shared" si="160"/>
        <v>#DIV/0!</v>
      </c>
      <c r="IC82" s="221"/>
      <c r="ID82" s="221"/>
      <c r="IE82" s="221" t="e">
        <f t="shared" si="161"/>
        <v>#DIV/0!</v>
      </c>
      <c r="IF82" s="221"/>
      <c r="IG82" s="221"/>
      <c r="IH82" s="221"/>
      <c r="II82" s="221"/>
      <c r="IJ82" s="221"/>
      <c r="IK82" s="221"/>
      <c r="IL82" s="221"/>
      <c r="IM82" s="221"/>
      <c r="IN82" s="221"/>
      <c r="IO82" s="221"/>
      <c r="IP82" s="221"/>
    </row>
    <row r="83" spans="2:250" s="1" customFormat="1" x14ac:dyDescent="0.4">
      <c r="B83" s="221">
        <f t="shared" si="162"/>
        <v>0</v>
      </c>
      <c r="C83" s="221"/>
      <c r="D83" s="221"/>
      <c r="E83" s="221" t="e">
        <f t="shared" si="163"/>
        <v>#DIV/0!</v>
      </c>
      <c r="F83" s="221"/>
      <c r="G83" s="221"/>
      <c r="H83" s="221" t="e">
        <f t="shared" si="84"/>
        <v>#DIV/0!</v>
      </c>
      <c r="I83" s="221"/>
      <c r="J83" s="221"/>
      <c r="K83" s="221" t="e">
        <f t="shared" si="85"/>
        <v>#DIV/0!</v>
      </c>
      <c r="L83" s="221"/>
      <c r="M83" s="221"/>
      <c r="N83" s="221" t="e">
        <f t="shared" si="86"/>
        <v>#DIV/0!</v>
      </c>
      <c r="O83" s="221"/>
      <c r="P83" s="221"/>
      <c r="Q83" s="221" t="e">
        <f t="shared" si="87"/>
        <v>#DIV/0!</v>
      </c>
      <c r="R83" s="221"/>
      <c r="S83" s="221"/>
      <c r="T83" s="221" t="e">
        <f t="shared" si="88"/>
        <v>#DIV/0!</v>
      </c>
      <c r="U83" s="221"/>
      <c r="V83" s="221"/>
      <c r="W83" s="221" t="e">
        <f t="shared" si="89"/>
        <v>#DIV/0!</v>
      </c>
      <c r="X83" s="221"/>
      <c r="Y83" s="221"/>
      <c r="Z83" s="221" t="e">
        <f t="shared" si="90"/>
        <v>#DIV/0!</v>
      </c>
      <c r="AA83" s="221"/>
      <c r="AB83" s="221"/>
      <c r="AC83" s="221" t="e">
        <f t="shared" si="91"/>
        <v>#DIV/0!</v>
      </c>
      <c r="AD83" s="221"/>
      <c r="AE83" s="221"/>
      <c r="AF83" s="221" t="e">
        <f t="shared" si="92"/>
        <v>#DIV/0!</v>
      </c>
      <c r="AG83" s="221"/>
      <c r="AH83" s="221"/>
      <c r="AI83" s="221" t="e">
        <f t="shared" si="93"/>
        <v>#DIV/0!</v>
      </c>
      <c r="AJ83" s="221"/>
      <c r="AK83" s="221"/>
      <c r="AL83" s="221" t="e">
        <f t="shared" si="94"/>
        <v>#DIV/0!</v>
      </c>
      <c r="AM83" s="221"/>
      <c r="AN83" s="221"/>
      <c r="AO83" s="221" t="e">
        <f t="shared" si="95"/>
        <v>#DIV/0!</v>
      </c>
      <c r="AP83" s="221"/>
      <c r="AQ83" s="221"/>
      <c r="AR83" s="221" t="e">
        <f t="shared" si="96"/>
        <v>#DIV/0!</v>
      </c>
      <c r="AS83" s="221"/>
      <c r="AT83" s="221"/>
      <c r="AU83" s="221" t="e">
        <f t="shared" si="97"/>
        <v>#DIV/0!</v>
      </c>
      <c r="AV83" s="221"/>
      <c r="AW83" s="221"/>
      <c r="AX83" s="221" t="e">
        <f t="shared" si="98"/>
        <v>#DIV/0!</v>
      </c>
      <c r="AY83" s="221"/>
      <c r="AZ83" s="221"/>
      <c r="BA83" s="221" t="e">
        <f t="shared" si="99"/>
        <v>#DIV/0!</v>
      </c>
      <c r="BB83" s="221"/>
      <c r="BC83" s="221"/>
      <c r="BD83" s="221" t="e">
        <f t="shared" si="100"/>
        <v>#DIV/0!</v>
      </c>
      <c r="BE83" s="221"/>
      <c r="BF83" s="221"/>
      <c r="BG83" s="221" t="e">
        <f t="shared" si="101"/>
        <v>#DIV/0!</v>
      </c>
      <c r="BH83" s="221"/>
      <c r="BI83" s="221"/>
      <c r="BJ83" s="221" t="e">
        <f t="shared" si="102"/>
        <v>#DIV/0!</v>
      </c>
      <c r="BK83" s="221"/>
      <c r="BL83" s="221"/>
      <c r="BM83" s="221" t="e">
        <f t="shared" si="103"/>
        <v>#DIV/0!</v>
      </c>
      <c r="BN83" s="221"/>
      <c r="BO83" s="221"/>
      <c r="BP83" s="221" t="e">
        <f t="shared" si="104"/>
        <v>#DIV/0!</v>
      </c>
      <c r="BQ83" s="221"/>
      <c r="BR83" s="221"/>
      <c r="BS83" s="221" t="e">
        <f t="shared" si="105"/>
        <v>#DIV/0!</v>
      </c>
      <c r="BT83" s="221"/>
      <c r="BU83" s="221"/>
      <c r="BV83" s="221" t="e">
        <f t="shared" si="106"/>
        <v>#DIV/0!</v>
      </c>
      <c r="BW83" s="221"/>
      <c r="BX83" s="221"/>
      <c r="BY83" s="221" t="e">
        <f t="shared" si="107"/>
        <v>#DIV/0!</v>
      </c>
      <c r="BZ83" s="221"/>
      <c r="CA83" s="221"/>
      <c r="CB83" s="221" t="e">
        <f t="shared" si="108"/>
        <v>#DIV/0!</v>
      </c>
      <c r="CC83" s="221"/>
      <c r="CD83" s="221"/>
      <c r="CE83" s="221" t="e">
        <f t="shared" si="109"/>
        <v>#DIV/0!</v>
      </c>
      <c r="CF83" s="221"/>
      <c r="CG83" s="221"/>
      <c r="CH83" s="221" t="e">
        <f t="shared" si="110"/>
        <v>#DIV/0!</v>
      </c>
      <c r="CI83" s="221"/>
      <c r="CJ83" s="221"/>
      <c r="CK83" s="221" t="e">
        <f t="shared" si="111"/>
        <v>#DIV/0!</v>
      </c>
      <c r="CL83" s="221"/>
      <c r="CM83" s="221"/>
      <c r="CN83" s="221" t="e">
        <f t="shared" si="112"/>
        <v>#DIV/0!</v>
      </c>
      <c r="CO83" s="221"/>
      <c r="CP83" s="221"/>
      <c r="CQ83" s="221" t="e">
        <f t="shared" si="113"/>
        <v>#DIV/0!</v>
      </c>
      <c r="CR83" s="221"/>
      <c r="CS83" s="221"/>
      <c r="CT83" s="221" t="e">
        <f t="shared" si="114"/>
        <v>#DIV/0!</v>
      </c>
      <c r="CU83" s="221"/>
      <c r="CV83" s="221"/>
      <c r="CW83" s="221" t="e">
        <f t="shared" si="115"/>
        <v>#DIV/0!</v>
      </c>
      <c r="CX83" s="221"/>
      <c r="CY83" s="221"/>
      <c r="CZ83" s="221" t="e">
        <f t="shared" si="116"/>
        <v>#DIV/0!</v>
      </c>
      <c r="DA83" s="221"/>
      <c r="DB83" s="221"/>
      <c r="DC83" s="221" t="e">
        <f t="shared" si="117"/>
        <v>#DIV/0!</v>
      </c>
      <c r="DD83" s="221"/>
      <c r="DE83" s="221"/>
      <c r="DF83" s="221" t="e">
        <f t="shared" si="118"/>
        <v>#DIV/0!</v>
      </c>
      <c r="DG83" s="221"/>
      <c r="DH83" s="221"/>
      <c r="DI83" s="221" t="e">
        <f t="shared" si="119"/>
        <v>#DIV/0!</v>
      </c>
      <c r="DJ83" s="221"/>
      <c r="DK83" s="221"/>
      <c r="DL83" s="221" t="e">
        <f t="shared" si="120"/>
        <v>#DIV/0!</v>
      </c>
      <c r="DM83" s="221"/>
      <c r="DN83" s="221"/>
      <c r="DO83" s="221" t="e">
        <f t="shared" si="121"/>
        <v>#DIV/0!</v>
      </c>
      <c r="DP83" s="221"/>
      <c r="DQ83" s="221"/>
      <c r="DR83" s="221" t="e">
        <f t="shared" si="122"/>
        <v>#DIV/0!</v>
      </c>
      <c r="DS83" s="221"/>
      <c r="DT83" s="221"/>
      <c r="DU83" s="221" t="e">
        <f t="shared" si="123"/>
        <v>#DIV/0!</v>
      </c>
      <c r="DV83" s="221"/>
      <c r="DW83" s="221"/>
      <c r="DX83" s="221" t="e">
        <f t="shared" si="124"/>
        <v>#DIV/0!</v>
      </c>
      <c r="DY83" s="221"/>
      <c r="DZ83" s="221"/>
      <c r="EA83" s="221" t="e">
        <f t="shared" si="125"/>
        <v>#DIV/0!</v>
      </c>
      <c r="EB83" s="221"/>
      <c r="EC83" s="221"/>
      <c r="ED83" s="221" t="e">
        <f t="shared" si="126"/>
        <v>#DIV/0!</v>
      </c>
      <c r="EE83" s="221"/>
      <c r="EF83" s="221"/>
      <c r="EG83" s="221" t="e">
        <f t="shared" si="127"/>
        <v>#DIV/0!</v>
      </c>
      <c r="EH83" s="221"/>
      <c r="EI83" s="221"/>
      <c r="EJ83" s="221" t="e">
        <f t="shared" si="128"/>
        <v>#DIV/0!</v>
      </c>
      <c r="EK83" s="221"/>
      <c r="EL83" s="221"/>
      <c r="EM83" s="221" t="e">
        <f t="shared" si="129"/>
        <v>#DIV/0!</v>
      </c>
      <c r="EN83" s="221"/>
      <c r="EO83" s="221"/>
      <c r="EP83" s="221" t="e">
        <f t="shared" si="130"/>
        <v>#DIV/0!</v>
      </c>
      <c r="EQ83" s="221"/>
      <c r="ER83" s="221"/>
      <c r="ES83" s="221" t="e">
        <f t="shared" si="131"/>
        <v>#DIV/0!</v>
      </c>
      <c r="ET83" s="221"/>
      <c r="EU83" s="221"/>
      <c r="EV83" s="221" t="e">
        <f t="shared" si="132"/>
        <v>#DIV/0!</v>
      </c>
      <c r="EW83" s="221"/>
      <c r="EX83" s="221"/>
      <c r="EY83" s="221" t="e">
        <f t="shared" si="133"/>
        <v>#DIV/0!</v>
      </c>
      <c r="EZ83" s="221"/>
      <c r="FA83" s="221"/>
      <c r="FB83" s="221" t="e">
        <f t="shared" si="134"/>
        <v>#DIV/0!</v>
      </c>
      <c r="FC83" s="221"/>
      <c r="FD83" s="221"/>
      <c r="FE83" s="221" t="e">
        <f t="shared" si="135"/>
        <v>#DIV/0!</v>
      </c>
      <c r="FF83" s="221"/>
      <c r="FG83" s="221"/>
      <c r="FH83" s="221" t="e">
        <f t="shared" si="136"/>
        <v>#DIV/0!</v>
      </c>
      <c r="FI83" s="221"/>
      <c r="FJ83" s="221"/>
      <c r="FK83" s="221" t="e">
        <f t="shared" si="137"/>
        <v>#DIV/0!</v>
      </c>
      <c r="FL83" s="221"/>
      <c r="FM83" s="221"/>
      <c r="FN83" s="221" t="e">
        <f t="shared" si="138"/>
        <v>#DIV/0!</v>
      </c>
      <c r="FO83" s="221"/>
      <c r="FP83" s="221"/>
      <c r="FQ83" s="221" t="e">
        <f t="shared" si="139"/>
        <v>#DIV/0!</v>
      </c>
      <c r="FR83" s="221"/>
      <c r="FS83" s="221"/>
      <c r="FT83" s="221" t="e">
        <f t="shared" si="140"/>
        <v>#DIV/0!</v>
      </c>
      <c r="FU83" s="221"/>
      <c r="FV83" s="221"/>
      <c r="FW83" s="221" t="e">
        <f t="shared" si="141"/>
        <v>#DIV/0!</v>
      </c>
      <c r="FX83" s="221"/>
      <c r="FY83" s="221"/>
      <c r="FZ83" s="221" t="e">
        <f t="shared" si="142"/>
        <v>#DIV/0!</v>
      </c>
      <c r="GA83" s="221"/>
      <c r="GB83" s="221"/>
      <c r="GC83" s="221" t="e">
        <f t="shared" si="143"/>
        <v>#DIV/0!</v>
      </c>
      <c r="GD83" s="221"/>
      <c r="GE83" s="221"/>
      <c r="GF83" s="221" t="e">
        <f t="shared" si="144"/>
        <v>#DIV/0!</v>
      </c>
      <c r="GG83" s="221"/>
      <c r="GH83" s="221"/>
      <c r="GI83" s="221" t="e">
        <f t="shared" si="145"/>
        <v>#DIV/0!</v>
      </c>
      <c r="GJ83" s="221"/>
      <c r="GK83" s="221"/>
      <c r="GL83" s="221" t="e">
        <f t="shared" si="146"/>
        <v>#DIV/0!</v>
      </c>
      <c r="GM83" s="221"/>
      <c r="GN83" s="221"/>
      <c r="GO83" s="221" t="e">
        <f t="shared" si="147"/>
        <v>#DIV/0!</v>
      </c>
      <c r="GP83" s="221"/>
      <c r="GQ83" s="221"/>
      <c r="GR83" s="221" t="e">
        <f t="shared" si="148"/>
        <v>#DIV/0!</v>
      </c>
      <c r="GS83" s="221"/>
      <c r="GT83" s="221"/>
      <c r="GU83" s="221" t="e">
        <f t="shared" si="149"/>
        <v>#DIV/0!</v>
      </c>
      <c r="GV83" s="221"/>
      <c r="GW83" s="221"/>
      <c r="GX83" s="221" t="e">
        <f t="shared" si="150"/>
        <v>#DIV/0!</v>
      </c>
      <c r="GY83" s="221"/>
      <c r="GZ83" s="221"/>
      <c r="HA83" s="221" t="e">
        <f t="shared" si="151"/>
        <v>#DIV/0!</v>
      </c>
      <c r="HB83" s="221"/>
      <c r="HC83" s="221"/>
      <c r="HD83" s="221" t="e">
        <f t="shared" si="152"/>
        <v>#DIV/0!</v>
      </c>
      <c r="HE83" s="221"/>
      <c r="HF83" s="221"/>
      <c r="HG83" s="221" t="e">
        <f t="shared" si="153"/>
        <v>#DIV/0!</v>
      </c>
      <c r="HH83" s="221"/>
      <c r="HI83" s="221"/>
      <c r="HJ83" s="221" t="e">
        <f t="shared" si="154"/>
        <v>#DIV/0!</v>
      </c>
      <c r="HK83" s="221"/>
      <c r="HL83" s="221"/>
      <c r="HM83" s="221" t="e">
        <f t="shared" si="155"/>
        <v>#DIV/0!</v>
      </c>
      <c r="HN83" s="221"/>
      <c r="HO83" s="221"/>
      <c r="HP83" s="221" t="e">
        <f t="shared" si="156"/>
        <v>#DIV/0!</v>
      </c>
      <c r="HQ83" s="221"/>
      <c r="HR83" s="221"/>
      <c r="HS83" s="221" t="e">
        <f t="shared" si="157"/>
        <v>#DIV/0!</v>
      </c>
      <c r="HT83" s="221"/>
      <c r="HU83" s="221"/>
      <c r="HV83" s="221" t="e">
        <f t="shared" si="158"/>
        <v>#DIV/0!</v>
      </c>
      <c r="HW83" s="221"/>
      <c r="HX83" s="221"/>
      <c r="HY83" s="221" t="e">
        <f t="shared" si="159"/>
        <v>#DIV/0!</v>
      </c>
      <c r="HZ83" s="221"/>
      <c r="IA83" s="221"/>
      <c r="IB83" s="221" t="e">
        <f t="shared" si="160"/>
        <v>#DIV/0!</v>
      </c>
      <c r="IC83" s="221"/>
      <c r="ID83" s="221"/>
      <c r="IE83" s="221" t="e">
        <f t="shared" si="161"/>
        <v>#DIV/0!</v>
      </c>
      <c r="IF83" s="221"/>
      <c r="IG83" s="221"/>
      <c r="IH83" s="221"/>
      <c r="II83" s="221"/>
      <c r="IJ83" s="221"/>
      <c r="IK83" s="221"/>
      <c r="IL83" s="221"/>
      <c r="IM83" s="221"/>
      <c r="IN83" s="221"/>
      <c r="IO83" s="221"/>
      <c r="IP83" s="221"/>
    </row>
    <row r="84" spans="2:250" s="1" customFormat="1" x14ac:dyDescent="0.4">
      <c r="B84" s="221">
        <f t="shared" si="162"/>
        <v>0</v>
      </c>
      <c r="C84" s="221"/>
      <c r="D84" s="221"/>
      <c r="E84" s="221" t="e">
        <f t="shared" si="163"/>
        <v>#DIV/0!</v>
      </c>
      <c r="F84" s="221"/>
      <c r="G84" s="221"/>
      <c r="H84" s="221" t="e">
        <f t="shared" si="84"/>
        <v>#DIV/0!</v>
      </c>
      <c r="I84" s="221"/>
      <c r="J84" s="221"/>
      <c r="K84" s="221" t="e">
        <f t="shared" si="85"/>
        <v>#DIV/0!</v>
      </c>
      <c r="L84" s="221"/>
      <c r="M84" s="221"/>
      <c r="N84" s="221" t="e">
        <f t="shared" si="86"/>
        <v>#DIV/0!</v>
      </c>
      <c r="O84" s="221"/>
      <c r="P84" s="221"/>
      <c r="Q84" s="221" t="e">
        <f t="shared" si="87"/>
        <v>#DIV/0!</v>
      </c>
      <c r="R84" s="221"/>
      <c r="S84" s="221"/>
      <c r="T84" s="221" t="e">
        <f t="shared" si="88"/>
        <v>#DIV/0!</v>
      </c>
      <c r="U84" s="221"/>
      <c r="V84" s="221"/>
      <c r="W84" s="221" t="e">
        <f t="shared" si="89"/>
        <v>#DIV/0!</v>
      </c>
      <c r="X84" s="221"/>
      <c r="Y84" s="221"/>
      <c r="Z84" s="221" t="e">
        <f t="shared" si="90"/>
        <v>#DIV/0!</v>
      </c>
      <c r="AA84" s="221"/>
      <c r="AB84" s="221"/>
      <c r="AC84" s="221" t="e">
        <f t="shared" si="91"/>
        <v>#DIV/0!</v>
      </c>
      <c r="AD84" s="221"/>
      <c r="AE84" s="221"/>
      <c r="AF84" s="221" t="e">
        <f t="shared" si="92"/>
        <v>#DIV/0!</v>
      </c>
      <c r="AG84" s="221"/>
      <c r="AH84" s="221"/>
      <c r="AI84" s="221" t="e">
        <f t="shared" si="93"/>
        <v>#DIV/0!</v>
      </c>
      <c r="AJ84" s="221"/>
      <c r="AK84" s="221"/>
      <c r="AL84" s="221" t="e">
        <f t="shared" si="94"/>
        <v>#DIV/0!</v>
      </c>
      <c r="AM84" s="221"/>
      <c r="AN84" s="221"/>
      <c r="AO84" s="221" t="e">
        <f t="shared" si="95"/>
        <v>#DIV/0!</v>
      </c>
      <c r="AP84" s="221"/>
      <c r="AQ84" s="221"/>
      <c r="AR84" s="221" t="e">
        <f t="shared" si="96"/>
        <v>#DIV/0!</v>
      </c>
      <c r="AS84" s="221"/>
      <c r="AT84" s="221"/>
      <c r="AU84" s="221" t="e">
        <f t="shared" si="97"/>
        <v>#DIV/0!</v>
      </c>
      <c r="AV84" s="221"/>
      <c r="AW84" s="221"/>
      <c r="AX84" s="221" t="e">
        <f t="shared" si="98"/>
        <v>#DIV/0!</v>
      </c>
      <c r="AY84" s="221"/>
      <c r="AZ84" s="221"/>
      <c r="BA84" s="221" t="e">
        <f t="shared" si="99"/>
        <v>#DIV/0!</v>
      </c>
      <c r="BB84" s="221"/>
      <c r="BC84" s="221"/>
      <c r="BD84" s="221" t="e">
        <f t="shared" si="100"/>
        <v>#DIV/0!</v>
      </c>
      <c r="BE84" s="221"/>
      <c r="BF84" s="221"/>
      <c r="BG84" s="221" t="e">
        <f t="shared" si="101"/>
        <v>#DIV/0!</v>
      </c>
      <c r="BH84" s="221"/>
      <c r="BI84" s="221"/>
      <c r="BJ84" s="221" t="e">
        <f t="shared" si="102"/>
        <v>#DIV/0!</v>
      </c>
      <c r="BK84" s="221"/>
      <c r="BL84" s="221"/>
      <c r="BM84" s="221" t="e">
        <f t="shared" si="103"/>
        <v>#DIV/0!</v>
      </c>
      <c r="BN84" s="221"/>
      <c r="BO84" s="221"/>
      <c r="BP84" s="221" t="e">
        <f t="shared" si="104"/>
        <v>#DIV/0!</v>
      </c>
      <c r="BQ84" s="221"/>
      <c r="BR84" s="221"/>
      <c r="BS84" s="221" t="e">
        <f t="shared" si="105"/>
        <v>#DIV/0!</v>
      </c>
      <c r="BT84" s="221"/>
      <c r="BU84" s="221"/>
      <c r="BV84" s="221" t="e">
        <f t="shared" si="106"/>
        <v>#DIV/0!</v>
      </c>
      <c r="BW84" s="221"/>
      <c r="BX84" s="221"/>
      <c r="BY84" s="221" t="e">
        <f t="shared" si="107"/>
        <v>#DIV/0!</v>
      </c>
      <c r="BZ84" s="221"/>
      <c r="CA84" s="221"/>
      <c r="CB84" s="221" t="e">
        <f t="shared" si="108"/>
        <v>#DIV/0!</v>
      </c>
      <c r="CC84" s="221"/>
      <c r="CD84" s="221"/>
      <c r="CE84" s="221" t="e">
        <f t="shared" si="109"/>
        <v>#DIV/0!</v>
      </c>
      <c r="CF84" s="221"/>
      <c r="CG84" s="221"/>
      <c r="CH84" s="221" t="e">
        <f t="shared" si="110"/>
        <v>#DIV/0!</v>
      </c>
      <c r="CI84" s="221"/>
      <c r="CJ84" s="221"/>
      <c r="CK84" s="221" t="e">
        <f t="shared" si="111"/>
        <v>#DIV/0!</v>
      </c>
      <c r="CL84" s="221"/>
      <c r="CM84" s="221"/>
      <c r="CN84" s="221" t="e">
        <f t="shared" si="112"/>
        <v>#DIV/0!</v>
      </c>
      <c r="CO84" s="221"/>
      <c r="CP84" s="221"/>
      <c r="CQ84" s="221" t="e">
        <f t="shared" si="113"/>
        <v>#DIV/0!</v>
      </c>
      <c r="CR84" s="221"/>
      <c r="CS84" s="221"/>
      <c r="CT84" s="221" t="e">
        <f t="shared" si="114"/>
        <v>#DIV/0!</v>
      </c>
      <c r="CU84" s="221"/>
      <c r="CV84" s="221"/>
      <c r="CW84" s="221" t="e">
        <f t="shared" si="115"/>
        <v>#DIV/0!</v>
      </c>
      <c r="CX84" s="221"/>
      <c r="CY84" s="221"/>
      <c r="CZ84" s="221" t="e">
        <f t="shared" si="116"/>
        <v>#DIV/0!</v>
      </c>
      <c r="DA84" s="221"/>
      <c r="DB84" s="221"/>
      <c r="DC84" s="221" t="e">
        <f t="shared" si="117"/>
        <v>#DIV/0!</v>
      </c>
      <c r="DD84" s="221"/>
      <c r="DE84" s="221"/>
      <c r="DF84" s="221" t="e">
        <f t="shared" si="118"/>
        <v>#DIV/0!</v>
      </c>
      <c r="DG84" s="221"/>
      <c r="DH84" s="221"/>
      <c r="DI84" s="221" t="e">
        <f t="shared" si="119"/>
        <v>#DIV/0!</v>
      </c>
      <c r="DJ84" s="221"/>
      <c r="DK84" s="221"/>
      <c r="DL84" s="221" t="e">
        <f t="shared" si="120"/>
        <v>#DIV/0!</v>
      </c>
      <c r="DM84" s="221"/>
      <c r="DN84" s="221"/>
      <c r="DO84" s="221" t="e">
        <f t="shared" si="121"/>
        <v>#DIV/0!</v>
      </c>
      <c r="DP84" s="221"/>
      <c r="DQ84" s="221"/>
      <c r="DR84" s="221" t="e">
        <f t="shared" si="122"/>
        <v>#DIV/0!</v>
      </c>
      <c r="DS84" s="221"/>
      <c r="DT84" s="221"/>
      <c r="DU84" s="221" t="e">
        <f t="shared" si="123"/>
        <v>#DIV/0!</v>
      </c>
      <c r="DV84" s="221"/>
      <c r="DW84" s="221"/>
      <c r="DX84" s="221" t="e">
        <f t="shared" si="124"/>
        <v>#DIV/0!</v>
      </c>
      <c r="DY84" s="221"/>
      <c r="DZ84" s="221"/>
      <c r="EA84" s="221" t="e">
        <f t="shared" si="125"/>
        <v>#DIV/0!</v>
      </c>
      <c r="EB84" s="221"/>
      <c r="EC84" s="221"/>
      <c r="ED84" s="221" t="e">
        <f t="shared" si="126"/>
        <v>#DIV/0!</v>
      </c>
      <c r="EE84" s="221"/>
      <c r="EF84" s="221"/>
      <c r="EG84" s="221" t="e">
        <f t="shared" si="127"/>
        <v>#DIV/0!</v>
      </c>
      <c r="EH84" s="221"/>
      <c r="EI84" s="221"/>
      <c r="EJ84" s="221" t="e">
        <f t="shared" si="128"/>
        <v>#DIV/0!</v>
      </c>
      <c r="EK84" s="221"/>
      <c r="EL84" s="221"/>
      <c r="EM84" s="221" t="e">
        <f t="shared" si="129"/>
        <v>#DIV/0!</v>
      </c>
      <c r="EN84" s="221"/>
      <c r="EO84" s="221"/>
      <c r="EP84" s="221" t="e">
        <f t="shared" si="130"/>
        <v>#DIV/0!</v>
      </c>
      <c r="EQ84" s="221"/>
      <c r="ER84" s="221"/>
      <c r="ES84" s="221" t="e">
        <f t="shared" si="131"/>
        <v>#DIV/0!</v>
      </c>
      <c r="ET84" s="221"/>
      <c r="EU84" s="221"/>
      <c r="EV84" s="221" t="e">
        <f t="shared" si="132"/>
        <v>#DIV/0!</v>
      </c>
      <c r="EW84" s="221"/>
      <c r="EX84" s="221"/>
      <c r="EY84" s="221" t="e">
        <f t="shared" si="133"/>
        <v>#DIV/0!</v>
      </c>
      <c r="EZ84" s="221"/>
      <c r="FA84" s="221"/>
      <c r="FB84" s="221" t="e">
        <f t="shared" si="134"/>
        <v>#DIV/0!</v>
      </c>
      <c r="FC84" s="221"/>
      <c r="FD84" s="221"/>
      <c r="FE84" s="221" t="e">
        <f t="shared" si="135"/>
        <v>#DIV/0!</v>
      </c>
      <c r="FF84" s="221"/>
      <c r="FG84" s="221"/>
      <c r="FH84" s="221" t="e">
        <f t="shared" si="136"/>
        <v>#DIV/0!</v>
      </c>
      <c r="FI84" s="221"/>
      <c r="FJ84" s="221"/>
      <c r="FK84" s="221" t="e">
        <f t="shared" si="137"/>
        <v>#DIV/0!</v>
      </c>
      <c r="FL84" s="221"/>
      <c r="FM84" s="221"/>
      <c r="FN84" s="221" t="e">
        <f t="shared" si="138"/>
        <v>#DIV/0!</v>
      </c>
      <c r="FO84" s="221"/>
      <c r="FP84" s="221"/>
      <c r="FQ84" s="221" t="e">
        <f t="shared" si="139"/>
        <v>#DIV/0!</v>
      </c>
      <c r="FR84" s="221"/>
      <c r="FS84" s="221"/>
      <c r="FT84" s="221" t="e">
        <f t="shared" si="140"/>
        <v>#DIV/0!</v>
      </c>
      <c r="FU84" s="221"/>
      <c r="FV84" s="221"/>
      <c r="FW84" s="221" t="e">
        <f t="shared" si="141"/>
        <v>#DIV/0!</v>
      </c>
      <c r="FX84" s="221"/>
      <c r="FY84" s="221"/>
      <c r="FZ84" s="221" t="e">
        <f t="shared" si="142"/>
        <v>#DIV/0!</v>
      </c>
      <c r="GA84" s="221"/>
      <c r="GB84" s="221"/>
      <c r="GC84" s="221" t="e">
        <f t="shared" si="143"/>
        <v>#DIV/0!</v>
      </c>
      <c r="GD84" s="221"/>
      <c r="GE84" s="221"/>
      <c r="GF84" s="221" t="e">
        <f t="shared" si="144"/>
        <v>#DIV/0!</v>
      </c>
      <c r="GG84" s="221"/>
      <c r="GH84" s="221"/>
      <c r="GI84" s="221" t="e">
        <f t="shared" si="145"/>
        <v>#DIV/0!</v>
      </c>
      <c r="GJ84" s="221"/>
      <c r="GK84" s="221"/>
      <c r="GL84" s="221" t="e">
        <f t="shared" si="146"/>
        <v>#DIV/0!</v>
      </c>
      <c r="GM84" s="221"/>
      <c r="GN84" s="221"/>
      <c r="GO84" s="221" t="e">
        <f t="shared" si="147"/>
        <v>#DIV/0!</v>
      </c>
      <c r="GP84" s="221"/>
      <c r="GQ84" s="221"/>
      <c r="GR84" s="221" t="e">
        <f t="shared" si="148"/>
        <v>#DIV/0!</v>
      </c>
      <c r="GS84" s="221"/>
      <c r="GT84" s="221"/>
      <c r="GU84" s="221" t="e">
        <f t="shared" si="149"/>
        <v>#DIV/0!</v>
      </c>
      <c r="GV84" s="221"/>
      <c r="GW84" s="221"/>
      <c r="GX84" s="221" t="e">
        <f t="shared" si="150"/>
        <v>#DIV/0!</v>
      </c>
      <c r="GY84" s="221"/>
      <c r="GZ84" s="221"/>
      <c r="HA84" s="221" t="e">
        <f t="shared" si="151"/>
        <v>#DIV/0!</v>
      </c>
      <c r="HB84" s="221"/>
      <c r="HC84" s="221"/>
      <c r="HD84" s="221" t="e">
        <f t="shared" si="152"/>
        <v>#DIV/0!</v>
      </c>
      <c r="HE84" s="221"/>
      <c r="HF84" s="221"/>
      <c r="HG84" s="221" t="e">
        <f t="shared" si="153"/>
        <v>#DIV/0!</v>
      </c>
      <c r="HH84" s="221"/>
      <c r="HI84" s="221"/>
      <c r="HJ84" s="221" t="e">
        <f t="shared" si="154"/>
        <v>#DIV/0!</v>
      </c>
      <c r="HK84" s="221"/>
      <c r="HL84" s="221"/>
      <c r="HM84" s="221" t="e">
        <f t="shared" si="155"/>
        <v>#DIV/0!</v>
      </c>
      <c r="HN84" s="221"/>
      <c r="HO84" s="221"/>
      <c r="HP84" s="221" t="e">
        <f t="shared" si="156"/>
        <v>#DIV/0!</v>
      </c>
      <c r="HQ84" s="221"/>
      <c r="HR84" s="221"/>
      <c r="HS84" s="221" t="e">
        <f t="shared" si="157"/>
        <v>#DIV/0!</v>
      </c>
      <c r="HT84" s="221"/>
      <c r="HU84" s="221"/>
      <c r="HV84" s="221" t="e">
        <f t="shared" si="158"/>
        <v>#DIV/0!</v>
      </c>
      <c r="HW84" s="221"/>
      <c r="HX84" s="221"/>
      <c r="HY84" s="221" t="e">
        <f t="shared" si="159"/>
        <v>#DIV/0!</v>
      </c>
      <c r="HZ84" s="221"/>
      <c r="IA84" s="221"/>
      <c r="IB84" s="221" t="e">
        <f t="shared" si="160"/>
        <v>#DIV/0!</v>
      </c>
      <c r="IC84" s="221"/>
      <c r="ID84" s="221"/>
      <c r="IE84" s="221" t="e">
        <f t="shared" si="161"/>
        <v>#DIV/0!</v>
      </c>
      <c r="IF84" s="221"/>
      <c r="IG84" s="221"/>
      <c r="IH84" s="221"/>
      <c r="II84" s="221"/>
      <c r="IJ84" s="221"/>
      <c r="IK84" s="221"/>
      <c r="IL84" s="221"/>
      <c r="IM84" s="221"/>
      <c r="IN84" s="221"/>
      <c r="IO84" s="221"/>
      <c r="IP84" s="221"/>
    </row>
    <row r="85" spans="2:250" s="1" customFormat="1" x14ac:dyDescent="0.4">
      <c r="B85" s="221">
        <f t="shared" si="162"/>
        <v>0</v>
      </c>
      <c r="C85" s="221"/>
      <c r="D85" s="221"/>
      <c r="E85" s="221" t="e">
        <f t="shared" si="163"/>
        <v>#DIV/0!</v>
      </c>
      <c r="F85" s="221"/>
      <c r="G85" s="221"/>
      <c r="H85" s="221" t="e">
        <f t="shared" si="84"/>
        <v>#DIV/0!</v>
      </c>
      <c r="I85" s="221"/>
      <c r="J85" s="221"/>
      <c r="K85" s="221" t="e">
        <f t="shared" si="85"/>
        <v>#DIV/0!</v>
      </c>
      <c r="L85" s="221"/>
      <c r="M85" s="221"/>
      <c r="N85" s="221" t="e">
        <f t="shared" si="86"/>
        <v>#DIV/0!</v>
      </c>
      <c r="O85" s="221"/>
      <c r="P85" s="221"/>
      <c r="Q85" s="221" t="e">
        <f t="shared" si="87"/>
        <v>#DIV/0!</v>
      </c>
      <c r="R85" s="221"/>
      <c r="S85" s="221"/>
      <c r="T85" s="221" t="e">
        <f t="shared" si="88"/>
        <v>#DIV/0!</v>
      </c>
      <c r="U85" s="221"/>
      <c r="V85" s="221"/>
      <c r="W85" s="221" t="e">
        <f t="shared" si="89"/>
        <v>#DIV/0!</v>
      </c>
      <c r="X85" s="221"/>
      <c r="Y85" s="221"/>
      <c r="Z85" s="221" t="e">
        <f t="shared" si="90"/>
        <v>#DIV/0!</v>
      </c>
      <c r="AA85" s="221"/>
      <c r="AB85" s="221"/>
      <c r="AC85" s="221" t="e">
        <f t="shared" si="91"/>
        <v>#DIV/0!</v>
      </c>
      <c r="AD85" s="221"/>
      <c r="AE85" s="221"/>
      <c r="AF85" s="221" t="e">
        <f t="shared" si="92"/>
        <v>#DIV/0!</v>
      </c>
      <c r="AG85" s="221"/>
      <c r="AH85" s="221"/>
      <c r="AI85" s="221" t="e">
        <f t="shared" si="93"/>
        <v>#DIV/0!</v>
      </c>
      <c r="AJ85" s="221"/>
      <c r="AK85" s="221"/>
      <c r="AL85" s="221" t="e">
        <f t="shared" si="94"/>
        <v>#DIV/0!</v>
      </c>
      <c r="AM85" s="221"/>
      <c r="AN85" s="221"/>
      <c r="AO85" s="221" t="e">
        <f t="shared" si="95"/>
        <v>#DIV/0!</v>
      </c>
      <c r="AP85" s="221"/>
      <c r="AQ85" s="221"/>
      <c r="AR85" s="221" t="e">
        <f t="shared" si="96"/>
        <v>#DIV/0!</v>
      </c>
      <c r="AS85" s="221"/>
      <c r="AT85" s="221"/>
      <c r="AU85" s="221" t="e">
        <f t="shared" si="97"/>
        <v>#DIV/0!</v>
      </c>
      <c r="AV85" s="221"/>
      <c r="AW85" s="221"/>
      <c r="AX85" s="221" t="e">
        <f t="shared" si="98"/>
        <v>#DIV/0!</v>
      </c>
      <c r="AY85" s="221"/>
      <c r="AZ85" s="221"/>
      <c r="BA85" s="221" t="e">
        <f t="shared" si="99"/>
        <v>#DIV/0!</v>
      </c>
      <c r="BB85" s="221"/>
      <c r="BC85" s="221"/>
      <c r="BD85" s="221" t="e">
        <f t="shared" si="100"/>
        <v>#DIV/0!</v>
      </c>
      <c r="BE85" s="221"/>
      <c r="BF85" s="221"/>
      <c r="BG85" s="221" t="e">
        <f t="shared" si="101"/>
        <v>#DIV/0!</v>
      </c>
      <c r="BH85" s="221"/>
      <c r="BI85" s="221"/>
      <c r="BJ85" s="221" t="e">
        <f t="shared" si="102"/>
        <v>#DIV/0!</v>
      </c>
      <c r="BK85" s="221"/>
      <c r="BL85" s="221"/>
      <c r="BM85" s="221" t="e">
        <f t="shared" si="103"/>
        <v>#DIV/0!</v>
      </c>
      <c r="BN85" s="221"/>
      <c r="BO85" s="221"/>
      <c r="BP85" s="221" t="e">
        <f t="shared" si="104"/>
        <v>#DIV/0!</v>
      </c>
      <c r="BQ85" s="221"/>
      <c r="BR85" s="221"/>
      <c r="BS85" s="221" t="e">
        <f t="shared" si="105"/>
        <v>#DIV/0!</v>
      </c>
      <c r="BT85" s="221"/>
      <c r="BU85" s="221"/>
      <c r="BV85" s="221" t="e">
        <f t="shared" si="106"/>
        <v>#DIV/0!</v>
      </c>
      <c r="BW85" s="221"/>
      <c r="BX85" s="221"/>
      <c r="BY85" s="221" t="e">
        <f t="shared" si="107"/>
        <v>#DIV/0!</v>
      </c>
      <c r="BZ85" s="221"/>
      <c r="CA85" s="221"/>
      <c r="CB85" s="221" t="e">
        <f t="shared" si="108"/>
        <v>#DIV/0!</v>
      </c>
      <c r="CC85" s="221"/>
      <c r="CD85" s="221"/>
      <c r="CE85" s="221" t="e">
        <f t="shared" si="109"/>
        <v>#DIV/0!</v>
      </c>
      <c r="CF85" s="221"/>
      <c r="CG85" s="221"/>
      <c r="CH85" s="221" t="e">
        <f t="shared" si="110"/>
        <v>#DIV/0!</v>
      </c>
      <c r="CI85" s="221"/>
      <c r="CJ85" s="221"/>
      <c r="CK85" s="221" t="e">
        <f t="shared" si="111"/>
        <v>#DIV/0!</v>
      </c>
      <c r="CL85" s="221"/>
      <c r="CM85" s="221"/>
      <c r="CN85" s="221" t="e">
        <f t="shared" si="112"/>
        <v>#DIV/0!</v>
      </c>
      <c r="CO85" s="221"/>
      <c r="CP85" s="221"/>
      <c r="CQ85" s="221" t="e">
        <f t="shared" si="113"/>
        <v>#DIV/0!</v>
      </c>
      <c r="CR85" s="221"/>
      <c r="CS85" s="221"/>
      <c r="CT85" s="221" t="e">
        <f t="shared" si="114"/>
        <v>#DIV/0!</v>
      </c>
      <c r="CU85" s="221"/>
      <c r="CV85" s="221"/>
      <c r="CW85" s="221" t="e">
        <f t="shared" si="115"/>
        <v>#DIV/0!</v>
      </c>
      <c r="CX85" s="221"/>
      <c r="CY85" s="221"/>
      <c r="CZ85" s="221" t="e">
        <f t="shared" si="116"/>
        <v>#DIV/0!</v>
      </c>
      <c r="DA85" s="221"/>
      <c r="DB85" s="221"/>
      <c r="DC85" s="221" t="e">
        <f t="shared" si="117"/>
        <v>#DIV/0!</v>
      </c>
      <c r="DD85" s="221"/>
      <c r="DE85" s="221"/>
      <c r="DF85" s="221" t="e">
        <f t="shared" si="118"/>
        <v>#DIV/0!</v>
      </c>
      <c r="DG85" s="221"/>
      <c r="DH85" s="221"/>
      <c r="DI85" s="221" t="e">
        <f t="shared" si="119"/>
        <v>#DIV/0!</v>
      </c>
      <c r="DJ85" s="221"/>
      <c r="DK85" s="221"/>
      <c r="DL85" s="221" t="e">
        <f t="shared" si="120"/>
        <v>#DIV/0!</v>
      </c>
      <c r="DM85" s="221"/>
      <c r="DN85" s="221"/>
      <c r="DO85" s="221" t="e">
        <f t="shared" si="121"/>
        <v>#DIV/0!</v>
      </c>
      <c r="DP85" s="221"/>
      <c r="DQ85" s="221"/>
      <c r="DR85" s="221" t="e">
        <f t="shared" si="122"/>
        <v>#DIV/0!</v>
      </c>
      <c r="DS85" s="221"/>
      <c r="DT85" s="221"/>
      <c r="DU85" s="221" t="e">
        <f t="shared" si="123"/>
        <v>#DIV/0!</v>
      </c>
      <c r="DV85" s="221"/>
      <c r="DW85" s="221"/>
      <c r="DX85" s="221" t="e">
        <f t="shared" si="124"/>
        <v>#DIV/0!</v>
      </c>
      <c r="DY85" s="221"/>
      <c r="DZ85" s="221"/>
      <c r="EA85" s="221" t="e">
        <f t="shared" si="125"/>
        <v>#DIV/0!</v>
      </c>
      <c r="EB85" s="221"/>
      <c r="EC85" s="221"/>
      <c r="ED85" s="221" t="e">
        <f t="shared" si="126"/>
        <v>#DIV/0!</v>
      </c>
      <c r="EE85" s="221"/>
      <c r="EF85" s="221"/>
      <c r="EG85" s="221" t="e">
        <f t="shared" si="127"/>
        <v>#DIV/0!</v>
      </c>
      <c r="EH85" s="221"/>
      <c r="EI85" s="221"/>
      <c r="EJ85" s="221" t="e">
        <f t="shared" si="128"/>
        <v>#DIV/0!</v>
      </c>
      <c r="EK85" s="221"/>
      <c r="EL85" s="221"/>
      <c r="EM85" s="221" t="e">
        <f t="shared" si="129"/>
        <v>#DIV/0!</v>
      </c>
      <c r="EN85" s="221"/>
      <c r="EO85" s="221"/>
      <c r="EP85" s="221" t="e">
        <f t="shared" si="130"/>
        <v>#DIV/0!</v>
      </c>
      <c r="EQ85" s="221"/>
      <c r="ER85" s="221"/>
      <c r="ES85" s="221" t="e">
        <f t="shared" si="131"/>
        <v>#DIV/0!</v>
      </c>
      <c r="ET85" s="221"/>
      <c r="EU85" s="221"/>
      <c r="EV85" s="221" t="e">
        <f t="shared" si="132"/>
        <v>#DIV/0!</v>
      </c>
      <c r="EW85" s="221"/>
      <c r="EX85" s="221"/>
      <c r="EY85" s="221" t="e">
        <f t="shared" si="133"/>
        <v>#DIV/0!</v>
      </c>
      <c r="EZ85" s="221"/>
      <c r="FA85" s="221"/>
      <c r="FB85" s="221" t="e">
        <f t="shared" si="134"/>
        <v>#DIV/0!</v>
      </c>
      <c r="FC85" s="221"/>
      <c r="FD85" s="221"/>
      <c r="FE85" s="221" t="e">
        <f t="shared" si="135"/>
        <v>#DIV/0!</v>
      </c>
      <c r="FF85" s="221"/>
      <c r="FG85" s="221"/>
      <c r="FH85" s="221" t="e">
        <f t="shared" si="136"/>
        <v>#DIV/0!</v>
      </c>
      <c r="FI85" s="221"/>
      <c r="FJ85" s="221"/>
      <c r="FK85" s="221" t="e">
        <f t="shared" si="137"/>
        <v>#DIV/0!</v>
      </c>
      <c r="FL85" s="221"/>
      <c r="FM85" s="221"/>
      <c r="FN85" s="221" t="e">
        <f t="shared" si="138"/>
        <v>#DIV/0!</v>
      </c>
      <c r="FO85" s="221"/>
      <c r="FP85" s="221"/>
      <c r="FQ85" s="221" t="e">
        <f t="shared" si="139"/>
        <v>#DIV/0!</v>
      </c>
      <c r="FR85" s="221"/>
      <c r="FS85" s="221"/>
      <c r="FT85" s="221" t="e">
        <f t="shared" si="140"/>
        <v>#DIV/0!</v>
      </c>
      <c r="FU85" s="221"/>
      <c r="FV85" s="221"/>
      <c r="FW85" s="221" t="e">
        <f t="shared" si="141"/>
        <v>#DIV/0!</v>
      </c>
      <c r="FX85" s="221"/>
      <c r="FY85" s="221"/>
      <c r="FZ85" s="221" t="e">
        <f t="shared" si="142"/>
        <v>#DIV/0!</v>
      </c>
      <c r="GA85" s="221"/>
      <c r="GB85" s="221"/>
      <c r="GC85" s="221" t="e">
        <f t="shared" si="143"/>
        <v>#DIV/0!</v>
      </c>
      <c r="GD85" s="221"/>
      <c r="GE85" s="221"/>
      <c r="GF85" s="221" t="e">
        <f t="shared" si="144"/>
        <v>#DIV/0!</v>
      </c>
      <c r="GG85" s="221"/>
      <c r="GH85" s="221"/>
      <c r="GI85" s="221" t="e">
        <f t="shared" si="145"/>
        <v>#DIV/0!</v>
      </c>
      <c r="GJ85" s="221"/>
      <c r="GK85" s="221"/>
      <c r="GL85" s="221" t="e">
        <f t="shared" si="146"/>
        <v>#DIV/0!</v>
      </c>
      <c r="GM85" s="221"/>
      <c r="GN85" s="221"/>
      <c r="GO85" s="221" t="e">
        <f t="shared" si="147"/>
        <v>#DIV/0!</v>
      </c>
      <c r="GP85" s="221"/>
      <c r="GQ85" s="221"/>
      <c r="GR85" s="221" t="e">
        <f t="shared" si="148"/>
        <v>#DIV/0!</v>
      </c>
      <c r="GS85" s="221"/>
      <c r="GT85" s="221"/>
      <c r="GU85" s="221" t="e">
        <f t="shared" si="149"/>
        <v>#DIV/0!</v>
      </c>
      <c r="GV85" s="221"/>
      <c r="GW85" s="221"/>
      <c r="GX85" s="221" t="e">
        <f t="shared" si="150"/>
        <v>#DIV/0!</v>
      </c>
      <c r="GY85" s="221"/>
      <c r="GZ85" s="221"/>
      <c r="HA85" s="221" t="e">
        <f t="shared" si="151"/>
        <v>#DIV/0!</v>
      </c>
      <c r="HB85" s="221"/>
      <c r="HC85" s="221"/>
      <c r="HD85" s="221" t="e">
        <f t="shared" si="152"/>
        <v>#DIV/0!</v>
      </c>
      <c r="HE85" s="221"/>
      <c r="HF85" s="221"/>
      <c r="HG85" s="221" t="e">
        <f t="shared" si="153"/>
        <v>#DIV/0!</v>
      </c>
      <c r="HH85" s="221"/>
      <c r="HI85" s="221"/>
      <c r="HJ85" s="221" t="e">
        <f t="shared" si="154"/>
        <v>#DIV/0!</v>
      </c>
      <c r="HK85" s="221"/>
      <c r="HL85" s="221"/>
      <c r="HM85" s="221" t="e">
        <f t="shared" si="155"/>
        <v>#DIV/0!</v>
      </c>
      <c r="HN85" s="221"/>
      <c r="HO85" s="221"/>
      <c r="HP85" s="221" t="e">
        <f t="shared" si="156"/>
        <v>#DIV/0!</v>
      </c>
      <c r="HQ85" s="221"/>
      <c r="HR85" s="221"/>
      <c r="HS85" s="221" t="e">
        <f t="shared" si="157"/>
        <v>#DIV/0!</v>
      </c>
      <c r="HT85" s="221"/>
      <c r="HU85" s="221"/>
      <c r="HV85" s="221" t="e">
        <f t="shared" si="158"/>
        <v>#DIV/0!</v>
      </c>
      <c r="HW85" s="221"/>
      <c r="HX85" s="221"/>
      <c r="HY85" s="221" t="e">
        <f t="shared" si="159"/>
        <v>#DIV/0!</v>
      </c>
      <c r="HZ85" s="221"/>
      <c r="IA85" s="221"/>
      <c r="IB85" s="221" t="e">
        <f t="shared" si="160"/>
        <v>#DIV/0!</v>
      </c>
      <c r="IC85" s="221"/>
      <c r="ID85" s="221"/>
      <c r="IE85" s="221" t="e">
        <f t="shared" si="161"/>
        <v>#DIV/0!</v>
      </c>
      <c r="IF85" s="221"/>
      <c r="IG85" s="221"/>
      <c r="IH85" s="221"/>
      <c r="II85" s="221"/>
      <c r="IJ85" s="221"/>
      <c r="IK85" s="221"/>
      <c r="IL85" s="221"/>
      <c r="IM85" s="221"/>
      <c r="IN85" s="221"/>
      <c r="IO85" s="221"/>
      <c r="IP85" s="221"/>
    </row>
    <row r="86" spans="2:250" s="1" customFormat="1" x14ac:dyDescent="0.4">
      <c r="B86" s="221">
        <f t="shared" si="162"/>
        <v>0</v>
      </c>
      <c r="C86" s="221"/>
      <c r="D86" s="221"/>
      <c r="E86" s="221" t="e">
        <f t="shared" si="163"/>
        <v>#DIV/0!</v>
      </c>
      <c r="F86" s="221"/>
      <c r="G86" s="221"/>
      <c r="H86" s="221" t="e">
        <f t="shared" si="84"/>
        <v>#DIV/0!</v>
      </c>
      <c r="I86" s="221"/>
      <c r="J86" s="221"/>
      <c r="K86" s="221" t="e">
        <f t="shared" si="85"/>
        <v>#DIV/0!</v>
      </c>
      <c r="L86" s="221"/>
      <c r="M86" s="221"/>
      <c r="N86" s="221" t="e">
        <f t="shared" si="86"/>
        <v>#DIV/0!</v>
      </c>
      <c r="O86" s="221"/>
      <c r="P86" s="221"/>
      <c r="Q86" s="221" t="e">
        <f t="shared" si="87"/>
        <v>#DIV/0!</v>
      </c>
      <c r="R86" s="221"/>
      <c r="S86" s="221"/>
      <c r="T86" s="221" t="e">
        <f t="shared" si="88"/>
        <v>#DIV/0!</v>
      </c>
      <c r="U86" s="221"/>
      <c r="V86" s="221"/>
      <c r="W86" s="221" t="e">
        <f t="shared" si="89"/>
        <v>#DIV/0!</v>
      </c>
      <c r="X86" s="221"/>
      <c r="Y86" s="221"/>
      <c r="Z86" s="221" t="e">
        <f t="shared" si="90"/>
        <v>#DIV/0!</v>
      </c>
      <c r="AA86" s="221"/>
      <c r="AB86" s="221"/>
      <c r="AC86" s="221" t="e">
        <f t="shared" si="91"/>
        <v>#DIV/0!</v>
      </c>
      <c r="AD86" s="221"/>
      <c r="AE86" s="221"/>
      <c r="AF86" s="221" t="e">
        <f t="shared" si="92"/>
        <v>#DIV/0!</v>
      </c>
      <c r="AG86" s="221"/>
      <c r="AH86" s="221"/>
      <c r="AI86" s="221" t="e">
        <f t="shared" si="93"/>
        <v>#DIV/0!</v>
      </c>
      <c r="AJ86" s="221"/>
      <c r="AK86" s="221"/>
      <c r="AL86" s="221" t="e">
        <f t="shared" si="94"/>
        <v>#DIV/0!</v>
      </c>
      <c r="AM86" s="221"/>
      <c r="AN86" s="221"/>
      <c r="AO86" s="221" t="e">
        <f t="shared" si="95"/>
        <v>#DIV/0!</v>
      </c>
      <c r="AP86" s="221"/>
      <c r="AQ86" s="221"/>
      <c r="AR86" s="221" t="e">
        <f t="shared" si="96"/>
        <v>#DIV/0!</v>
      </c>
      <c r="AS86" s="221"/>
      <c r="AT86" s="221"/>
      <c r="AU86" s="221" t="e">
        <f t="shared" si="97"/>
        <v>#DIV/0!</v>
      </c>
      <c r="AV86" s="221"/>
      <c r="AW86" s="221"/>
      <c r="AX86" s="221" t="e">
        <f t="shared" si="98"/>
        <v>#DIV/0!</v>
      </c>
      <c r="AY86" s="221"/>
      <c r="AZ86" s="221"/>
      <c r="BA86" s="221" t="e">
        <f t="shared" si="99"/>
        <v>#DIV/0!</v>
      </c>
      <c r="BB86" s="221"/>
      <c r="BC86" s="221"/>
      <c r="BD86" s="221" t="e">
        <f t="shared" si="100"/>
        <v>#DIV/0!</v>
      </c>
      <c r="BE86" s="221"/>
      <c r="BF86" s="221"/>
      <c r="BG86" s="221" t="e">
        <f t="shared" si="101"/>
        <v>#DIV/0!</v>
      </c>
      <c r="BH86" s="221"/>
      <c r="BI86" s="221"/>
      <c r="BJ86" s="221" t="e">
        <f t="shared" si="102"/>
        <v>#DIV/0!</v>
      </c>
      <c r="BK86" s="221"/>
      <c r="BL86" s="221"/>
      <c r="BM86" s="221" t="e">
        <f t="shared" si="103"/>
        <v>#DIV/0!</v>
      </c>
      <c r="BN86" s="221"/>
      <c r="BO86" s="221"/>
      <c r="BP86" s="221" t="e">
        <f t="shared" si="104"/>
        <v>#DIV/0!</v>
      </c>
      <c r="BQ86" s="221"/>
      <c r="BR86" s="221"/>
      <c r="BS86" s="221" t="e">
        <f t="shared" si="105"/>
        <v>#DIV/0!</v>
      </c>
      <c r="BT86" s="221"/>
      <c r="BU86" s="221"/>
      <c r="BV86" s="221" t="e">
        <f t="shared" si="106"/>
        <v>#DIV/0!</v>
      </c>
      <c r="BW86" s="221"/>
      <c r="BX86" s="221"/>
      <c r="BY86" s="221" t="e">
        <f t="shared" si="107"/>
        <v>#DIV/0!</v>
      </c>
      <c r="BZ86" s="221"/>
      <c r="CA86" s="221"/>
      <c r="CB86" s="221" t="e">
        <f t="shared" si="108"/>
        <v>#DIV/0!</v>
      </c>
      <c r="CC86" s="221"/>
      <c r="CD86" s="221"/>
      <c r="CE86" s="221" t="e">
        <f t="shared" si="109"/>
        <v>#DIV/0!</v>
      </c>
      <c r="CF86" s="221"/>
      <c r="CG86" s="221"/>
      <c r="CH86" s="221" t="e">
        <f t="shared" si="110"/>
        <v>#DIV/0!</v>
      </c>
      <c r="CI86" s="221"/>
      <c r="CJ86" s="221"/>
      <c r="CK86" s="221" t="e">
        <f t="shared" si="111"/>
        <v>#DIV/0!</v>
      </c>
      <c r="CL86" s="221"/>
      <c r="CM86" s="221"/>
      <c r="CN86" s="221" t="e">
        <f t="shared" si="112"/>
        <v>#DIV/0!</v>
      </c>
      <c r="CO86" s="221"/>
      <c r="CP86" s="221"/>
      <c r="CQ86" s="221" t="e">
        <f t="shared" si="113"/>
        <v>#DIV/0!</v>
      </c>
      <c r="CR86" s="221"/>
      <c r="CS86" s="221"/>
      <c r="CT86" s="221" t="e">
        <f t="shared" si="114"/>
        <v>#DIV/0!</v>
      </c>
      <c r="CU86" s="221"/>
      <c r="CV86" s="221"/>
      <c r="CW86" s="221" t="e">
        <f t="shared" si="115"/>
        <v>#DIV/0!</v>
      </c>
      <c r="CX86" s="221"/>
      <c r="CY86" s="221"/>
      <c r="CZ86" s="221" t="e">
        <f t="shared" si="116"/>
        <v>#DIV/0!</v>
      </c>
      <c r="DA86" s="221"/>
      <c r="DB86" s="221"/>
      <c r="DC86" s="221" t="e">
        <f t="shared" si="117"/>
        <v>#DIV/0!</v>
      </c>
      <c r="DD86" s="221"/>
      <c r="DE86" s="221"/>
      <c r="DF86" s="221" t="e">
        <f t="shared" si="118"/>
        <v>#DIV/0!</v>
      </c>
      <c r="DG86" s="221"/>
      <c r="DH86" s="221"/>
      <c r="DI86" s="221" t="e">
        <f t="shared" si="119"/>
        <v>#DIV/0!</v>
      </c>
      <c r="DJ86" s="221"/>
      <c r="DK86" s="221"/>
      <c r="DL86" s="221" t="e">
        <f t="shared" si="120"/>
        <v>#DIV/0!</v>
      </c>
      <c r="DM86" s="221"/>
      <c r="DN86" s="221"/>
      <c r="DO86" s="221" t="e">
        <f t="shared" si="121"/>
        <v>#DIV/0!</v>
      </c>
      <c r="DP86" s="221"/>
      <c r="DQ86" s="221"/>
      <c r="DR86" s="221" t="e">
        <f t="shared" si="122"/>
        <v>#DIV/0!</v>
      </c>
      <c r="DS86" s="221"/>
      <c r="DT86" s="221"/>
      <c r="DU86" s="221" t="e">
        <f t="shared" si="123"/>
        <v>#DIV/0!</v>
      </c>
      <c r="DV86" s="221"/>
      <c r="DW86" s="221"/>
      <c r="DX86" s="221" t="e">
        <f t="shared" si="124"/>
        <v>#DIV/0!</v>
      </c>
      <c r="DY86" s="221"/>
      <c r="DZ86" s="221"/>
      <c r="EA86" s="221" t="e">
        <f t="shared" si="125"/>
        <v>#DIV/0!</v>
      </c>
      <c r="EB86" s="221"/>
      <c r="EC86" s="221"/>
      <c r="ED86" s="221" t="e">
        <f t="shared" si="126"/>
        <v>#DIV/0!</v>
      </c>
      <c r="EE86" s="221"/>
      <c r="EF86" s="221"/>
      <c r="EG86" s="221" t="e">
        <f t="shared" si="127"/>
        <v>#DIV/0!</v>
      </c>
      <c r="EH86" s="221"/>
      <c r="EI86" s="221"/>
      <c r="EJ86" s="221" t="e">
        <f t="shared" si="128"/>
        <v>#DIV/0!</v>
      </c>
      <c r="EK86" s="221"/>
      <c r="EL86" s="221"/>
      <c r="EM86" s="221" t="e">
        <f t="shared" si="129"/>
        <v>#DIV/0!</v>
      </c>
      <c r="EN86" s="221"/>
      <c r="EO86" s="221"/>
      <c r="EP86" s="221" t="e">
        <f t="shared" si="130"/>
        <v>#DIV/0!</v>
      </c>
      <c r="EQ86" s="221"/>
      <c r="ER86" s="221"/>
      <c r="ES86" s="221" t="e">
        <f t="shared" si="131"/>
        <v>#DIV/0!</v>
      </c>
      <c r="ET86" s="221"/>
      <c r="EU86" s="221"/>
      <c r="EV86" s="221" t="e">
        <f t="shared" si="132"/>
        <v>#DIV/0!</v>
      </c>
      <c r="EW86" s="221"/>
      <c r="EX86" s="221"/>
      <c r="EY86" s="221" t="e">
        <f t="shared" si="133"/>
        <v>#DIV/0!</v>
      </c>
      <c r="EZ86" s="221"/>
      <c r="FA86" s="221"/>
      <c r="FB86" s="221" t="e">
        <f t="shared" si="134"/>
        <v>#DIV/0!</v>
      </c>
      <c r="FC86" s="221"/>
      <c r="FD86" s="221"/>
      <c r="FE86" s="221" t="e">
        <f t="shared" si="135"/>
        <v>#DIV/0!</v>
      </c>
      <c r="FF86" s="221"/>
      <c r="FG86" s="221"/>
      <c r="FH86" s="221" t="e">
        <f t="shared" si="136"/>
        <v>#DIV/0!</v>
      </c>
      <c r="FI86" s="221"/>
      <c r="FJ86" s="221"/>
      <c r="FK86" s="221" t="e">
        <f t="shared" si="137"/>
        <v>#DIV/0!</v>
      </c>
      <c r="FL86" s="221"/>
      <c r="FM86" s="221"/>
      <c r="FN86" s="221" t="e">
        <f t="shared" si="138"/>
        <v>#DIV/0!</v>
      </c>
      <c r="FO86" s="221"/>
      <c r="FP86" s="221"/>
      <c r="FQ86" s="221" t="e">
        <f t="shared" si="139"/>
        <v>#DIV/0!</v>
      </c>
      <c r="FR86" s="221"/>
      <c r="FS86" s="221"/>
      <c r="FT86" s="221" t="e">
        <f t="shared" si="140"/>
        <v>#DIV/0!</v>
      </c>
      <c r="FU86" s="221"/>
      <c r="FV86" s="221"/>
      <c r="FW86" s="221" t="e">
        <f t="shared" si="141"/>
        <v>#DIV/0!</v>
      </c>
      <c r="FX86" s="221"/>
      <c r="FY86" s="221"/>
      <c r="FZ86" s="221" t="e">
        <f t="shared" si="142"/>
        <v>#DIV/0!</v>
      </c>
      <c r="GA86" s="221"/>
      <c r="GB86" s="221"/>
      <c r="GC86" s="221" t="e">
        <f t="shared" si="143"/>
        <v>#DIV/0!</v>
      </c>
      <c r="GD86" s="221"/>
      <c r="GE86" s="221"/>
      <c r="GF86" s="221" t="e">
        <f t="shared" si="144"/>
        <v>#DIV/0!</v>
      </c>
      <c r="GG86" s="221"/>
      <c r="GH86" s="221"/>
      <c r="GI86" s="221" t="e">
        <f t="shared" si="145"/>
        <v>#DIV/0!</v>
      </c>
      <c r="GJ86" s="221"/>
      <c r="GK86" s="221"/>
      <c r="GL86" s="221" t="e">
        <f t="shared" si="146"/>
        <v>#DIV/0!</v>
      </c>
      <c r="GM86" s="221"/>
      <c r="GN86" s="221"/>
      <c r="GO86" s="221" t="e">
        <f t="shared" si="147"/>
        <v>#DIV/0!</v>
      </c>
      <c r="GP86" s="221"/>
      <c r="GQ86" s="221"/>
      <c r="GR86" s="221" t="e">
        <f t="shared" si="148"/>
        <v>#DIV/0!</v>
      </c>
      <c r="GS86" s="221"/>
      <c r="GT86" s="221"/>
      <c r="GU86" s="221" t="e">
        <f t="shared" si="149"/>
        <v>#DIV/0!</v>
      </c>
      <c r="GV86" s="221"/>
      <c r="GW86" s="221"/>
      <c r="GX86" s="221" t="e">
        <f t="shared" si="150"/>
        <v>#DIV/0!</v>
      </c>
      <c r="GY86" s="221"/>
      <c r="GZ86" s="221"/>
      <c r="HA86" s="221" t="e">
        <f t="shared" si="151"/>
        <v>#DIV/0!</v>
      </c>
      <c r="HB86" s="221"/>
      <c r="HC86" s="221"/>
      <c r="HD86" s="221" t="e">
        <f t="shared" si="152"/>
        <v>#DIV/0!</v>
      </c>
      <c r="HE86" s="221"/>
      <c r="HF86" s="221"/>
      <c r="HG86" s="221" t="e">
        <f t="shared" si="153"/>
        <v>#DIV/0!</v>
      </c>
      <c r="HH86" s="221"/>
      <c r="HI86" s="221"/>
      <c r="HJ86" s="221" t="e">
        <f t="shared" si="154"/>
        <v>#DIV/0!</v>
      </c>
      <c r="HK86" s="221"/>
      <c r="HL86" s="221"/>
      <c r="HM86" s="221" t="e">
        <f t="shared" si="155"/>
        <v>#DIV/0!</v>
      </c>
      <c r="HN86" s="221"/>
      <c r="HO86" s="221"/>
      <c r="HP86" s="221" t="e">
        <f t="shared" si="156"/>
        <v>#DIV/0!</v>
      </c>
      <c r="HQ86" s="221"/>
      <c r="HR86" s="221"/>
      <c r="HS86" s="221" t="e">
        <f t="shared" si="157"/>
        <v>#DIV/0!</v>
      </c>
      <c r="HT86" s="221"/>
      <c r="HU86" s="221"/>
      <c r="HV86" s="221" t="e">
        <f t="shared" si="158"/>
        <v>#DIV/0!</v>
      </c>
      <c r="HW86" s="221"/>
      <c r="HX86" s="221"/>
      <c r="HY86" s="221" t="e">
        <f t="shared" si="159"/>
        <v>#DIV/0!</v>
      </c>
      <c r="HZ86" s="221"/>
      <c r="IA86" s="221"/>
      <c r="IB86" s="221" t="e">
        <f t="shared" si="160"/>
        <v>#DIV/0!</v>
      </c>
      <c r="IC86" s="221"/>
      <c r="ID86" s="221"/>
      <c r="IE86" s="221" t="e">
        <f t="shared" si="161"/>
        <v>#DIV/0!</v>
      </c>
      <c r="IF86" s="221"/>
      <c r="IG86" s="221"/>
      <c r="IH86" s="221"/>
      <c r="II86" s="221"/>
      <c r="IJ86" s="221"/>
      <c r="IK86" s="221"/>
      <c r="IL86" s="221"/>
      <c r="IM86" s="221"/>
      <c r="IN86" s="221"/>
      <c r="IO86" s="221"/>
      <c r="IP86" s="221"/>
    </row>
    <row r="87" spans="2:250" s="1" customFormat="1" x14ac:dyDescent="0.4">
      <c r="B87" s="221">
        <f t="shared" si="162"/>
        <v>0</v>
      </c>
      <c r="C87" s="221"/>
      <c r="D87" s="221"/>
      <c r="E87" s="221" t="e">
        <f t="shared" si="163"/>
        <v>#DIV/0!</v>
      </c>
      <c r="F87" s="221"/>
      <c r="G87" s="221"/>
      <c r="H87" s="221" t="e">
        <f t="shared" si="84"/>
        <v>#DIV/0!</v>
      </c>
      <c r="I87" s="221"/>
      <c r="J87" s="221"/>
      <c r="K87" s="221" t="e">
        <f t="shared" si="85"/>
        <v>#DIV/0!</v>
      </c>
      <c r="L87" s="221"/>
      <c r="M87" s="221"/>
      <c r="N87" s="221" t="e">
        <f t="shared" si="86"/>
        <v>#DIV/0!</v>
      </c>
      <c r="O87" s="221"/>
      <c r="P87" s="221"/>
      <c r="Q87" s="221" t="e">
        <f t="shared" si="87"/>
        <v>#DIV/0!</v>
      </c>
      <c r="R87" s="221"/>
      <c r="S87" s="221"/>
      <c r="T87" s="221" t="e">
        <f t="shared" si="88"/>
        <v>#DIV/0!</v>
      </c>
      <c r="U87" s="221"/>
      <c r="V87" s="221"/>
      <c r="W87" s="221" t="e">
        <f t="shared" si="89"/>
        <v>#DIV/0!</v>
      </c>
      <c r="X87" s="221"/>
      <c r="Y87" s="221"/>
      <c r="Z87" s="221" t="e">
        <f t="shared" si="90"/>
        <v>#DIV/0!</v>
      </c>
      <c r="AA87" s="221"/>
      <c r="AB87" s="221"/>
      <c r="AC87" s="221" t="e">
        <f t="shared" si="91"/>
        <v>#DIV/0!</v>
      </c>
      <c r="AD87" s="221"/>
      <c r="AE87" s="221"/>
      <c r="AF87" s="221" t="e">
        <f t="shared" si="92"/>
        <v>#DIV/0!</v>
      </c>
      <c r="AG87" s="221"/>
      <c r="AH87" s="221"/>
      <c r="AI87" s="221" t="e">
        <f t="shared" si="93"/>
        <v>#DIV/0!</v>
      </c>
      <c r="AJ87" s="221"/>
      <c r="AK87" s="221"/>
      <c r="AL87" s="221" t="e">
        <f t="shared" si="94"/>
        <v>#DIV/0!</v>
      </c>
      <c r="AM87" s="221"/>
      <c r="AN87" s="221"/>
      <c r="AO87" s="221" t="e">
        <f t="shared" si="95"/>
        <v>#DIV/0!</v>
      </c>
      <c r="AP87" s="221"/>
      <c r="AQ87" s="221"/>
      <c r="AR87" s="221" t="e">
        <f t="shared" si="96"/>
        <v>#DIV/0!</v>
      </c>
      <c r="AS87" s="221"/>
      <c r="AT87" s="221"/>
      <c r="AU87" s="221" t="e">
        <f t="shared" si="97"/>
        <v>#DIV/0!</v>
      </c>
      <c r="AV87" s="221"/>
      <c r="AW87" s="221"/>
      <c r="AX87" s="221" t="e">
        <f t="shared" si="98"/>
        <v>#DIV/0!</v>
      </c>
      <c r="AY87" s="221"/>
      <c r="AZ87" s="221"/>
      <c r="BA87" s="221" t="e">
        <f t="shared" si="99"/>
        <v>#DIV/0!</v>
      </c>
      <c r="BB87" s="221"/>
      <c r="BC87" s="221"/>
      <c r="BD87" s="221" t="e">
        <f t="shared" si="100"/>
        <v>#DIV/0!</v>
      </c>
      <c r="BE87" s="221"/>
      <c r="BF87" s="221"/>
      <c r="BG87" s="221" t="e">
        <f t="shared" si="101"/>
        <v>#DIV/0!</v>
      </c>
      <c r="BH87" s="221"/>
      <c r="BI87" s="221"/>
      <c r="BJ87" s="221" t="e">
        <f t="shared" si="102"/>
        <v>#DIV/0!</v>
      </c>
      <c r="BK87" s="221"/>
      <c r="BL87" s="221"/>
      <c r="BM87" s="221" t="e">
        <f t="shared" si="103"/>
        <v>#DIV/0!</v>
      </c>
      <c r="BN87" s="221"/>
      <c r="BO87" s="221"/>
      <c r="BP87" s="221" t="e">
        <f t="shared" si="104"/>
        <v>#DIV/0!</v>
      </c>
      <c r="BQ87" s="221"/>
      <c r="BR87" s="221"/>
      <c r="BS87" s="221" t="e">
        <f t="shared" si="105"/>
        <v>#DIV/0!</v>
      </c>
      <c r="BT87" s="221"/>
      <c r="BU87" s="221"/>
      <c r="BV87" s="221" t="e">
        <f t="shared" si="106"/>
        <v>#DIV/0!</v>
      </c>
      <c r="BW87" s="221"/>
      <c r="BX87" s="221"/>
      <c r="BY87" s="221" t="e">
        <f t="shared" si="107"/>
        <v>#DIV/0!</v>
      </c>
      <c r="BZ87" s="221"/>
      <c r="CA87" s="221"/>
      <c r="CB87" s="221" t="e">
        <f t="shared" si="108"/>
        <v>#DIV/0!</v>
      </c>
      <c r="CC87" s="221"/>
      <c r="CD87" s="221"/>
      <c r="CE87" s="221" t="e">
        <f t="shared" si="109"/>
        <v>#DIV/0!</v>
      </c>
      <c r="CF87" s="221"/>
      <c r="CG87" s="221"/>
      <c r="CH87" s="221" t="e">
        <f t="shared" si="110"/>
        <v>#DIV/0!</v>
      </c>
      <c r="CI87" s="221"/>
      <c r="CJ87" s="221"/>
      <c r="CK87" s="221" t="e">
        <f t="shared" si="111"/>
        <v>#DIV/0!</v>
      </c>
      <c r="CL87" s="221"/>
      <c r="CM87" s="221"/>
      <c r="CN87" s="221" t="e">
        <f t="shared" si="112"/>
        <v>#DIV/0!</v>
      </c>
      <c r="CO87" s="221"/>
      <c r="CP87" s="221"/>
      <c r="CQ87" s="221" t="e">
        <f t="shared" si="113"/>
        <v>#DIV/0!</v>
      </c>
      <c r="CR87" s="221"/>
      <c r="CS87" s="221"/>
      <c r="CT87" s="221" t="e">
        <f t="shared" si="114"/>
        <v>#DIV/0!</v>
      </c>
      <c r="CU87" s="221"/>
      <c r="CV87" s="221"/>
      <c r="CW87" s="221" t="e">
        <f t="shared" si="115"/>
        <v>#DIV/0!</v>
      </c>
      <c r="CX87" s="221"/>
      <c r="CY87" s="221"/>
      <c r="CZ87" s="221" t="e">
        <f t="shared" si="116"/>
        <v>#DIV/0!</v>
      </c>
      <c r="DA87" s="221"/>
      <c r="DB87" s="221"/>
      <c r="DC87" s="221" t="e">
        <f t="shared" si="117"/>
        <v>#DIV/0!</v>
      </c>
      <c r="DD87" s="221"/>
      <c r="DE87" s="221"/>
      <c r="DF87" s="221" t="e">
        <f t="shared" si="118"/>
        <v>#DIV/0!</v>
      </c>
      <c r="DG87" s="221"/>
      <c r="DH87" s="221"/>
      <c r="DI87" s="221" t="e">
        <f t="shared" si="119"/>
        <v>#DIV/0!</v>
      </c>
      <c r="DJ87" s="221"/>
      <c r="DK87" s="221"/>
      <c r="DL87" s="221" t="e">
        <f t="shared" si="120"/>
        <v>#DIV/0!</v>
      </c>
      <c r="DM87" s="221"/>
      <c r="DN87" s="221"/>
      <c r="DO87" s="221" t="e">
        <f t="shared" si="121"/>
        <v>#DIV/0!</v>
      </c>
      <c r="DP87" s="221"/>
      <c r="DQ87" s="221"/>
      <c r="DR87" s="221" t="e">
        <f t="shared" si="122"/>
        <v>#DIV/0!</v>
      </c>
      <c r="DS87" s="221"/>
      <c r="DT87" s="221"/>
      <c r="DU87" s="221" t="e">
        <f t="shared" si="123"/>
        <v>#DIV/0!</v>
      </c>
      <c r="DV87" s="221"/>
      <c r="DW87" s="221"/>
      <c r="DX87" s="221" t="e">
        <f t="shared" si="124"/>
        <v>#DIV/0!</v>
      </c>
      <c r="DY87" s="221"/>
      <c r="DZ87" s="221"/>
      <c r="EA87" s="221" t="e">
        <f t="shared" si="125"/>
        <v>#DIV/0!</v>
      </c>
      <c r="EB87" s="221"/>
      <c r="EC87" s="221"/>
      <c r="ED87" s="221" t="e">
        <f t="shared" si="126"/>
        <v>#DIV/0!</v>
      </c>
      <c r="EE87" s="221"/>
      <c r="EF87" s="221"/>
      <c r="EG87" s="221" t="e">
        <f t="shared" si="127"/>
        <v>#DIV/0!</v>
      </c>
      <c r="EH87" s="221"/>
      <c r="EI87" s="221"/>
      <c r="EJ87" s="221" t="e">
        <f t="shared" si="128"/>
        <v>#DIV/0!</v>
      </c>
      <c r="EK87" s="221"/>
      <c r="EL87" s="221"/>
      <c r="EM87" s="221" t="e">
        <f t="shared" si="129"/>
        <v>#DIV/0!</v>
      </c>
      <c r="EN87" s="221"/>
      <c r="EO87" s="221"/>
      <c r="EP87" s="221" t="e">
        <f t="shared" si="130"/>
        <v>#DIV/0!</v>
      </c>
      <c r="EQ87" s="221"/>
      <c r="ER87" s="221"/>
      <c r="ES87" s="221" t="e">
        <f t="shared" si="131"/>
        <v>#DIV/0!</v>
      </c>
      <c r="ET87" s="221"/>
      <c r="EU87" s="221"/>
      <c r="EV87" s="221" t="e">
        <f t="shared" si="132"/>
        <v>#DIV/0!</v>
      </c>
      <c r="EW87" s="221"/>
      <c r="EX87" s="221"/>
      <c r="EY87" s="221" t="e">
        <f t="shared" si="133"/>
        <v>#DIV/0!</v>
      </c>
      <c r="EZ87" s="221"/>
      <c r="FA87" s="221"/>
      <c r="FB87" s="221" t="e">
        <f t="shared" si="134"/>
        <v>#DIV/0!</v>
      </c>
      <c r="FC87" s="221"/>
      <c r="FD87" s="221"/>
      <c r="FE87" s="221" t="e">
        <f t="shared" si="135"/>
        <v>#DIV/0!</v>
      </c>
      <c r="FF87" s="221"/>
      <c r="FG87" s="221"/>
      <c r="FH87" s="221" t="e">
        <f t="shared" si="136"/>
        <v>#DIV/0!</v>
      </c>
      <c r="FI87" s="221"/>
      <c r="FJ87" s="221"/>
      <c r="FK87" s="221" t="e">
        <f t="shared" si="137"/>
        <v>#DIV/0!</v>
      </c>
      <c r="FL87" s="221"/>
      <c r="FM87" s="221"/>
      <c r="FN87" s="221" t="e">
        <f t="shared" si="138"/>
        <v>#DIV/0!</v>
      </c>
      <c r="FO87" s="221"/>
      <c r="FP87" s="221"/>
      <c r="FQ87" s="221" t="e">
        <f t="shared" si="139"/>
        <v>#DIV/0!</v>
      </c>
      <c r="FR87" s="221"/>
      <c r="FS87" s="221"/>
      <c r="FT87" s="221" t="e">
        <f t="shared" si="140"/>
        <v>#DIV/0!</v>
      </c>
      <c r="FU87" s="221"/>
      <c r="FV87" s="221"/>
      <c r="FW87" s="221" t="e">
        <f t="shared" si="141"/>
        <v>#DIV/0!</v>
      </c>
      <c r="FX87" s="221"/>
      <c r="FY87" s="221"/>
      <c r="FZ87" s="221" t="e">
        <f t="shared" si="142"/>
        <v>#DIV/0!</v>
      </c>
      <c r="GA87" s="221"/>
      <c r="GB87" s="221"/>
      <c r="GC87" s="221" t="e">
        <f t="shared" si="143"/>
        <v>#DIV/0!</v>
      </c>
      <c r="GD87" s="221"/>
      <c r="GE87" s="221"/>
      <c r="GF87" s="221" t="e">
        <f t="shared" si="144"/>
        <v>#DIV/0!</v>
      </c>
      <c r="GG87" s="221"/>
      <c r="GH87" s="221"/>
      <c r="GI87" s="221" t="e">
        <f t="shared" si="145"/>
        <v>#DIV/0!</v>
      </c>
      <c r="GJ87" s="221"/>
      <c r="GK87" s="221"/>
      <c r="GL87" s="221" t="e">
        <f t="shared" si="146"/>
        <v>#DIV/0!</v>
      </c>
      <c r="GM87" s="221"/>
      <c r="GN87" s="221"/>
      <c r="GO87" s="221" t="e">
        <f t="shared" si="147"/>
        <v>#DIV/0!</v>
      </c>
      <c r="GP87" s="221"/>
      <c r="GQ87" s="221"/>
      <c r="GR87" s="221" t="e">
        <f t="shared" si="148"/>
        <v>#DIV/0!</v>
      </c>
      <c r="GS87" s="221"/>
      <c r="GT87" s="221"/>
      <c r="GU87" s="221" t="e">
        <f t="shared" si="149"/>
        <v>#DIV/0!</v>
      </c>
      <c r="GV87" s="221"/>
      <c r="GW87" s="221"/>
      <c r="GX87" s="221" t="e">
        <f t="shared" si="150"/>
        <v>#DIV/0!</v>
      </c>
      <c r="GY87" s="221"/>
      <c r="GZ87" s="221"/>
      <c r="HA87" s="221" t="e">
        <f t="shared" si="151"/>
        <v>#DIV/0!</v>
      </c>
      <c r="HB87" s="221"/>
      <c r="HC87" s="221"/>
      <c r="HD87" s="221" t="e">
        <f t="shared" si="152"/>
        <v>#DIV/0!</v>
      </c>
      <c r="HE87" s="221"/>
      <c r="HF87" s="221"/>
      <c r="HG87" s="221" t="e">
        <f t="shared" si="153"/>
        <v>#DIV/0!</v>
      </c>
      <c r="HH87" s="221"/>
      <c r="HI87" s="221"/>
      <c r="HJ87" s="221" t="e">
        <f t="shared" si="154"/>
        <v>#DIV/0!</v>
      </c>
      <c r="HK87" s="221"/>
      <c r="HL87" s="221"/>
      <c r="HM87" s="221" t="e">
        <f t="shared" si="155"/>
        <v>#DIV/0!</v>
      </c>
      <c r="HN87" s="221"/>
      <c r="HO87" s="221"/>
      <c r="HP87" s="221" t="e">
        <f t="shared" si="156"/>
        <v>#DIV/0!</v>
      </c>
      <c r="HQ87" s="221"/>
      <c r="HR87" s="221"/>
      <c r="HS87" s="221" t="e">
        <f t="shared" si="157"/>
        <v>#DIV/0!</v>
      </c>
      <c r="HT87" s="221"/>
      <c r="HU87" s="221"/>
      <c r="HV87" s="221" t="e">
        <f t="shared" si="158"/>
        <v>#DIV/0!</v>
      </c>
      <c r="HW87" s="221"/>
      <c r="HX87" s="221"/>
      <c r="HY87" s="221" t="e">
        <f t="shared" si="159"/>
        <v>#DIV/0!</v>
      </c>
      <c r="HZ87" s="221"/>
      <c r="IA87" s="221"/>
      <c r="IB87" s="221" t="e">
        <f t="shared" si="160"/>
        <v>#DIV/0!</v>
      </c>
      <c r="IC87" s="221"/>
      <c r="ID87" s="221"/>
      <c r="IE87" s="221" t="e">
        <f t="shared" si="161"/>
        <v>#DIV/0!</v>
      </c>
      <c r="IF87" s="221"/>
      <c r="IG87" s="221"/>
      <c r="IH87" s="221"/>
      <c r="II87" s="221"/>
      <c r="IJ87" s="221"/>
      <c r="IK87" s="221"/>
      <c r="IL87" s="221"/>
      <c r="IM87" s="221"/>
      <c r="IN87" s="221"/>
      <c r="IO87" s="221"/>
      <c r="IP87" s="221"/>
    </row>
    <row r="88" spans="2:250" s="1" customFormat="1" x14ac:dyDescent="0.4">
      <c r="B88" s="221">
        <f t="shared" si="162"/>
        <v>0</v>
      </c>
      <c r="C88" s="221"/>
      <c r="D88" s="221"/>
      <c r="E88" s="221" t="e">
        <f t="shared" si="163"/>
        <v>#DIV/0!</v>
      </c>
      <c r="F88" s="221"/>
      <c r="G88" s="221"/>
      <c r="H88" s="221" t="e">
        <f t="shared" si="84"/>
        <v>#DIV/0!</v>
      </c>
      <c r="I88" s="221"/>
      <c r="J88" s="221"/>
      <c r="K88" s="221" t="e">
        <f t="shared" si="85"/>
        <v>#DIV/0!</v>
      </c>
      <c r="L88" s="221"/>
      <c r="M88" s="221"/>
      <c r="N88" s="221" t="e">
        <f t="shared" si="86"/>
        <v>#DIV/0!</v>
      </c>
      <c r="O88" s="221"/>
      <c r="P88" s="221"/>
      <c r="Q88" s="221" t="e">
        <f t="shared" si="87"/>
        <v>#DIV/0!</v>
      </c>
      <c r="R88" s="221"/>
      <c r="S88" s="221"/>
      <c r="T88" s="221" t="e">
        <f t="shared" si="88"/>
        <v>#DIV/0!</v>
      </c>
      <c r="U88" s="221"/>
      <c r="V88" s="221"/>
      <c r="W88" s="221" t="e">
        <f t="shared" si="89"/>
        <v>#DIV/0!</v>
      </c>
      <c r="X88" s="221"/>
      <c r="Y88" s="221"/>
      <c r="Z88" s="221" t="e">
        <f t="shared" si="90"/>
        <v>#DIV/0!</v>
      </c>
      <c r="AA88" s="221"/>
      <c r="AB88" s="221"/>
      <c r="AC88" s="221" t="e">
        <f t="shared" si="91"/>
        <v>#DIV/0!</v>
      </c>
      <c r="AD88" s="221"/>
      <c r="AE88" s="221"/>
      <c r="AF88" s="221" t="e">
        <f t="shared" si="92"/>
        <v>#DIV/0!</v>
      </c>
      <c r="AG88" s="221"/>
      <c r="AH88" s="221"/>
      <c r="AI88" s="221" t="e">
        <f t="shared" si="93"/>
        <v>#DIV/0!</v>
      </c>
      <c r="AJ88" s="221"/>
      <c r="AK88" s="221"/>
      <c r="AL88" s="221" t="e">
        <f t="shared" si="94"/>
        <v>#DIV/0!</v>
      </c>
      <c r="AM88" s="221"/>
      <c r="AN88" s="221"/>
      <c r="AO88" s="221" t="e">
        <f t="shared" si="95"/>
        <v>#DIV/0!</v>
      </c>
      <c r="AP88" s="221"/>
      <c r="AQ88" s="221"/>
      <c r="AR88" s="221" t="e">
        <f t="shared" si="96"/>
        <v>#DIV/0!</v>
      </c>
      <c r="AS88" s="221"/>
      <c r="AT88" s="221"/>
      <c r="AU88" s="221" t="e">
        <f t="shared" si="97"/>
        <v>#DIV/0!</v>
      </c>
      <c r="AV88" s="221"/>
      <c r="AW88" s="221"/>
      <c r="AX88" s="221" t="e">
        <f t="shared" si="98"/>
        <v>#DIV/0!</v>
      </c>
      <c r="AY88" s="221"/>
      <c r="AZ88" s="221"/>
      <c r="BA88" s="221" t="e">
        <f t="shared" si="99"/>
        <v>#DIV/0!</v>
      </c>
      <c r="BB88" s="221"/>
      <c r="BC88" s="221"/>
      <c r="BD88" s="221" t="e">
        <f t="shared" si="100"/>
        <v>#DIV/0!</v>
      </c>
      <c r="BE88" s="221"/>
      <c r="BF88" s="221"/>
      <c r="BG88" s="221" t="e">
        <f t="shared" si="101"/>
        <v>#DIV/0!</v>
      </c>
      <c r="BH88" s="221"/>
      <c r="BI88" s="221"/>
      <c r="BJ88" s="221" t="e">
        <f t="shared" si="102"/>
        <v>#DIV/0!</v>
      </c>
      <c r="BK88" s="221"/>
      <c r="BL88" s="221"/>
      <c r="BM88" s="221" t="e">
        <f t="shared" si="103"/>
        <v>#DIV/0!</v>
      </c>
      <c r="BN88" s="221"/>
      <c r="BO88" s="221"/>
      <c r="BP88" s="221" t="e">
        <f t="shared" si="104"/>
        <v>#DIV/0!</v>
      </c>
      <c r="BQ88" s="221"/>
      <c r="BR88" s="221"/>
      <c r="BS88" s="221" t="e">
        <f t="shared" si="105"/>
        <v>#DIV/0!</v>
      </c>
      <c r="BT88" s="221"/>
      <c r="BU88" s="221"/>
      <c r="BV88" s="221" t="e">
        <f t="shared" si="106"/>
        <v>#DIV/0!</v>
      </c>
      <c r="BW88" s="221"/>
      <c r="BX88" s="221"/>
      <c r="BY88" s="221" t="e">
        <f t="shared" si="107"/>
        <v>#DIV/0!</v>
      </c>
      <c r="BZ88" s="221"/>
      <c r="CA88" s="221"/>
      <c r="CB88" s="221" t="e">
        <f t="shared" si="108"/>
        <v>#DIV/0!</v>
      </c>
      <c r="CC88" s="221"/>
      <c r="CD88" s="221"/>
      <c r="CE88" s="221" t="e">
        <f t="shared" si="109"/>
        <v>#DIV/0!</v>
      </c>
      <c r="CF88" s="221"/>
      <c r="CG88" s="221"/>
      <c r="CH88" s="221" t="e">
        <f t="shared" si="110"/>
        <v>#DIV/0!</v>
      </c>
      <c r="CI88" s="221"/>
      <c r="CJ88" s="221"/>
      <c r="CK88" s="221" t="e">
        <f t="shared" si="111"/>
        <v>#DIV/0!</v>
      </c>
      <c r="CL88" s="221"/>
      <c r="CM88" s="221"/>
      <c r="CN88" s="221" t="e">
        <f t="shared" si="112"/>
        <v>#DIV/0!</v>
      </c>
      <c r="CO88" s="221"/>
      <c r="CP88" s="221"/>
      <c r="CQ88" s="221" t="e">
        <f t="shared" si="113"/>
        <v>#DIV/0!</v>
      </c>
      <c r="CR88" s="221"/>
      <c r="CS88" s="221"/>
      <c r="CT88" s="221" t="e">
        <f t="shared" si="114"/>
        <v>#DIV/0!</v>
      </c>
      <c r="CU88" s="221"/>
      <c r="CV88" s="221"/>
      <c r="CW88" s="221" t="e">
        <f t="shared" si="115"/>
        <v>#DIV/0!</v>
      </c>
      <c r="CX88" s="221"/>
      <c r="CY88" s="221"/>
      <c r="CZ88" s="221" t="e">
        <f t="shared" si="116"/>
        <v>#DIV/0!</v>
      </c>
      <c r="DA88" s="221"/>
      <c r="DB88" s="221"/>
      <c r="DC88" s="221" t="e">
        <f t="shared" si="117"/>
        <v>#DIV/0!</v>
      </c>
      <c r="DD88" s="221"/>
      <c r="DE88" s="221"/>
      <c r="DF88" s="221" t="e">
        <f t="shared" si="118"/>
        <v>#DIV/0!</v>
      </c>
      <c r="DG88" s="221"/>
      <c r="DH88" s="221"/>
      <c r="DI88" s="221" t="e">
        <f t="shared" si="119"/>
        <v>#DIV/0!</v>
      </c>
      <c r="DJ88" s="221"/>
      <c r="DK88" s="221"/>
      <c r="DL88" s="221" t="e">
        <f t="shared" si="120"/>
        <v>#DIV/0!</v>
      </c>
      <c r="DM88" s="221"/>
      <c r="DN88" s="221"/>
      <c r="DO88" s="221" t="e">
        <f t="shared" si="121"/>
        <v>#DIV/0!</v>
      </c>
      <c r="DP88" s="221"/>
      <c r="DQ88" s="221"/>
      <c r="DR88" s="221" t="e">
        <f t="shared" si="122"/>
        <v>#DIV/0!</v>
      </c>
      <c r="DS88" s="221"/>
      <c r="DT88" s="221"/>
      <c r="DU88" s="221" t="e">
        <f t="shared" si="123"/>
        <v>#DIV/0!</v>
      </c>
      <c r="DV88" s="221"/>
      <c r="DW88" s="221"/>
      <c r="DX88" s="221" t="e">
        <f t="shared" si="124"/>
        <v>#DIV/0!</v>
      </c>
      <c r="DY88" s="221"/>
      <c r="DZ88" s="221"/>
      <c r="EA88" s="221" t="e">
        <f t="shared" si="125"/>
        <v>#DIV/0!</v>
      </c>
      <c r="EB88" s="221"/>
      <c r="EC88" s="221"/>
      <c r="ED88" s="221" t="e">
        <f t="shared" si="126"/>
        <v>#DIV/0!</v>
      </c>
      <c r="EE88" s="221"/>
      <c r="EF88" s="221"/>
      <c r="EG88" s="221" t="e">
        <f t="shared" si="127"/>
        <v>#DIV/0!</v>
      </c>
      <c r="EH88" s="221"/>
      <c r="EI88" s="221"/>
      <c r="EJ88" s="221" t="e">
        <f t="shared" si="128"/>
        <v>#DIV/0!</v>
      </c>
      <c r="EK88" s="221"/>
      <c r="EL88" s="221"/>
      <c r="EM88" s="221" t="e">
        <f t="shared" si="129"/>
        <v>#DIV/0!</v>
      </c>
      <c r="EN88" s="221"/>
      <c r="EO88" s="221"/>
      <c r="EP88" s="221" t="e">
        <f t="shared" si="130"/>
        <v>#DIV/0!</v>
      </c>
      <c r="EQ88" s="221"/>
      <c r="ER88" s="221"/>
      <c r="ES88" s="221" t="e">
        <f t="shared" si="131"/>
        <v>#DIV/0!</v>
      </c>
      <c r="ET88" s="221"/>
      <c r="EU88" s="221"/>
      <c r="EV88" s="221" t="e">
        <f t="shared" si="132"/>
        <v>#DIV/0!</v>
      </c>
      <c r="EW88" s="221"/>
      <c r="EX88" s="221"/>
      <c r="EY88" s="221" t="e">
        <f t="shared" si="133"/>
        <v>#DIV/0!</v>
      </c>
      <c r="EZ88" s="221"/>
      <c r="FA88" s="221"/>
      <c r="FB88" s="221" t="e">
        <f t="shared" si="134"/>
        <v>#DIV/0!</v>
      </c>
      <c r="FC88" s="221"/>
      <c r="FD88" s="221"/>
      <c r="FE88" s="221" t="e">
        <f t="shared" si="135"/>
        <v>#DIV/0!</v>
      </c>
      <c r="FF88" s="221"/>
      <c r="FG88" s="221"/>
      <c r="FH88" s="221" t="e">
        <f t="shared" si="136"/>
        <v>#DIV/0!</v>
      </c>
      <c r="FI88" s="221"/>
      <c r="FJ88" s="221"/>
      <c r="FK88" s="221" t="e">
        <f t="shared" si="137"/>
        <v>#DIV/0!</v>
      </c>
      <c r="FL88" s="221"/>
      <c r="FM88" s="221"/>
      <c r="FN88" s="221" t="e">
        <f t="shared" si="138"/>
        <v>#DIV/0!</v>
      </c>
      <c r="FO88" s="221"/>
      <c r="FP88" s="221"/>
      <c r="FQ88" s="221" t="e">
        <f t="shared" si="139"/>
        <v>#DIV/0!</v>
      </c>
      <c r="FR88" s="221"/>
      <c r="FS88" s="221"/>
      <c r="FT88" s="221" t="e">
        <f t="shared" si="140"/>
        <v>#DIV/0!</v>
      </c>
      <c r="FU88" s="221"/>
      <c r="FV88" s="221"/>
      <c r="FW88" s="221" t="e">
        <f t="shared" si="141"/>
        <v>#DIV/0!</v>
      </c>
      <c r="FX88" s="221"/>
      <c r="FY88" s="221"/>
      <c r="FZ88" s="221" t="e">
        <f t="shared" si="142"/>
        <v>#DIV/0!</v>
      </c>
      <c r="GA88" s="221"/>
      <c r="GB88" s="221"/>
      <c r="GC88" s="221" t="e">
        <f t="shared" si="143"/>
        <v>#DIV/0!</v>
      </c>
      <c r="GD88" s="221"/>
      <c r="GE88" s="221"/>
      <c r="GF88" s="221" t="e">
        <f t="shared" si="144"/>
        <v>#DIV/0!</v>
      </c>
      <c r="GG88" s="221"/>
      <c r="GH88" s="221"/>
      <c r="GI88" s="221" t="e">
        <f t="shared" si="145"/>
        <v>#DIV/0!</v>
      </c>
      <c r="GJ88" s="221"/>
      <c r="GK88" s="221"/>
      <c r="GL88" s="221" t="e">
        <f t="shared" si="146"/>
        <v>#DIV/0!</v>
      </c>
      <c r="GM88" s="221"/>
      <c r="GN88" s="221"/>
      <c r="GO88" s="221" t="e">
        <f t="shared" si="147"/>
        <v>#DIV/0!</v>
      </c>
      <c r="GP88" s="221"/>
      <c r="GQ88" s="221"/>
      <c r="GR88" s="221" t="e">
        <f t="shared" si="148"/>
        <v>#DIV/0!</v>
      </c>
      <c r="GS88" s="221"/>
      <c r="GT88" s="221"/>
      <c r="GU88" s="221" t="e">
        <f t="shared" si="149"/>
        <v>#DIV/0!</v>
      </c>
      <c r="GV88" s="221"/>
      <c r="GW88" s="221"/>
      <c r="GX88" s="221" t="e">
        <f t="shared" si="150"/>
        <v>#DIV/0!</v>
      </c>
      <c r="GY88" s="221"/>
      <c r="GZ88" s="221"/>
      <c r="HA88" s="221" t="e">
        <f t="shared" si="151"/>
        <v>#DIV/0!</v>
      </c>
      <c r="HB88" s="221"/>
      <c r="HC88" s="221"/>
      <c r="HD88" s="221" t="e">
        <f t="shared" si="152"/>
        <v>#DIV/0!</v>
      </c>
      <c r="HE88" s="221"/>
      <c r="HF88" s="221"/>
      <c r="HG88" s="221" t="e">
        <f t="shared" si="153"/>
        <v>#DIV/0!</v>
      </c>
      <c r="HH88" s="221"/>
      <c r="HI88" s="221"/>
      <c r="HJ88" s="221" t="e">
        <f t="shared" si="154"/>
        <v>#DIV/0!</v>
      </c>
      <c r="HK88" s="221"/>
      <c r="HL88" s="221"/>
      <c r="HM88" s="221" t="e">
        <f t="shared" si="155"/>
        <v>#DIV/0!</v>
      </c>
      <c r="HN88" s="221"/>
      <c r="HO88" s="221"/>
      <c r="HP88" s="221" t="e">
        <f t="shared" si="156"/>
        <v>#DIV/0!</v>
      </c>
      <c r="HQ88" s="221"/>
      <c r="HR88" s="221"/>
      <c r="HS88" s="221" t="e">
        <f t="shared" si="157"/>
        <v>#DIV/0!</v>
      </c>
      <c r="HT88" s="221"/>
      <c r="HU88" s="221"/>
      <c r="HV88" s="221" t="e">
        <f t="shared" si="158"/>
        <v>#DIV/0!</v>
      </c>
      <c r="HW88" s="221"/>
      <c r="HX88" s="221"/>
      <c r="HY88" s="221" t="e">
        <f t="shared" si="159"/>
        <v>#DIV/0!</v>
      </c>
      <c r="HZ88" s="221"/>
      <c r="IA88" s="221"/>
      <c r="IB88" s="221" t="e">
        <f t="shared" si="160"/>
        <v>#DIV/0!</v>
      </c>
      <c r="IC88" s="221"/>
      <c r="ID88" s="221"/>
      <c r="IE88" s="221" t="e">
        <f t="shared" si="161"/>
        <v>#DIV/0!</v>
      </c>
      <c r="IF88" s="221"/>
      <c r="IG88" s="221"/>
      <c r="IH88" s="221"/>
      <c r="II88" s="221"/>
      <c r="IJ88" s="221"/>
      <c r="IK88" s="221"/>
      <c r="IL88" s="221"/>
      <c r="IM88" s="221"/>
      <c r="IN88" s="221"/>
      <c r="IO88" s="221"/>
      <c r="IP88" s="221"/>
    </row>
    <row r="89" spans="2:250" s="1" customFormat="1" x14ac:dyDescent="0.4">
      <c r="B89" s="221">
        <f t="shared" si="162"/>
        <v>0</v>
      </c>
      <c r="C89" s="221"/>
      <c r="D89" s="221"/>
      <c r="E89" s="221" t="e">
        <f t="shared" si="163"/>
        <v>#DIV/0!</v>
      </c>
      <c r="F89" s="221"/>
      <c r="G89" s="221"/>
      <c r="H89" s="221" t="e">
        <f t="shared" si="84"/>
        <v>#DIV/0!</v>
      </c>
      <c r="I89" s="221"/>
      <c r="J89" s="221"/>
      <c r="K89" s="221" t="e">
        <f t="shared" si="85"/>
        <v>#DIV/0!</v>
      </c>
      <c r="L89" s="221"/>
      <c r="M89" s="221"/>
      <c r="N89" s="221" t="e">
        <f t="shared" si="86"/>
        <v>#DIV/0!</v>
      </c>
      <c r="O89" s="221"/>
      <c r="P89" s="221"/>
      <c r="Q89" s="221" t="e">
        <f t="shared" si="87"/>
        <v>#DIV/0!</v>
      </c>
      <c r="R89" s="221"/>
      <c r="S89" s="221"/>
      <c r="T89" s="221" t="e">
        <f t="shared" si="88"/>
        <v>#DIV/0!</v>
      </c>
      <c r="U89" s="221"/>
      <c r="V89" s="221"/>
      <c r="W89" s="221" t="e">
        <f t="shared" si="89"/>
        <v>#DIV/0!</v>
      </c>
      <c r="X89" s="221"/>
      <c r="Y89" s="221"/>
      <c r="Z89" s="221" t="e">
        <f t="shared" si="90"/>
        <v>#DIV/0!</v>
      </c>
      <c r="AA89" s="221"/>
      <c r="AB89" s="221"/>
      <c r="AC89" s="221" t="e">
        <f t="shared" si="91"/>
        <v>#DIV/0!</v>
      </c>
      <c r="AD89" s="221"/>
      <c r="AE89" s="221"/>
      <c r="AF89" s="221" t="e">
        <f t="shared" si="92"/>
        <v>#DIV/0!</v>
      </c>
      <c r="AG89" s="221"/>
      <c r="AH89" s="221"/>
      <c r="AI89" s="221" t="e">
        <f t="shared" si="93"/>
        <v>#DIV/0!</v>
      </c>
      <c r="AJ89" s="221"/>
      <c r="AK89" s="221"/>
      <c r="AL89" s="221" t="e">
        <f t="shared" si="94"/>
        <v>#DIV/0!</v>
      </c>
      <c r="AM89" s="221"/>
      <c r="AN89" s="221"/>
      <c r="AO89" s="221" t="e">
        <f t="shared" si="95"/>
        <v>#DIV/0!</v>
      </c>
      <c r="AP89" s="221"/>
      <c r="AQ89" s="221"/>
      <c r="AR89" s="221" t="e">
        <f t="shared" si="96"/>
        <v>#DIV/0!</v>
      </c>
      <c r="AS89" s="221"/>
      <c r="AT89" s="221"/>
      <c r="AU89" s="221" t="e">
        <f t="shared" si="97"/>
        <v>#DIV/0!</v>
      </c>
      <c r="AV89" s="221"/>
      <c r="AW89" s="221"/>
      <c r="AX89" s="221" t="e">
        <f t="shared" si="98"/>
        <v>#DIV/0!</v>
      </c>
      <c r="AY89" s="221"/>
      <c r="AZ89" s="221"/>
      <c r="BA89" s="221" t="e">
        <f t="shared" si="99"/>
        <v>#DIV/0!</v>
      </c>
      <c r="BB89" s="221"/>
      <c r="BC89" s="221"/>
      <c r="BD89" s="221" t="e">
        <f t="shared" si="100"/>
        <v>#DIV/0!</v>
      </c>
      <c r="BE89" s="221"/>
      <c r="BF89" s="221"/>
      <c r="BG89" s="221" t="e">
        <f t="shared" si="101"/>
        <v>#DIV/0!</v>
      </c>
      <c r="BH89" s="221"/>
      <c r="BI89" s="221"/>
      <c r="BJ89" s="221" t="e">
        <f t="shared" si="102"/>
        <v>#DIV/0!</v>
      </c>
      <c r="BK89" s="221"/>
      <c r="BL89" s="221"/>
      <c r="BM89" s="221" t="e">
        <f t="shared" si="103"/>
        <v>#DIV/0!</v>
      </c>
      <c r="BN89" s="221"/>
      <c r="BO89" s="221"/>
      <c r="BP89" s="221" t="e">
        <f t="shared" si="104"/>
        <v>#DIV/0!</v>
      </c>
      <c r="BQ89" s="221"/>
      <c r="BR89" s="221"/>
      <c r="BS89" s="221" t="e">
        <f t="shared" si="105"/>
        <v>#DIV/0!</v>
      </c>
      <c r="BT89" s="221"/>
      <c r="BU89" s="221"/>
      <c r="BV89" s="221" t="e">
        <f t="shared" si="106"/>
        <v>#DIV/0!</v>
      </c>
      <c r="BW89" s="221"/>
      <c r="BX89" s="221"/>
      <c r="BY89" s="221" t="e">
        <f t="shared" si="107"/>
        <v>#DIV/0!</v>
      </c>
      <c r="BZ89" s="221"/>
      <c r="CA89" s="221"/>
      <c r="CB89" s="221" t="e">
        <f t="shared" si="108"/>
        <v>#DIV/0!</v>
      </c>
      <c r="CC89" s="221"/>
      <c r="CD89" s="221"/>
      <c r="CE89" s="221" t="e">
        <f t="shared" si="109"/>
        <v>#DIV/0!</v>
      </c>
      <c r="CF89" s="221"/>
      <c r="CG89" s="221"/>
      <c r="CH89" s="221" t="e">
        <f t="shared" si="110"/>
        <v>#DIV/0!</v>
      </c>
      <c r="CI89" s="221"/>
      <c r="CJ89" s="221"/>
      <c r="CK89" s="221" t="e">
        <f t="shared" si="111"/>
        <v>#DIV/0!</v>
      </c>
      <c r="CL89" s="221"/>
      <c r="CM89" s="221"/>
      <c r="CN89" s="221" t="e">
        <f t="shared" si="112"/>
        <v>#DIV/0!</v>
      </c>
      <c r="CO89" s="221"/>
      <c r="CP89" s="221"/>
      <c r="CQ89" s="221" t="e">
        <f t="shared" si="113"/>
        <v>#DIV/0!</v>
      </c>
      <c r="CR89" s="221"/>
      <c r="CS89" s="221"/>
      <c r="CT89" s="221" t="e">
        <f t="shared" si="114"/>
        <v>#DIV/0!</v>
      </c>
      <c r="CU89" s="221"/>
      <c r="CV89" s="221"/>
      <c r="CW89" s="221" t="e">
        <f t="shared" si="115"/>
        <v>#DIV/0!</v>
      </c>
      <c r="CX89" s="221"/>
      <c r="CY89" s="221"/>
      <c r="CZ89" s="221" t="e">
        <f t="shared" si="116"/>
        <v>#DIV/0!</v>
      </c>
      <c r="DA89" s="221"/>
      <c r="DB89" s="221"/>
      <c r="DC89" s="221" t="e">
        <f t="shared" si="117"/>
        <v>#DIV/0!</v>
      </c>
      <c r="DD89" s="221"/>
      <c r="DE89" s="221"/>
      <c r="DF89" s="221" t="e">
        <f t="shared" si="118"/>
        <v>#DIV/0!</v>
      </c>
      <c r="DG89" s="221"/>
      <c r="DH89" s="221"/>
      <c r="DI89" s="221" t="e">
        <f t="shared" si="119"/>
        <v>#DIV/0!</v>
      </c>
      <c r="DJ89" s="221"/>
      <c r="DK89" s="221"/>
      <c r="DL89" s="221" t="e">
        <f t="shared" si="120"/>
        <v>#DIV/0!</v>
      </c>
      <c r="DM89" s="221"/>
      <c r="DN89" s="221"/>
      <c r="DO89" s="221" t="e">
        <f t="shared" si="121"/>
        <v>#DIV/0!</v>
      </c>
      <c r="DP89" s="221"/>
      <c r="DQ89" s="221"/>
      <c r="DR89" s="221" t="e">
        <f t="shared" si="122"/>
        <v>#DIV/0!</v>
      </c>
      <c r="DS89" s="221"/>
      <c r="DT89" s="221"/>
      <c r="DU89" s="221" t="e">
        <f t="shared" si="123"/>
        <v>#DIV/0!</v>
      </c>
      <c r="DV89" s="221"/>
      <c r="DW89" s="221"/>
      <c r="DX89" s="221" t="e">
        <f t="shared" si="124"/>
        <v>#DIV/0!</v>
      </c>
      <c r="DY89" s="221"/>
      <c r="DZ89" s="221"/>
      <c r="EA89" s="221" t="e">
        <f t="shared" si="125"/>
        <v>#DIV/0!</v>
      </c>
      <c r="EB89" s="221"/>
      <c r="EC89" s="221"/>
      <c r="ED89" s="221" t="e">
        <f t="shared" si="126"/>
        <v>#DIV/0!</v>
      </c>
      <c r="EE89" s="221"/>
      <c r="EF89" s="221"/>
      <c r="EG89" s="221" t="e">
        <f t="shared" si="127"/>
        <v>#DIV/0!</v>
      </c>
      <c r="EH89" s="221"/>
      <c r="EI89" s="221"/>
      <c r="EJ89" s="221" t="e">
        <f t="shared" si="128"/>
        <v>#DIV/0!</v>
      </c>
      <c r="EK89" s="221"/>
      <c r="EL89" s="221"/>
      <c r="EM89" s="221" t="e">
        <f t="shared" si="129"/>
        <v>#DIV/0!</v>
      </c>
      <c r="EN89" s="221"/>
      <c r="EO89" s="221"/>
      <c r="EP89" s="221" t="e">
        <f t="shared" si="130"/>
        <v>#DIV/0!</v>
      </c>
      <c r="EQ89" s="221"/>
      <c r="ER89" s="221"/>
      <c r="ES89" s="221" t="e">
        <f t="shared" si="131"/>
        <v>#DIV/0!</v>
      </c>
      <c r="ET89" s="221"/>
      <c r="EU89" s="221"/>
      <c r="EV89" s="221" t="e">
        <f t="shared" si="132"/>
        <v>#DIV/0!</v>
      </c>
      <c r="EW89" s="221"/>
      <c r="EX89" s="221"/>
      <c r="EY89" s="221" t="e">
        <f t="shared" si="133"/>
        <v>#DIV/0!</v>
      </c>
      <c r="EZ89" s="221"/>
      <c r="FA89" s="221"/>
      <c r="FB89" s="221" t="e">
        <f t="shared" si="134"/>
        <v>#DIV/0!</v>
      </c>
      <c r="FC89" s="221"/>
      <c r="FD89" s="221"/>
      <c r="FE89" s="221" t="e">
        <f t="shared" si="135"/>
        <v>#DIV/0!</v>
      </c>
      <c r="FF89" s="221"/>
      <c r="FG89" s="221"/>
      <c r="FH89" s="221" t="e">
        <f t="shared" si="136"/>
        <v>#DIV/0!</v>
      </c>
      <c r="FI89" s="221"/>
      <c r="FJ89" s="221"/>
      <c r="FK89" s="221" t="e">
        <f t="shared" si="137"/>
        <v>#DIV/0!</v>
      </c>
      <c r="FL89" s="221"/>
      <c r="FM89" s="221"/>
      <c r="FN89" s="221" t="e">
        <f t="shared" si="138"/>
        <v>#DIV/0!</v>
      </c>
      <c r="FO89" s="221"/>
      <c r="FP89" s="221"/>
      <c r="FQ89" s="221" t="e">
        <f t="shared" si="139"/>
        <v>#DIV/0!</v>
      </c>
      <c r="FR89" s="221"/>
      <c r="FS89" s="221"/>
      <c r="FT89" s="221" t="e">
        <f t="shared" si="140"/>
        <v>#DIV/0!</v>
      </c>
      <c r="FU89" s="221"/>
      <c r="FV89" s="221"/>
      <c r="FW89" s="221" t="e">
        <f t="shared" si="141"/>
        <v>#DIV/0!</v>
      </c>
      <c r="FX89" s="221"/>
      <c r="FY89" s="221"/>
      <c r="FZ89" s="221" t="e">
        <f t="shared" si="142"/>
        <v>#DIV/0!</v>
      </c>
      <c r="GA89" s="221"/>
      <c r="GB89" s="221"/>
      <c r="GC89" s="221" t="e">
        <f t="shared" si="143"/>
        <v>#DIV/0!</v>
      </c>
      <c r="GD89" s="221"/>
      <c r="GE89" s="221"/>
      <c r="GF89" s="221" t="e">
        <f t="shared" si="144"/>
        <v>#DIV/0!</v>
      </c>
      <c r="GG89" s="221"/>
      <c r="GH89" s="221"/>
      <c r="GI89" s="221" t="e">
        <f t="shared" si="145"/>
        <v>#DIV/0!</v>
      </c>
      <c r="GJ89" s="221"/>
      <c r="GK89" s="221"/>
      <c r="GL89" s="221" t="e">
        <f t="shared" si="146"/>
        <v>#DIV/0!</v>
      </c>
      <c r="GM89" s="221"/>
      <c r="GN89" s="221"/>
      <c r="GO89" s="221" t="e">
        <f t="shared" si="147"/>
        <v>#DIV/0!</v>
      </c>
      <c r="GP89" s="221"/>
      <c r="GQ89" s="221"/>
      <c r="GR89" s="221" t="e">
        <f t="shared" si="148"/>
        <v>#DIV/0!</v>
      </c>
      <c r="GS89" s="221"/>
      <c r="GT89" s="221"/>
      <c r="GU89" s="221" t="e">
        <f t="shared" si="149"/>
        <v>#DIV/0!</v>
      </c>
      <c r="GV89" s="221"/>
      <c r="GW89" s="221"/>
      <c r="GX89" s="221" t="e">
        <f t="shared" si="150"/>
        <v>#DIV/0!</v>
      </c>
      <c r="GY89" s="221"/>
      <c r="GZ89" s="221"/>
      <c r="HA89" s="221" t="e">
        <f t="shared" si="151"/>
        <v>#DIV/0!</v>
      </c>
      <c r="HB89" s="221"/>
      <c r="HC89" s="221"/>
      <c r="HD89" s="221" t="e">
        <f t="shared" si="152"/>
        <v>#DIV/0!</v>
      </c>
      <c r="HE89" s="221"/>
      <c r="HF89" s="221"/>
      <c r="HG89" s="221" t="e">
        <f t="shared" si="153"/>
        <v>#DIV/0!</v>
      </c>
      <c r="HH89" s="221"/>
      <c r="HI89" s="221"/>
      <c r="HJ89" s="221" t="e">
        <f t="shared" si="154"/>
        <v>#DIV/0!</v>
      </c>
      <c r="HK89" s="221"/>
      <c r="HL89" s="221"/>
      <c r="HM89" s="221" t="e">
        <f t="shared" si="155"/>
        <v>#DIV/0!</v>
      </c>
      <c r="HN89" s="221"/>
      <c r="HO89" s="221"/>
      <c r="HP89" s="221" t="e">
        <f t="shared" si="156"/>
        <v>#DIV/0!</v>
      </c>
      <c r="HQ89" s="221"/>
      <c r="HR89" s="221"/>
      <c r="HS89" s="221" t="e">
        <f t="shared" si="157"/>
        <v>#DIV/0!</v>
      </c>
      <c r="HT89" s="221"/>
      <c r="HU89" s="221"/>
      <c r="HV89" s="221" t="e">
        <f t="shared" si="158"/>
        <v>#DIV/0!</v>
      </c>
      <c r="HW89" s="221"/>
      <c r="HX89" s="221"/>
      <c r="HY89" s="221" t="e">
        <f t="shared" si="159"/>
        <v>#DIV/0!</v>
      </c>
      <c r="HZ89" s="221"/>
      <c r="IA89" s="221"/>
      <c r="IB89" s="221" t="e">
        <f t="shared" si="160"/>
        <v>#DIV/0!</v>
      </c>
      <c r="IC89" s="221"/>
      <c r="ID89" s="221"/>
      <c r="IE89" s="221" t="e">
        <f t="shared" si="161"/>
        <v>#DIV/0!</v>
      </c>
      <c r="IF89" s="221"/>
      <c r="IG89" s="221"/>
      <c r="IH89" s="221"/>
      <c r="II89" s="221"/>
      <c r="IJ89" s="221"/>
      <c r="IK89" s="221"/>
      <c r="IL89" s="221"/>
      <c r="IM89" s="221"/>
      <c r="IN89" s="221"/>
      <c r="IO89" s="221"/>
      <c r="IP89" s="221"/>
    </row>
    <row r="90" spans="2:250" s="1" customFormat="1" x14ac:dyDescent="0.4">
      <c r="B90" s="221">
        <f t="shared" si="162"/>
        <v>0</v>
      </c>
      <c r="C90" s="221"/>
      <c r="D90" s="221"/>
      <c r="E90" s="221" t="e">
        <f t="shared" si="163"/>
        <v>#DIV/0!</v>
      </c>
      <c r="F90" s="221"/>
      <c r="G90" s="221"/>
      <c r="H90" s="221" t="e">
        <f t="shared" si="84"/>
        <v>#DIV/0!</v>
      </c>
      <c r="I90" s="221"/>
      <c r="J90" s="221"/>
      <c r="K90" s="221" t="e">
        <f t="shared" si="85"/>
        <v>#DIV/0!</v>
      </c>
      <c r="L90" s="221"/>
      <c r="M90" s="221"/>
      <c r="N90" s="221" t="e">
        <f t="shared" si="86"/>
        <v>#DIV/0!</v>
      </c>
      <c r="O90" s="221"/>
      <c r="P90" s="221"/>
      <c r="Q90" s="221" t="e">
        <f t="shared" si="87"/>
        <v>#DIV/0!</v>
      </c>
      <c r="R90" s="221"/>
      <c r="S90" s="221"/>
      <c r="T90" s="221" t="e">
        <f t="shared" si="88"/>
        <v>#DIV/0!</v>
      </c>
      <c r="U90" s="221"/>
      <c r="V90" s="221"/>
      <c r="W90" s="221" t="e">
        <f t="shared" si="89"/>
        <v>#DIV/0!</v>
      </c>
      <c r="X90" s="221"/>
      <c r="Y90" s="221"/>
      <c r="Z90" s="221" t="e">
        <f t="shared" si="90"/>
        <v>#DIV/0!</v>
      </c>
      <c r="AA90" s="221"/>
      <c r="AB90" s="221"/>
      <c r="AC90" s="221" t="e">
        <f t="shared" si="91"/>
        <v>#DIV/0!</v>
      </c>
      <c r="AD90" s="221"/>
      <c r="AE90" s="221"/>
      <c r="AF90" s="221" t="e">
        <f t="shared" si="92"/>
        <v>#DIV/0!</v>
      </c>
      <c r="AG90" s="221"/>
      <c r="AH90" s="221"/>
      <c r="AI90" s="221" t="e">
        <f t="shared" si="93"/>
        <v>#DIV/0!</v>
      </c>
      <c r="AJ90" s="221"/>
      <c r="AK90" s="221"/>
      <c r="AL90" s="221" t="e">
        <f t="shared" si="94"/>
        <v>#DIV/0!</v>
      </c>
      <c r="AM90" s="221"/>
      <c r="AN90" s="221"/>
      <c r="AO90" s="221" t="e">
        <f t="shared" si="95"/>
        <v>#DIV/0!</v>
      </c>
      <c r="AP90" s="221"/>
      <c r="AQ90" s="221"/>
      <c r="AR90" s="221" t="e">
        <f t="shared" si="96"/>
        <v>#DIV/0!</v>
      </c>
      <c r="AS90" s="221"/>
      <c r="AT90" s="221"/>
      <c r="AU90" s="221" t="e">
        <f t="shared" si="97"/>
        <v>#DIV/0!</v>
      </c>
      <c r="AV90" s="221"/>
      <c r="AW90" s="221"/>
      <c r="AX90" s="221" t="e">
        <f t="shared" si="98"/>
        <v>#DIV/0!</v>
      </c>
      <c r="AY90" s="221"/>
      <c r="AZ90" s="221"/>
      <c r="BA90" s="221" t="e">
        <f t="shared" si="99"/>
        <v>#DIV/0!</v>
      </c>
      <c r="BB90" s="221"/>
      <c r="BC90" s="221"/>
      <c r="BD90" s="221" t="e">
        <f t="shared" si="100"/>
        <v>#DIV/0!</v>
      </c>
      <c r="BE90" s="221"/>
      <c r="BF90" s="221"/>
      <c r="BG90" s="221" t="e">
        <f t="shared" si="101"/>
        <v>#DIV/0!</v>
      </c>
      <c r="BH90" s="221"/>
      <c r="BI90" s="221"/>
      <c r="BJ90" s="221" t="e">
        <f t="shared" si="102"/>
        <v>#DIV/0!</v>
      </c>
      <c r="BK90" s="221"/>
      <c r="BL90" s="221"/>
      <c r="BM90" s="221" t="e">
        <f t="shared" si="103"/>
        <v>#DIV/0!</v>
      </c>
      <c r="BN90" s="221"/>
      <c r="BO90" s="221"/>
      <c r="BP90" s="221" t="e">
        <f t="shared" si="104"/>
        <v>#DIV/0!</v>
      </c>
      <c r="BQ90" s="221"/>
      <c r="BR90" s="221"/>
      <c r="BS90" s="221" t="e">
        <f t="shared" si="105"/>
        <v>#DIV/0!</v>
      </c>
      <c r="BT90" s="221"/>
      <c r="BU90" s="221"/>
      <c r="BV90" s="221" t="e">
        <f t="shared" si="106"/>
        <v>#DIV/0!</v>
      </c>
      <c r="BW90" s="221"/>
      <c r="BX90" s="221"/>
      <c r="BY90" s="221" t="e">
        <f t="shared" si="107"/>
        <v>#DIV/0!</v>
      </c>
      <c r="BZ90" s="221"/>
      <c r="CA90" s="221"/>
      <c r="CB90" s="221" t="e">
        <f t="shared" si="108"/>
        <v>#DIV/0!</v>
      </c>
      <c r="CC90" s="221"/>
      <c r="CD90" s="221"/>
      <c r="CE90" s="221" t="e">
        <f t="shared" si="109"/>
        <v>#DIV/0!</v>
      </c>
      <c r="CF90" s="221"/>
      <c r="CG90" s="221"/>
      <c r="CH90" s="221" t="e">
        <f t="shared" si="110"/>
        <v>#DIV/0!</v>
      </c>
      <c r="CI90" s="221"/>
      <c r="CJ90" s="221"/>
      <c r="CK90" s="221" t="e">
        <f t="shared" si="111"/>
        <v>#DIV/0!</v>
      </c>
      <c r="CL90" s="221"/>
      <c r="CM90" s="221"/>
      <c r="CN90" s="221" t="e">
        <f t="shared" si="112"/>
        <v>#DIV/0!</v>
      </c>
      <c r="CO90" s="221"/>
      <c r="CP90" s="221"/>
      <c r="CQ90" s="221" t="e">
        <f t="shared" si="113"/>
        <v>#DIV/0!</v>
      </c>
      <c r="CR90" s="221"/>
      <c r="CS90" s="221"/>
      <c r="CT90" s="221" t="e">
        <f t="shared" si="114"/>
        <v>#DIV/0!</v>
      </c>
      <c r="CU90" s="221"/>
      <c r="CV90" s="221"/>
      <c r="CW90" s="221" t="e">
        <f t="shared" si="115"/>
        <v>#DIV/0!</v>
      </c>
      <c r="CX90" s="221"/>
      <c r="CY90" s="221"/>
      <c r="CZ90" s="221" t="e">
        <f t="shared" si="116"/>
        <v>#DIV/0!</v>
      </c>
      <c r="DA90" s="221"/>
      <c r="DB90" s="221"/>
      <c r="DC90" s="221" t="e">
        <f t="shared" si="117"/>
        <v>#DIV/0!</v>
      </c>
      <c r="DD90" s="221"/>
      <c r="DE90" s="221"/>
      <c r="DF90" s="221" t="e">
        <f t="shared" si="118"/>
        <v>#DIV/0!</v>
      </c>
      <c r="DG90" s="221"/>
      <c r="DH90" s="221"/>
      <c r="DI90" s="221" t="e">
        <f t="shared" si="119"/>
        <v>#DIV/0!</v>
      </c>
      <c r="DJ90" s="221"/>
      <c r="DK90" s="221"/>
      <c r="DL90" s="221" t="e">
        <f t="shared" si="120"/>
        <v>#DIV/0!</v>
      </c>
      <c r="DM90" s="221"/>
      <c r="DN90" s="221"/>
      <c r="DO90" s="221" t="e">
        <f t="shared" si="121"/>
        <v>#DIV/0!</v>
      </c>
      <c r="DP90" s="221"/>
      <c r="DQ90" s="221"/>
      <c r="DR90" s="221" t="e">
        <f t="shared" si="122"/>
        <v>#DIV/0!</v>
      </c>
      <c r="DS90" s="221"/>
      <c r="DT90" s="221"/>
      <c r="DU90" s="221" t="e">
        <f t="shared" si="123"/>
        <v>#DIV/0!</v>
      </c>
      <c r="DV90" s="221"/>
      <c r="DW90" s="221"/>
      <c r="DX90" s="221" t="e">
        <f t="shared" si="124"/>
        <v>#DIV/0!</v>
      </c>
      <c r="DY90" s="221"/>
      <c r="DZ90" s="221"/>
      <c r="EA90" s="221" t="e">
        <f t="shared" si="125"/>
        <v>#DIV/0!</v>
      </c>
      <c r="EB90" s="221"/>
      <c r="EC90" s="221"/>
      <c r="ED90" s="221" t="e">
        <f t="shared" si="126"/>
        <v>#DIV/0!</v>
      </c>
      <c r="EE90" s="221"/>
      <c r="EF90" s="221"/>
      <c r="EG90" s="221" t="e">
        <f t="shared" si="127"/>
        <v>#DIV/0!</v>
      </c>
      <c r="EH90" s="221"/>
      <c r="EI90" s="221"/>
      <c r="EJ90" s="221" t="e">
        <f t="shared" si="128"/>
        <v>#DIV/0!</v>
      </c>
      <c r="EK90" s="221"/>
      <c r="EL90" s="221"/>
      <c r="EM90" s="221" t="e">
        <f t="shared" si="129"/>
        <v>#DIV/0!</v>
      </c>
      <c r="EN90" s="221"/>
      <c r="EO90" s="221"/>
      <c r="EP90" s="221" t="e">
        <f t="shared" si="130"/>
        <v>#DIV/0!</v>
      </c>
      <c r="EQ90" s="221"/>
      <c r="ER90" s="221"/>
      <c r="ES90" s="221" t="e">
        <f t="shared" si="131"/>
        <v>#DIV/0!</v>
      </c>
      <c r="ET90" s="221"/>
      <c r="EU90" s="221"/>
      <c r="EV90" s="221" t="e">
        <f t="shared" si="132"/>
        <v>#DIV/0!</v>
      </c>
      <c r="EW90" s="221"/>
      <c r="EX90" s="221"/>
      <c r="EY90" s="221" t="e">
        <f t="shared" si="133"/>
        <v>#DIV/0!</v>
      </c>
      <c r="EZ90" s="221"/>
      <c r="FA90" s="221"/>
      <c r="FB90" s="221" t="e">
        <f t="shared" si="134"/>
        <v>#DIV/0!</v>
      </c>
      <c r="FC90" s="221"/>
      <c r="FD90" s="221"/>
      <c r="FE90" s="221" t="e">
        <f t="shared" si="135"/>
        <v>#DIV/0!</v>
      </c>
      <c r="FF90" s="221"/>
      <c r="FG90" s="221"/>
      <c r="FH90" s="221" t="e">
        <f t="shared" si="136"/>
        <v>#DIV/0!</v>
      </c>
      <c r="FI90" s="221"/>
      <c r="FJ90" s="221"/>
      <c r="FK90" s="221" t="e">
        <f t="shared" si="137"/>
        <v>#DIV/0!</v>
      </c>
      <c r="FL90" s="221"/>
      <c r="FM90" s="221"/>
      <c r="FN90" s="221" t="e">
        <f t="shared" si="138"/>
        <v>#DIV/0!</v>
      </c>
      <c r="FO90" s="221"/>
      <c r="FP90" s="221"/>
      <c r="FQ90" s="221" t="e">
        <f t="shared" si="139"/>
        <v>#DIV/0!</v>
      </c>
      <c r="FR90" s="221"/>
      <c r="FS90" s="221"/>
      <c r="FT90" s="221" t="e">
        <f t="shared" si="140"/>
        <v>#DIV/0!</v>
      </c>
      <c r="FU90" s="221"/>
      <c r="FV90" s="221"/>
      <c r="FW90" s="221" t="e">
        <f t="shared" si="141"/>
        <v>#DIV/0!</v>
      </c>
      <c r="FX90" s="221"/>
      <c r="FY90" s="221"/>
      <c r="FZ90" s="221" t="e">
        <f t="shared" si="142"/>
        <v>#DIV/0!</v>
      </c>
      <c r="GA90" s="221"/>
      <c r="GB90" s="221"/>
      <c r="GC90" s="221" t="e">
        <f t="shared" si="143"/>
        <v>#DIV/0!</v>
      </c>
      <c r="GD90" s="221"/>
      <c r="GE90" s="221"/>
      <c r="GF90" s="221" t="e">
        <f t="shared" si="144"/>
        <v>#DIV/0!</v>
      </c>
      <c r="GG90" s="221"/>
      <c r="GH90" s="221"/>
      <c r="GI90" s="221" t="e">
        <f t="shared" si="145"/>
        <v>#DIV/0!</v>
      </c>
      <c r="GJ90" s="221"/>
      <c r="GK90" s="221"/>
      <c r="GL90" s="221" t="e">
        <f t="shared" si="146"/>
        <v>#DIV/0!</v>
      </c>
      <c r="GM90" s="221"/>
      <c r="GN90" s="221"/>
      <c r="GO90" s="221" t="e">
        <f t="shared" si="147"/>
        <v>#DIV/0!</v>
      </c>
      <c r="GP90" s="221"/>
      <c r="GQ90" s="221"/>
      <c r="GR90" s="221" t="e">
        <f t="shared" si="148"/>
        <v>#DIV/0!</v>
      </c>
      <c r="GS90" s="221"/>
      <c r="GT90" s="221"/>
      <c r="GU90" s="221" t="e">
        <f t="shared" si="149"/>
        <v>#DIV/0!</v>
      </c>
      <c r="GV90" s="221"/>
      <c r="GW90" s="221"/>
      <c r="GX90" s="221" t="e">
        <f t="shared" si="150"/>
        <v>#DIV/0!</v>
      </c>
      <c r="GY90" s="221"/>
      <c r="GZ90" s="221"/>
      <c r="HA90" s="221" t="e">
        <f t="shared" si="151"/>
        <v>#DIV/0!</v>
      </c>
      <c r="HB90" s="221"/>
      <c r="HC90" s="221"/>
      <c r="HD90" s="221" t="e">
        <f t="shared" si="152"/>
        <v>#DIV/0!</v>
      </c>
      <c r="HE90" s="221"/>
      <c r="HF90" s="221"/>
      <c r="HG90" s="221" t="e">
        <f t="shared" si="153"/>
        <v>#DIV/0!</v>
      </c>
      <c r="HH90" s="221"/>
      <c r="HI90" s="221"/>
      <c r="HJ90" s="221" t="e">
        <f t="shared" si="154"/>
        <v>#DIV/0!</v>
      </c>
      <c r="HK90" s="221"/>
      <c r="HL90" s="221"/>
      <c r="HM90" s="221" t="e">
        <f t="shared" si="155"/>
        <v>#DIV/0!</v>
      </c>
      <c r="HN90" s="221"/>
      <c r="HO90" s="221"/>
      <c r="HP90" s="221" t="e">
        <f t="shared" si="156"/>
        <v>#DIV/0!</v>
      </c>
      <c r="HQ90" s="221"/>
      <c r="HR90" s="221"/>
      <c r="HS90" s="221" t="e">
        <f t="shared" si="157"/>
        <v>#DIV/0!</v>
      </c>
      <c r="HT90" s="221"/>
      <c r="HU90" s="221"/>
      <c r="HV90" s="221" t="e">
        <f t="shared" si="158"/>
        <v>#DIV/0!</v>
      </c>
      <c r="HW90" s="221"/>
      <c r="HX90" s="221"/>
      <c r="HY90" s="221" t="e">
        <f t="shared" si="159"/>
        <v>#DIV/0!</v>
      </c>
      <c r="HZ90" s="221"/>
      <c r="IA90" s="221"/>
      <c r="IB90" s="221" t="e">
        <f t="shared" si="160"/>
        <v>#DIV/0!</v>
      </c>
      <c r="IC90" s="221"/>
      <c r="ID90" s="221"/>
      <c r="IE90" s="221" t="e">
        <f t="shared" si="161"/>
        <v>#DIV/0!</v>
      </c>
      <c r="IF90" s="221"/>
      <c r="IG90" s="221"/>
      <c r="IH90" s="221"/>
      <c r="II90" s="221"/>
      <c r="IJ90" s="221"/>
      <c r="IK90" s="221"/>
      <c r="IL90" s="221"/>
      <c r="IM90" s="221"/>
      <c r="IN90" s="221"/>
      <c r="IO90" s="221"/>
      <c r="IP90" s="221"/>
    </row>
  </sheetData>
  <mergeCells count="3646">
    <mergeCell ref="HS90:HU90"/>
    <mergeCell ref="HV90:HX90"/>
    <mergeCell ref="HY90:IA90"/>
    <mergeCell ref="IB90:ID90"/>
    <mergeCell ref="IE90:IG90"/>
    <mergeCell ref="IH90:IJ90"/>
    <mergeCell ref="IK90:IM90"/>
    <mergeCell ref="IN90:IP90"/>
    <mergeCell ref="GR90:GT90"/>
    <mergeCell ref="GU90:GW90"/>
    <mergeCell ref="GX90:GZ90"/>
    <mergeCell ref="HA90:HC90"/>
    <mergeCell ref="HD90:HF90"/>
    <mergeCell ref="HG90:HI90"/>
    <mergeCell ref="HJ90:HL90"/>
    <mergeCell ref="HM90:HO90"/>
    <mergeCell ref="HP90:HR90"/>
    <mergeCell ref="FQ90:FS90"/>
    <mergeCell ref="FT90:FV90"/>
    <mergeCell ref="FW90:FY90"/>
    <mergeCell ref="FZ90:GB90"/>
    <mergeCell ref="GC90:GE90"/>
    <mergeCell ref="GF90:GH90"/>
    <mergeCell ref="GI90:GK90"/>
    <mergeCell ref="GL90:GN90"/>
    <mergeCell ref="GO90:GQ90"/>
    <mergeCell ref="EP90:ER90"/>
    <mergeCell ref="ES90:EU90"/>
    <mergeCell ref="EV90:EX90"/>
    <mergeCell ref="EY90:FA90"/>
    <mergeCell ref="FB90:FD90"/>
    <mergeCell ref="FE90:FG90"/>
    <mergeCell ref="FH90:FJ90"/>
    <mergeCell ref="FK90:FM90"/>
    <mergeCell ref="FN90:FP90"/>
    <mergeCell ref="DO90:DQ90"/>
    <mergeCell ref="DR90:DT90"/>
    <mergeCell ref="DU90:DW90"/>
    <mergeCell ref="DX90:DZ90"/>
    <mergeCell ref="EA90:EC90"/>
    <mergeCell ref="ED90:EF90"/>
    <mergeCell ref="EG90:EI90"/>
    <mergeCell ref="EJ90:EL90"/>
    <mergeCell ref="EM90:EO90"/>
    <mergeCell ref="CN90:CP90"/>
    <mergeCell ref="CQ90:CS90"/>
    <mergeCell ref="CT90:CV90"/>
    <mergeCell ref="CW90:CY90"/>
    <mergeCell ref="CZ90:DB90"/>
    <mergeCell ref="DC90:DE90"/>
    <mergeCell ref="DF90:DH90"/>
    <mergeCell ref="DI90:DK90"/>
    <mergeCell ref="DL90:DN90"/>
    <mergeCell ref="BM90:BO90"/>
    <mergeCell ref="BP90:BR90"/>
    <mergeCell ref="BS90:BU90"/>
    <mergeCell ref="BV90:BX90"/>
    <mergeCell ref="BY90:CA90"/>
    <mergeCell ref="CB90:CD90"/>
    <mergeCell ref="CE90:CG90"/>
    <mergeCell ref="CH90:CJ90"/>
    <mergeCell ref="CK90:CM90"/>
    <mergeCell ref="IB89:ID89"/>
    <mergeCell ref="IE89:IG89"/>
    <mergeCell ref="IH89:IJ89"/>
    <mergeCell ref="IK89:IM89"/>
    <mergeCell ref="IN89:IP89"/>
    <mergeCell ref="H90:J90"/>
    <mergeCell ref="K90:M90"/>
    <mergeCell ref="N90:P90"/>
    <mergeCell ref="Q90:S90"/>
    <mergeCell ref="T90:V90"/>
    <mergeCell ref="W90:Y90"/>
    <mergeCell ref="Z90:AB90"/>
    <mergeCell ref="AC90:AE90"/>
    <mergeCell ref="AF90:AH90"/>
    <mergeCell ref="AI90:AK90"/>
    <mergeCell ref="AL90:AN90"/>
    <mergeCell ref="AO90:AQ90"/>
    <mergeCell ref="AR90:AT90"/>
    <mergeCell ref="AU90:AW90"/>
    <mergeCell ref="AX90:AZ90"/>
    <mergeCell ref="BA90:BC90"/>
    <mergeCell ref="BD90:BF90"/>
    <mergeCell ref="BG90:BI90"/>
    <mergeCell ref="BJ90:BL90"/>
    <mergeCell ref="HA89:HC89"/>
    <mergeCell ref="HD89:HF89"/>
    <mergeCell ref="HG89:HI89"/>
    <mergeCell ref="HJ89:HL89"/>
    <mergeCell ref="HM89:HO89"/>
    <mergeCell ref="HP89:HR89"/>
    <mergeCell ref="HS89:HU89"/>
    <mergeCell ref="HV89:HX89"/>
    <mergeCell ref="HY89:IA89"/>
    <mergeCell ref="FZ89:GB89"/>
    <mergeCell ref="GC89:GE89"/>
    <mergeCell ref="GF89:GH89"/>
    <mergeCell ref="GI89:GK89"/>
    <mergeCell ref="GL89:GN89"/>
    <mergeCell ref="GO89:GQ89"/>
    <mergeCell ref="GR89:GT89"/>
    <mergeCell ref="GU89:GW89"/>
    <mergeCell ref="GX89:GZ89"/>
    <mergeCell ref="EY89:FA89"/>
    <mergeCell ref="FB89:FD89"/>
    <mergeCell ref="FE89:FG89"/>
    <mergeCell ref="FH89:FJ89"/>
    <mergeCell ref="FK89:FM89"/>
    <mergeCell ref="FN89:FP89"/>
    <mergeCell ref="FQ89:FS89"/>
    <mergeCell ref="FT89:FV89"/>
    <mergeCell ref="FW89:FY89"/>
    <mergeCell ref="DX89:DZ89"/>
    <mergeCell ref="EA89:EC89"/>
    <mergeCell ref="ED89:EF89"/>
    <mergeCell ref="EG89:EI89"/>
    <mergeCell ref="EJ89:EL89"/>
    <mergeCell ref="EM89:EO89"/>
    <mergeCell ref="EP89:ER89"/>
    <mergeCell ref="ES89:EU89"/>
    <mergeCell ref="EV89:EX89"/>
    <mergeCell ref="CW89:CY89"/>
    <mergeCell ref="CZ89:DB89"/>
    <mergeCell ref="DC89:DE89"/>
    <mergeCell ref="DF89:DH89"/>
    <mergeCell ref="DI89:DK89"/>
    <mergeCell ref="DL89:DN89"/>
    <mergeCell ref="DO89:DQ89"/>
    <mergeCell ref="DR89:DT89"/>
    <mergeCell ref="DU89:DW89"/>
    <mergeCell ref="BV89:BX89"/>
    <mergeCell ref="BY89:CA89"/>
    <mergeCell ref="CB89:CD89"/>
    <mergeCell ref="CE89:CG89"/>
    <mergeCell ref="CH89:CJ89"/>
    <mergeCell ref="CK89:CM89"/>
    <mergeCell ref="CN89:CP89"/>
    <mergeCell ref="CQ89:CS89"/>
    <mergeCell ref="CT89:CV89"/>
    <mergeCell ref="IK88:IM88"/>
    <mergeCell ref="IN88:IP88"/>
    <mergeCell ref="H89:J89"/>
    <mergeCell ref="K89:M89"/>
    <mergeCell ref="N89:P89"/>
    <mergeCell ref="Q89:S89"/>
    <mergeCell ref="T89:V89"/>
    <mergeCell ref="W89:Y89"/>
    <mergeCell ref="Z89:AB89"/>
    <mergeCell ref="AC89:AE89"/>
    <mergeCell ref="AF89:AH89"/>
    <mergeCell ref="AI89:AK89"/>
    <mergeCell ref="AL89:AN89"/>
    <mergeCell ref="AO89:AQ89"/>
    <mergeCell ref="AR89:AT89"/>
    <mergeCell ref="AU89:AW89"/>
    <mergeCell ref="AX89:AZ89"/>
    <mergeCell ref="BA89:BC89"/>
    <mergeCell ref="BD89:BF89"/>
    <mergeCell ref="BG89:BI89"/>
    <mergeCell ref="BJ89:BL89"/>
    <mergeCell ref="BM89:BO89"/>
    <mergeCell ref="BP89:BR89"/>
    <mergeCell ref="BS89:BU89"/>
    <mergeCell ref="HJ88:HL88"/>
    <mergeCell ref="HM88:HO88"/>
    <mergeCell ref="HP88:HR88"/>
    <mergeCell ref="HS88:HU88"/>
    <mergeCell ref="HV88:HX88"/>
    <mergeCell ref="HY88:IA88"/>
    <mergeCell ref="IB88:ID88"/>
    <mergeCell ref="IE88:IG88"/>
    <mergeCell ref="IH88:IJ88"/>
    <mergeCell ref="GI88:GK88"/>
    <mergeCell ref="GL88:GN88"/>
    <mergeCell ref="GO88:GQ88"/>
    <mergeCell ref="GR88:GT88"/>
    <mergeCell ref="GU88:GW88"/>
    <mergeCell ref="GX88:GZ88"/>
    <mergeCell ref="HA88:HC88"/>
    <mergeCell ref="HD88:HF88"/>
    <mergeCell ref="HG88:HI88"/>
    <mergeCell ref="FH88:FJ88"/>
    <mergeCell ref="FK88:FM88"/>
    <mergeCell ref="FN88:FP88"/>
    <mergeCell ref="FQ88:FS88"/>
    <mergeCell ref="FT88:FV88"/>
    <mergeCell ref="FW88:FY88"/>
    <mergeCell ref="FZ88:GB88"/>
    <mergeCell ref="GC88:GE88"/>
    <mergeCell ref="GF88:GH88"/>
    <mergeCell ref="EG88:EI88"/>
    <mergeCell ref="EJ88:EL88"/>
    <mergeCell ref="EM88:EO88"/>
    <mergeCell ref="EP88:ER88"/>
    <mergeCell ref="ES88:EU88"/>
    <mergeCell ref="EV88:EX88"/>
    <mergeCell ref="EY88:FA88"/>
    <mergeCell ref="FB88:FD88"/>
    <mergeCell ref="FE88:FG88"/>
    <mergeCell ref="DF88:DH88"/>
    <mergeCell ref="DI88:DK88"/>
    <mergeCell ref="DL88:DN88"/>
    <mergeCell ref="DO88:DQ88"/>
    <mergeCell ref="DR88:DT88"/>
    <mergeCell ref="DU88:DW88"/>
    <mergeCell ref="DX88:DZ88"/>
    <mergeCell ref="EA88:EC88"/>
    <mergeCell ref="ED88:EF88"/>
    <mergeCell ref="CE88:CG88"/>
    <mergeCell ref="CH88:CJ88"/>
    <mergeCell ref="CK88:CM88"/>
    <mergeCell ref="CN88:CP88"/>
    <mergeCell ref="CQ88:CS88"/>
    <mergeCell ref="CT88:CV88"/>
    <mergeCell ref="CW88:CY88"/>
    <mergeCell ref="CZ88:DB88"/>
    <mergeCell ref="DC88:DE88"/>
    <mergeCell ref="BD88:BF88"/>
    <mergeCell ref="BG88:BI88"/>
    <mergeCell ref="BJ88:BL88"/>
    <mergeCell ref="BM88:BO88"/>
    <mergeCell ref="BP88:BR88"/>
    <mergeCell ref="BS88:BU88"/>
    <mergeCell ref="BV88:BX88"/>
    <mergeCell ref="BY88:CA88"/>
    <mergeCell ref="CB88:CD88"/>
    <mergeCell ref="HS87:HU87"/>
    <mergeCell ref="HV87:HX87"/>
    <mergeCell ref="HY87:IA87"/>
    <mergeCell ref="IB87:ID87"/>
    <mergeCell ref="IE87:IG87"/>
    <mergeCell ref="IH87:IJ87"/>
    <mergeCell ref="IK87:IM87"/>
    <mergeCell ref="IN87:IP87"/>
    <mergeCell ref="H88:J88"/>
    <mergeCell ref="K88:M88"/>
    <mergeCell ref="N88:P88"/>
    <mergeCell ref="Q88:S88"/>
    <mergeCell ref="T88:V88"/>
    <mergeCell ref="W88:Y88"/>
    <mergeCell ref="Z88:AB88"/>
    <mergeCell ref="AC88:AE88"/>
    <mergeCell ref="AF88:AH88"/>
    <mergeCell ref="AI88:AK88"/>
    <mergeCell ref="AL88:AN88"/>
    <mergeCell ref="AO88:AQ88"/>
    <mergeCell ref="AR88:AT88"/>
    <mergeCell ref="AU88:AW88"/>
    <mergeCell ref="AX88:AZ88"/>
    <mergeCell ref="BA88:BC88"/>
    <mergeCell ref="GR87:GT87"/>
    <mergeCell ref="GU87:GW87"/>
    <mergeCell ref="GX87:GZ87"/>
    <mergeCell ref="HA87:HC87"/>
    <mergeCell ref="HD87:HF87"/>
    <mergeCell ref="HG87:HI87"/>
    <mergeCell ref="HJ87:HL87"/>
    <mergeCell ref="HM87:HO87"/>
    <mergeCell ref="HP87:HR87"/>
    <mergeCell ref="FQ87:FS87"/>
    <mergeCell ref="FT87:FV87"/>
    <mergeCell ref="FW87:FY87"/>
    <mergeCell ref="FZ87:GB87"/>
    <mergeCell ref="GC87:GE87"/>
    <mergeCell ref="GF87:GH87"/>
    <mergeCell ref="GI87:GK87"/>
    <mergeCell ref="GL87:GN87"/>
    <mergeCell ref="GO87:GQ87"/>
    <mergeCell ref="EP87:ER87"/>
    <mergeCell ref="ES87:EU87"/>
    <mergeCell ref="EV87:EX87"/>
    <mergeCell ref="EY87:FA87"/>
    <mergeCell ref="FB87:FD87"/>
    <mergeCell ref="FE87:FG87"/>
    <mergeCell ref="FH87:FJ87"/>
    <mergeCell ref="FK87:FM87"/>
    <mergeCell ref="FN87:FP87"/>
    <mergeCell ref="DO87:DQ87"/>
    <mergeCell ref="DR87:DT87"/>
    <mergeCell ref="DU87:DW87"/>
    <mergeCell ref="DX87:DZ87"/>
    <mergeCell ref="EA87:EC87"/>
    <mergeCell ref="ED87:EF87"/>
    <mergeCell ref="EG87:EI87"/>
    <mergeCell ref="EJ87:EL87"/>
    <mergeCell ref="EM87:EO87"/>
    <mergeCell ref="CN87:CP87"/>
    <mergeCell ref="CQ87:CS87"/>
    <mergeCell ref="CT87:CV87"/>
    <mergeCell ref="CW87:CY87"/>
    <mergeCell ref="CZ87:DB87"/>
    <mergeCell ref="DC87:DE87"/>
    <mergeCell ref="DF87:DH87"/>
    <mergeCell ref="DI87:DK87"/>
    <mergeCell ref="DL87:DN87"/>
    <mergeCell ref="BM87:BO87"/>
    <mergeCell ref="BP87:BR87"/>
    <mergeCell ref="BS87:BU87"/>
    <mergeCell ref="BV87:BX87"/>
    <mergeCell ref="BY87:CA87"/>
    <mergeCell ref="CB87:CD87"/>
    <mergeCell ref="CE87:CG87"/>
    <mergeCell ref="CH87:CJ87"/>
    <mergeCell ref="CK87:CM87"/>
    <mergeCell ref="IB86:ID86"/>
    <mergeCell ref="IE86:IG86"/>
    <mergeCell ref="IH86:IJ86"/>
    <mergeCell ref="IK86:IM86"/>
    <mergeCell ref="IN86:IP86"/>
    <mergeCell ref="H87:J87"/>
    <mergeCell ref="K87:M87"/>
    <mergeCell ref="N87:P87"/>
    <mergeCell ref="Q87:S87"/>
    <mergeCell ref="T87:V87"/>
    <mergeCell ref="W87:Y87"/>
    <mergeCell ref="Z87:AB87"/>
    <mergeCell ref="AC87:AE87"/>
    <mergeCell ref="AF87:AH87"/>
    <mergeCell ref="AI87:AK87"/>
    <mergeCell ref="AL87:AN87"/>
    <mergeCell ref="AO87:AQ87"/>
    <mergeCell ref="AR87:AT87"/>
    <mergeCell ref="AU87:AW87"/>
    <mergeCell ref="AX87:AZ87"/>
    <mergeCell ref="BA87:BC87"/>
    <mergeCell ref="BD87:BF87"/>
    <mergeCell ref="BG87:BI87"/>
    <mergeCell ref="BJ87:BL87"/>
    <mergeCell ref="HA86:HC86"/>
    <mergeCell ref="HD86:HF86"/>
    <mergeCell ref="HG86:HI86"/>
    <mergeCell ref="HJ86:HL86"/>
    <mergeCell ref="HM86:HO86"/>
    <mergeCell ref="HP86:HR86"/>
    <mergeCell ref="HS86:HU86"/>
    <mergeCell ref="HV86:HX86"/>
    <mergeCell ref="HY86:IA86"/>
    <mergeCell ref="FZ86:GB86"/>
    <mergeCell ref="GC86:GE86"/>
    <mergeCell ref="GF86:GH86"/>
    <mergeCell ref="GI86:GK86"/>
    <mergeCell ref="GL86:GN86"/>
    <mergeCell ref="GO86:GQ86"/>
    <mergeCell ref="GR86:GT86"/>
    <mergeCell ref="GU86:GW86"/>
    <mergeCell ref="GX86:GZ86"/>
    <mergeCell ref="EY86:FA86"/>
    <mergeCell ref="FB86:FD86"/>
    <mergeCell ref="FE86:FG86"/>
    <mergeCell ref="FH86:FJ86"/>
    <mergeCell ref="FK86:FM86"/>
    <mergeCell ref="FN86:FP86"/>
    <mergeCell ref="FQ86:FS86"/>
    <mergeCell ref="FT86:FV86"/>
    <mergeCell ref="FW86:FY86"/>
    <mergeCell ref="DX86:DZ86"/>
    <mergeCell ref="EA86:EC86"/>
    <mergeCell ref="ED86:EF86"/>
    <mergeCell ref="EG86:EI86"/>
    <mergeCell ref="EJ86:EL86"/>
    <mergeCell ref="EM86:EO86"/>
    <mergeCell ref="EP86:ER86"/>
    <mergeCell ref="ES86:EU86"/>
    <mergeCell ref="EV86:EX86"/>
    <mergeCell ref="CW86:CY86"/>
    <mergeCell ref="CZ86:DB86"/>
    <mergeCell ref="DC86:DE86"/>
    <mergeCell ref="DF86:DH86"/>
    <mergeCell ref="DI86:DK86"/>
    <mergeCell ref="DL86:DN86"/>
    <mergeCell ref="DO86:DQ86"/>
    <mergeCell ref="DR86:DT86"/>
    <mergeCell ref="DU86:DW86"/>
    <mergeCell ref="BV86:BX86"/>
    <mergeCell ref="BY86:CA86"/>
    <mergeCell ref="CB86:CD86"/>
    <mergeCell ref="CE86:CG86"/>
    <mergeCell ref="CH86:CJ86"/>
    <mergeCell ref="CK86:CM86"/>
    <mergeCell ref="CN86:CP86"/>
    <mergeCell ref="CQ86:CS86"/>
    <mergeCell ref="CT86:CV86"/>
    <mergeCell ref="IK85:IM85"/>
    <mergeCell ref="IN85:IP85"/>
    <mergeCell ref="H86:J86"/>
    <mergeCell ref="K86:M86"/>
    <mergeCell ref="N86:P86"/>
    <mergeCell ref="Q86:S86"/>
    <mergeCell ref="T86:V86"/>
    <mergeCell ref="W86:Y86"/>
    <mergeCell ref="Z86:AB86"/>
    <mergeCell ref="AC86:AE86"/>
    <mergeCell ref="AF86:AH86"/>
    <mergeCell ref="AI86:AK86"/>
    <mergeCell ref="AL86:AN86"/>
    <mergeCell ref="AO86:AQ86"/>
    <mergeCell ref="AR86:AT86"/>
    <mergeCell ref="AU86:AW86"/>
    <mergeCell ref="AX86:AZ86"/>
    <mergeCell ref="BA86:BC86"/>
    <mergeCell ref="BD86:BF86"/>
    <mergeCell ref="BG86:BI86"/>
    <mergeCell ref="BJ86:BL86"/>
    <mergeCell ref="BM86:BO86"/>
    <mergeCell ref="BP86:BR86"/>
    <mergeCell ref="BS86:BU86"/>
    <mergeCell ref="HJ85:HL85"/>
    <mergeCell ref="HM85:HO85"/>
    <mergeCell ref="HP85:HR85"/>
    <mergeCell ref="HS85:HU85"/>
    <mergeCell ref="HV85:HX85"/>
    <mergeCell ref="HY85:IA85"/>
    <mergeCell ref="IB85:ID85"/>
    <mergeCell ref="IE85:IG85"/>
    <mergeCell ref="IH85:IJ85"/>
    <mergeCell ref="GI85:GK85"/>
    <mergeCell ref="GL85:GN85"/>
    <mergeCell ref="GO85:GQ85"/>
    <mergeCell ref="GR85:GT85"/>
    <mergeCell ref="GU85:GW85"/>
    <mergeCell ref="GX85:GZ85"/>
    <mergeCell ref="HA85:HC85"/>
    <mergeCell ref="HD85:HF85"/>
    <mergeCell ref="HG85:HI85"/>
    <mergeCell ref="FH85:FJ85"/>
    <mergeCell ref="FK85:FM85"/>
    <mergeCell ref="FN85:FP85"/>
    <mergeCell ref="FQ85:FS85"/>
    <mergeCell ref="FT85:FV85"/>
    <mergeCell ref="FW85:FY85"/>
    <mergeCell ref="FZ85:GB85"/>
    <mergeCell ref="GC85:GE85"/>
    <mergeCell ref="GF85:GH85"/>
    <mergeCell ref="EG85:EI85"/>
    <mergeCell ref="EJ85:EL85"/>
    <mergeCell ref="EM85:EO85"/>
    <mergeCell ref="EP85:ER85"/>
    <mergeCell ref="ES85:EU85"/>
    <mergeCell ref="EV85:EX85"/>
    <mergeCell ref="EY85:FA85"/>
    <mergeCell ref="FB85:FD85"/>
    <mergeCell ref="FE85:FG85"/>
    <mergeCell ref="DF85:DH85"/>
    <mergeCell ref="DI85:DK85"/>
    <mergeCell ref="DL85:DN85"/>
    <mergeCell ref="DO85:DQ85"/>
    <mergeCell ref="DR85:DT85"/>
    <mergeCell ref="DU85:DW85"/>
    <mergeCell ref="DX85:DZ85"/>
    <mergeCell ref="EA85:EC85"/>
    <mergeCell ref="ED85:EF85"/>
    <mergeCell ref="CE85:CG85"/>
    <mergeCell ref="CH85:CJ85"/>
    <mergeCell ref="CK85:CM85"/>
    <mergeCell ref="CN85:CP85"/>
    <mergeCell ref="CQ85:CS85"/>
    <mergeCell ref="CT85:CV85"/>
    <mergeCell ref="CW85:CY85"/>
    <mergeCell ref="CZ85:DB85"/>
    <mergeCell ref="DC85:DE85"/>
    <mergeCell ref="BD85:BF85"/>
    <mergeCell ref="BG85:BI85"/>
    <mergeCell ref="BJ85:BL85"/>
    <mergeCell ref="BM85:BO85"/>
    <mergeCell ref="BP85:BR85"/>
    <mergeCell ref="BS85:BU85"/>
    <mergeCell ref="BV85:BX85"/>
    <mergeCell ref="BY85:CA85"/>
    <mergeCell ref="CB85:CD85"/>
    <mergeCell ref="HS84:HU84"/>
    <mergeCell ref="HV84:HX84"/>
    <mergeCell ref="HY84:IA84"/>
    <mergeCell ref="IB84:ID84"/>
    <mergeCell ref="IE84:IG84"/>
    <mergeCell ref="IH84:IJ84"/>
    <mergeCell ref="IK84:IM84"/>
    <mergeCell ref="IN84:IP84"/>
    <mergeCell ref="H85:J85"/>
    <mergeCell ref="K85:M85"/>
    <mergeCell ref="N85:P85"/>
    <mergeCell ref="Q85:S85"/>
    <mergeCell ref="T85:V85"/>
    <mergeCell ref="W85:Y85"/>
    <mergeCell ref="Z85:AB85"/>
    <mergeCell ref="AC85:AE85"/>
    <mergeCell ref="AF85:AH85"/>
    <mergeCell ref="AI85:AK85"/>
    <mergeCell ref="AL85:AN85"/>
    <mergeCell ref="AO85:AQ85"/>
    <mergeCell ref="AR85:AT85"/>
    <mergeCell ref="AU85:AW85"/>
    <mergeCell ref="AX85:AZ85"/>
    <mergeCell ref="BA85:BC85"/>
    <mergeCell ref="GR84:GT84"/>
    <mergeCell ref="GU84:GW84"/>
    <mergeCell ref="GX84:GZ84"/>
    <mergeCell ref="HA84:HC84"/>
    <mergeCell ref="HD84:HF84"/>
    <mergeCell ref="HG84:HI84"/>
    <mergeCell ref="HJ84:HL84"/>
    <mergeCell ref="HM84:HO84"/>
    <mergeCell ref="HP84:HR84"/>
    <mergeCell ref="FQ84:FS84"/>
    <mergeCell ref="FT84:FV84"/>
    <mergeCell ref="FW84:FY84"/>
    <mergeCell ref="FZ84:GB84"/>
    <mergeCell ref="GC84:GE84"/>
    <mergeCell ref="GF84:GH84"/>
    <mergeCell ref="GI84:GK84"/>
    <mergeCell ref="GL84:GN84"/>
    <mergeCell ref="GO84:GQ84"/>
    <mergeCell ref="EP84:ER84"/>
    <mergeCell ref="ES84:EU84"/>
    <mergeCell ref="EV84:EX84"/>
    <mergeCell ref="EY84:FA84"/>
    <mergeCell ref="FB84:FD84"/>
    <mergeCell ref="FE84:FG84"/>
    <mergeCell ref="FH84:FJ84"/>
    <mergeCell ref="FK84:FM84"/>
    <mergeCell ref="FN84:FP84"/>
    <mergeCell ref="DO84:DQ84"/>
    <mergeCell ref="DR84:DT84"/>
    <mergeCell ref="DU84:DW84"/>
    <mergeCell ref="DX84:DZ84"/>
    <mergeCell ref="EA84:EC84"/>
    <mergeCell ref="ED84:EF84"/>
    <mergeCell ref="EG84:EI84"/>
    <mergeCell ref="EJ84:EL84"/>
    <mergeCell ref="EM84:EO84"/>
    <mergeCell ref="CN84:CP84"/>
    <mergeCell ref="CQ84:CS84"/>
    <mergeCell ref="CT84:CV84"/>
    <mergeCell ref="CW84:CY84"/>
    <mergeCell ref="CZ84:DB84"/>
    <mergeCell ref="DC84:DE84"/>
    <mergeCell ref="DF84:DH84"/>
    <mergeCell ref="DI84:DK84"/>
    <mergeCell ref="DL84:DN84"/>
    <mergeCell ref="BM84:BO84"/>
    <mergeCell ref="BP84:BR84"/>
    <mergeCell ref="BS84:BU84"/>
    <mergeCell ref="BV84:BX84"/>
    <mergeCell ref="BY84:CA84"/>
    <mergeCell ref="CB84:CD84"/>
    <mergeCell ref="CE84:CG84"/>
    <mergeCell ref="CH84:CJ84"/>
    <mergeCell ref="CK84:CM84"/>
    <mergeCell ref="IB83:ID83"/>
    <mergeCell ref="IE83:IG83"/>
    <mergeCell ref="IH83:IJ83"/>
    <mergeCell ref="IK83:IM83"/>
    <mergeCell ref="IN83:IP83"/>
    <mergeCell ref="H84:J84"/>
    <mergeCell ref="K84:M84"/>
    <mergeCell ref="N84:P84"/>
    <mergeCell ref="Q84:S84"/>
    <mergeCell ref="T84:V84"/>
    <mergeCell ref="W84:Y84"/>
    <mergeCell ref="Z84:AB84"/>
    <mergeCell ref="AC84:AE84"/>
    <mergeCell ref="AF84:AH84"/>
    <mergeCell ref="AI84:AK84"/>
    <mergeCell ref="AL84:AN84"/>
    <mergeCell ref="AO84:AQ84"/>
    <mergeCell ref="AR84:AT84"/>
    <mergeCell ref="AU84:AW84"/>
    <mergeCell ref="AX84:AZ84"/>
    <mergeCell ref="BA84:BC84"/>
    <mergeCell ref="BD84:BF84"/>
    <mergeCell ref="BG84:BI84"/>
    <mergeCell ref="BJ84:BL84"/>
    <mergeCell ref="HA83:HC83"/>
    <mergeCell ref="HD83:HF83"/>
    <mergeCell ref="HG83:HI83"/>
    <mergeCell ref="HJ83:HL83"/>
    <mergeCell ref="HM83:HO83"/>
    <mergeCell ref="HP83:HR83"/>
    <mergeCell ref="HS83:HU83"/>
    <mergeCell ref="HV83:HX83"/>
    <mergeCell ref="HY83:IA83"/>
    <mergeCell ref="FZ83:GB83"/>
    <mergeCell ref="GC83:GE83"/>
    <mergeCell ref="GF83:GH83"/>
    <mergeCell ref="GI83:GK83"/>
    <mergeCell ref="GL83:GN83"/>
    <mergeCell ref="GO83:GQ83"/>
    <mergeCell ref="GR83:GT83"/>
    <mergeCell ref="GU83:GW83"/>
    <mergeCell ref="GX83:GZ83"/>
    <mergeCell ref="EY83:FA83"/>
    <mergeCell ref="FB83:FD83"/>
    <mergeCell ref="FE83:FG83"/>
    <mergeCell ref="FH83:FJ83"/>
    <mergeCell ref="FK83:FM83"/>
    <mergeCell ref="FN83:FP83"/>
    <mergeCell ref="FQ83:FS83"/>
    <mergeCell ref="FT83:FV83"/>
    <mergeCell ref="FW83:FY83"/>
    <mergeCell ref="DX83:DZ83"/>
    <mergeCell ref="EA83:EC83"/>
    <mergeCell ref="ED83:EF83"/>
    <mergeCell ref="EG83:EI83"/>
    <mergeCell ref="EJ83:EL83"/>
    <mergeCell ref="EM83:EO83"/>
    <mergeCell ref="EP83:ER83"/>
    <mergeCell ref="ES83:EU83"/>
    <mergeCell ref="EV83:EX83"/>
    <mergeCell ref="CW83:CY83"/>
    <mergeCell ref="CZ83:DB83"/>
    <mergeCell ref="DC83:DE83"/>
    <mergeCell ref="DF83:DH83"/>
    <mergeCell ref="DI83:DK83"/>
    <mergeCell ref="DL83:DN83"/>
    <mergeCell ref="DO83:DQ83"/>
    <mergeCell ref="DR83:DT83"/>
    <mergeCell ref="DU83:DW83"/>
    <mergeCell ref="BV83:BX83"/>
    <mergeCell ref="BY83:CA83"/>
    <mergeCell ref="CB83:CD83"/>
    <mergeCell ref="CE83:CG83"/>
    <mergeCell ref="CH83:CJ83"/>
    <mergeCell ref="CK83:CM83"/>
    <mergeCell ref="CN83:CP83"/>
    <mergeCell ref="CQ83:CS83"/>
    <mergeCell ref="CT83:CV83"/>
    <mergeCell ref="IK82:IM82"/>
    <mergeCell ref="IN82:IP82"/>
    <mergeCell ref="H83:J83"/>
    <mergeCell ref="K83:M83"/>
    <mergeCell ref="N83:P83"/>
    <mergeCell ref="Q83:S83"/>
    <mergeCell ref="T83:V83"/>
    <mergeCell ref="W83:Y83"/>
    <mergeCell ref="Z83:AB83"/>
    <mergeCell ref="AC83:AE83"/>
    <mergeCell ref="AF83:AH83"/>
    <mergeCell ref="AI83:AK83"/>
    <mergeCell ref="AL83:AN83"/>
    <mergeCell ref="AO83:AQ83"/>
    <mergeCell ref="AR83:AT83"/>
    <mergeCell ref="AU83:AW83"/>
    <mergeCell ref="AX83:AZ83"/>
    <mergeCell ref="BA83:BC83"/>
    <mergeCell ref="BD83:BF83"/>
    <mergeCell ref="BG83:BI83"/>
    <mergeCell ref="BJ83:BL83"/>
    <mergeCell ref="BM83:BO83"/>
    <mergeCell ref="BP83:BR83"/>
    <mergeCell ref="BS83:BU83"/>
    <mergeCell ref="HJ82:HL82"/>
    <mergeCell ref="HM82:HO82"/>
    <mergeCell ref="HP82:HR82"/>
    <mergeCell ref="HS82:HU82"/>
    <mergeCell ref="HV82:HX82"/>
    <mergeCell ref="HY82:IA82"/>
    <mergeCell ref="IB82:ID82"/>
    <mergeCell ref="IE82:IG82"/>
    <mergeCell ref="IH82:IJ82"/>
    <mergeCell ref="GI82:GK82"/>
    <mergeCell ref="GL82:GN82"/>
    <mergeCell ref="GO82:GQ82"/>
    <mergeCell ref="GR82:GT82"/>
    <mergeCell ref="GU82:GW82"/>
    <mergeCell ref="GX82:GZ82"/>
    <mergeCell ref="HA82:HC82"/>
    <mergeCell ref="HD82:HF82"/>
    <mergeCell ref="HG82:HI82"/>
    <mergeCell ref="FH82:FJ82"/>
    <mergeCell ref="FK82:FM82"/>
    <mergeCell ref="FN82:FP82"/>
    <mergeCell ref="FQ82:FS82"/>
    <mergeCell ref="FT82:FV82"/>
    <mergeCell ref="FW82:FY82"/>
    <mergeCell ref="FZ82:GB82"/>
    <mergeCell ref="GC82:GE82"/>
    <mergeCell ref="GF82:GH82"/>
    <mergeCell ref="EG82:EI82"/>
    <mergeCell ref="EJ82:EL82"/>
    <mergeCell ref="EM82:EO82"/>
    <mergeCell ref="EP82:ER82"/>
    <mergeCell ref="ES82:EU82"/>
    <mergeCell ref="EV82:EX82"/>
    <mergeCell ref="EY82:FA82"/>
    <mergeCell ref="FB82:FD82"/>
    <mergeCell ref="FE82:FG82"/>
    <mergeCell ref="DF82:DH82"/>
    <mergeCell ref="DI82:DK82"/>
    <mergeCell ref="DL82:DN82"/>
    <mergeCell ref="DO82:DQ82"/>
    <mergeCell ref="DR82:DT82"/>
    <mergeCell ref="DU82:DW82"/>
    <mergeCell ref="DX82:DZ82"/>
    <mergeCell ref="EA82:EC82"/>
    <mergeCell ref="ED82:EF82"/>
    <mergeCell ref="CE82:CG82"/>
    <mergeCell ref="CH82:CJ82"/>
    <mergeCell ref="CK82:CM82"/>
    <mergeCell ref="CN82:CP82"/>
    <mergeCell ref="CQ82:CS82"/>
    <mergeCell ref="CT82:CV82"/>
    <mergeCell ref="CW82:CY82"/>
    <mergeCell ref="CZ82:DB82"/>
    <mergeCell ref="DC82:DE82"/>
    <mergeCell ref="BD82:BF82"/>
    <mergeCell ref="BG82:BI82"/>
    <mergeCell ref="BJ82:BL82"/>
    <mergeCell ref="BM82:BO82"/>
    <mergeCell ref="BP82:BR82"/>
    <mergeCell ref="BS82:BU82"/>
    <mergeCell ref="BV82:BX82"/>
    <mergeCell ref="BY82:CA82"/>
    <mergeCell ref="CB82:CD82"/>
    <mergeCell ref="HS81:HU81"/>
    <mergeCell ref="HV81:HX81"/>
    <mergeCell ref="HY81:IA81"/>
    <mergeCell ref="IB81:ID81"/>
    <mergeCell ref="IE81:IG81"/>
    <mergeCell ref="IH81:IJ81"/>
    <mergeCell ref="IK81:IM81"/>
    <mergeCell ref="IN81:IP81"/>
    <mergeCell ref="H82:J82"/>
    <mergeCell ref="K82:M82"/>
    <mergeCell ref="N82:P82"/>
    <mergeCell ref="Q82:S82"/>
    <mergeCell ref="T82:V82"/>
    <mergeCell ref="W82:Y82"/>
    <mergeCell ref="Z82:AB82"/>
    <mergeCell ref="AC82:AE82"/>
    <mergeCell ref="AF82:AH82"/>
    <mergeCell ref="AI82:AK82"/>
    <mergeCell ref="AL82:AN82"/>
    <mergeCell ref="AO82:AQ82"/>
    <mergeCell ref="AR82:AT82"/>
    <mergeCell ref="AU82:AW82"/>
    <mergeCell ref="AX82:AZ82"/>
    <mergeCell ref="BA82:BC82"/>
    <mergeCell ref="GR81:GT81"/>
    <mergeCell ref="GU81:GW81"/>
    <mergeCell ref="GX81:GZ81"/>
    <mergeCell ref="HA81:HC81"/>
    <mergeCell ref="HD81:HF81"/>
    <mergeCell ref="HG81:HI81"/>
    <mergeCell ref="HJ81:HL81"/>
    <mergeCell ref="HM81:HO81"/>
    <mergeCell ref="HP81:HR81"/>
    <mergeCell ref="FQ81:FS81"/>
    <mergeCell ref="FT81:FV81"/>
    <mergeCell ref="FW81:FY81"/>
    <mergeCell ref="FZ81:GB81"/>
    <mergeCell ref="GC81:GE81"/>
    <mergeCell ref="GF81:GH81"/>
    <mergeCell ref="GI81:GK81"/>
    <mergeCell ref="GL81:GN81"/>
    <mergeCell ref="GO81:GQ81"/>
    <mergeCell ref="EP81:ER81"/>
    <mergeCell ref="ES81:EU81"/>
    <mergeCell ref="EV81:EX81"/>
    <mergeCell ref="EY81:FA81"/>
    <mergeCell ref="FB81:FD81"/>
    <mergeCell ref="FE81:FG81"/>
    <mergeCell ref="FH81:FJ81"/>
    <mergeCell ref="FK81:FM81"/>
    <mergeCell ref="FN81:FP81"/>
    <mergeCell ref="DO81:DQ81"/>
    <mergeCell ref="DR81:DT81"/>
    <mergeCell ref="DU81:DW81"/>
    <mergeCell ref="DX81:DZ81"/>
    <mergeCell ref="EA81:EC81"/>
    <mergeCell ref="ED81:EF81"/>
    <mergeCell ref="EG81:EI81"/>
    <mergeCell ref="EJ81:EL81"/>
    <mergeCell ref="EM81:EO81"/>
    <mergeCell ref="CN81:CP81"/>
    <mergeCell ref="CQ81:CS81"/>
    <mergeCell ref="CT81:CV81"/>
    <mergeCell ref="CW81:CY81"/>
    <mergeCell ref="CZ81:DB81"/>
    <mergeCell ref="DC81:DE81"/>
    <mergeCell ref="DF81:DH81"/>
    <mergeCell ref="DI81:DK81"/>
    <mergeCell ref="DL81:DN81"/>
    <mergeCell ref="BM81:BO81"/>
    <mergeCell ref="BP81:BR81"/>
    <mergeCell ref="BS81:BU81"/>
    <mergeCell ref="BV81:BX81"/>
    <mergeCell ref="BY81:CA81"/>
    <mergeCell ref="CB81:CD81"/>
    <mergeCell ref="CE81:CG81"/>
    <mergeCell ref="CH81:CJ81"/>
    <mergeCell ref="CK81:CM81"/>
    <mergeCell ref="IB80:ID80"/>
    <mergeCell ref="IE80:IG80"/>
    <mergeCell ref="IH80:IJ80"/>
    <mergeCell ref="IK80:IM80"/>
    <mergeCell ref="IN80:IP80"/>
    <mergeCell ref="H81:J81"/>
    <mergeCell ref="K81:M81"/>
    <mergeCell ref="N81:P81"/>
    <mergeCell ref="Q81:S81"/>
    <mergeCell ref="T81:V81"/>
    <mergeCell ref="W81:Y81"/>
    <mergeCell ref="Z81:AB81"/>
    <mergeCell ref="AC81:AE81"/>
    <mergeCell ref="AF81:AH81"/>
    <mergeCell ref="AI81:AK81"/>
    <mergeCell ref="AL81:AN81"/>
    <mergeCell ref="AO81:AQ81"/>
    <mergeCell ref="AR81:AT81"/>
    <mergeCell ref="AU81:AW81"/>
    <mergeCell ref="AX81:AZ81"/>
    <mergeCell ref="BA81:BC81"/>
    <mergeCell ref="BD81:BF81"/>
    <mergeCell ref="BG81:BI81"/>
    <mergeCell ref="BJ81:BL81"/>
    <mergeCell ref="HA80:HC80"/>
    <mergeCell ref="HD80:HF80"/>
    <mergeCell ref="HG80:HI80"/>
    <mergeCell ref="HJ80:HL80"/>
    <mergeCell ref="HM80:HO80"/>
    <mergeCell ref="HP80:HR80"/>
    <mergeCell ref="HS80:HU80"/>
    <mergeCell ref="HV80:HX80"/>
    <mergeCell ref="HY80:IA80"/>
    <mergeCell ref="FZ80:GB80"/>
    <mergeCell ref="GC80:GE80"/>
    <mergeCell ref="GF80:GH80"/>
    <mergeCell ref="GI80:GK80"/>
    <mergeCell ref="GL80:GN80"/>
    <mergeCell ref="GO80:GQ80"/>
    <mergeCell ref="GR80:GT80"/>
    <mergeCell ref="GU80:GW80"/>
    <mergeCell ref="GX80:GZ80"/>
    <mergeCell ref="EY80:FA80"/>
    <mergeCell ref="FB80:FD80"/>
    <mergeCell ref="FE80:FG80"/>
    <mergeCell ref="FH80:FJ80"/>
    <mergeCell ref="FK80:FM80"/>
    <mergeCell ref="FN80:FP80"/>
    <mergeCell ref="FQ80:FS80"/>
    <mergeCell ref="FT80:FV80"/>
    <mergeCell ref="FW80:FY80"/>
    <mergeCell ref="DX80:DZ80"/>
    <mergeCell ref="EA80:EC80"/>
    <mergeCell ref="ED80:EF80"/>
    <mergeCell ref="EG80:EI80"/>
    <mergeCell ref="EJ80:EL80"/>
    <mergeCell ref="EM80:EO80"/>
    <mergeCell ref="EP80:ER80"/>
    <mergeCell ref="ES80:EU80"/>
    <mergeCell ref="EV80:EX80"/>
    <mergeCell ref="CW80:CY80"/>
    <mergeCell ref="CZ80:DB80"/>
    <mergeCell ref="DC80:DE80"/>
    <mergeCell ref="DF80:DH80"/>
    <mergeCell ref="DI80:DK80"/>
    <mergeCell ref="DL80:DN80"/>
    <mergeCell ref="DO80:DQ80"/>
    <mergeCell ref="DR80:DT80"/>
    <mergeCell ref="DU80:DW80"/>
    <mergeCell ref="BV80:BX80"/>
    <mergeCell ref="BY80:CA80"/>
    <mergeCell ref="CB80:CD80"/>
    <mergeCell ref="CE80:CG80"/>
    <mergeCell ref="CH80:CJ80"/>
    <mergeCell ref="CK80:CM80"/>
    <mergeCell ref="CN80:CP80"/>
    <mergeCell ref="CQ80:CS80"/>
    <mergeCell ref="CT80:CV80"/>
    <mergeCell ref="IK79:IM79"/>
    <mergeCell ref="IN79:IP79"/>
    <mergeCell ref="H80:J80"/>
    <mergeCell ref="K80:M80"/>
    <mergeCell ref="N80:P80"/>
    <mergeCell ref="Q80:S80"/>
    <mergeCell ref="T80:V80"/>
    <mergeCell ref="W80:Y80"/>
    <mergeCell ref="Z80:AB80"/>
    <mergeCell ref="AC80:AE80"/>
    <mergeCell ref="AF80:AH80"/>
    <mergeCell ref="AI80:AK80"/>
    <mergeCell ref="AL80:AN80"/>
    <mergeCell ref="AO80:AQ80"/>
    <mergeCell ref="AR80:AT80"/>
    <mergeCell ref="AU80:AW80"/>
    <mergeCell ref="AX80:AZ80"/>
    <mergeCell ref="BA80:BC80"/>
    <mergeCell ref="BD80:BF80"/>
    <mergeCell ref="BG80:BI80"/>
    <mergeCell ref="BJ80:BL80"/>
    <mergeCell ref="BM80:BO80"/>
    <mergeCell ref="BP80:BR80"/>
    <mergeCell ref="BS80:BU80"/>
    <mergeCell ref="HJ79:HL79"/>
    <mergeCell ref="HM79:HO79"/>
    <mergeCell ref="HP79:HR79"/>
    <mergeCell ref="HS79:HU79"/>
    <mergeCell ref="HV79:HX79"/>
    <mergeCell ref="HY79:IA79"/>
    <mergeCell ref="IB79:ID79"/>
    <mergeCell ref="IE79:IG79"/>
    <mergeCell ref="IH79:IJ79"/>
    <mergeCell ref="GI79:GK79"/>
    <mergeCell ref="GL79:GN79"/>
    <mergeCell ref="GO79:GQ79"/>
    <mergeCell ref="GR79:GT79"/>
    <mergeCell ref="GU79:GW79"/>
    <mergeCell ref="GX79:GZ79"/>
    <mergeCell ref="HA79:HC79"/>
    <mergeCell ref="HD79:HF79"/>
    <mergeCell ref="HG79:HI79"/>
    <mergeCell ref="FH79:FJ79"/>
    <mergeCell ref="FK79:FM79"/>
    <mergeCell ref="FN79:FP79"/>
    <mergeCell ref="FQ79:FS79"/>
    <mergeCell ref="FT79:FV79"/>
    <mergeCell ref="FW79:FY79"/>
    <mergeCell ref="FZ79:GB79"/>
    <mergeCell ref="GC79:GE79"/>
    <mergeCell ref="GF79:GH79"/>
    <mergeCell ref="EG79:EI79"/>
    <mergeCell ref="EJ79:EL79"/>
    <mergeCell ref="EM79:EO79"/>
    <mergeCell ref="EP79:ER79"/>
    <mergeCell ref="ES79:EU79"/>
    <mergeCell ref="EV79:EX79"/>
    <mergeCell ref="EY79:FA79"/>
    <mergeCell ref="FB79:FD79"/>
    <mergeCell ref="FE79:FG79"/>
    <mergeCell ref="DF79:DH79"/>
    <mergeCell ref="DI79:DK79"/>
    <mergeCell ref="DL79:DN79"/>
    <mergeCell ref="DO79:DQ79"/>
    <mergeCell ref="DR79:DT79"/>
    <mergeCell ref="DU79:DW79"/>
    <mergeCell ref="DX79:DZ79"/>
    <mergeCell ref="EA79:EC79"/>
    <mergeCell ref="ED79:EF79"/>
    <mergeCell ref="CE79:CG79"/>
    <mergeCell ref="CH79:CJ79"/>
    <mergeCell ref="CK79:CM79"/>
    <mergeCell ref="CN79:CP79"/>
    <mergeCell ref="CQ79:CS79"/>
    <mergeCell ref="CT79:CV79"/>
    <mergeCell ref="CW79:CY79"/>
    <mergeCell ref="CZ79:DB79"/>
    <mergeCell ref="DC79:DE79"/>
    <mergeCell ref="BD79:BF79"/>
    <mergeCell ref="BG79:BI79"/>
    <mergeCell ref="BJ79:BL79"/>
    <mergeCell ref="BM79:BO79"/>
    <mergeCell ref="BP79:BR79"/>
    <mergeCell ref="BS79:BU79"/>
    <mergeCell ref="BV79:BX79"/>
    <mergeCell ref="BY79:CA79"/>
    <mergeCell ref="CB79:CD79"/>
    <mergeCell ref="HS78:HU78"/>
    <mergeCell ref="HV78:HX78"/>
    <mergeCell ref="HY78:IA78"/>
    <mergeCell ref="IB78:ID78"/>
    <mergeCell ref="IE78:IG78"/>
    <mergeCell ref="IH78:IJ78"/>
    <mergeCell ref="IK78:IM78"/>
    <mergeCell ref="IN78:IP78"/>
    <mergeCell ref="H79:J79"/>
    <mergeCell ref="K79:M79"/>
    <mergeCell ref="N79:P79"/>
    <mergeCell ref="Q79:S79"/>
    <mergeCell ref="T79:V79"/>
    <mergeCell ref="W79:Y79"/>
    <mergeCell ref="Z79:AB79"/>
    <mergeCell ref="AC79:AE79"/>
    <mergeCell ref="AF79:AH79"/>
    <mergeCell ref="AI79:AK79"/>
    <mergeCell ref="AL79:AN79"/>
    <mergeCell ref="AO79:AQ79"/>
    <mergeCell ref="AR79:AT79"/>
    <mergeCell ref="AU79:AW79"/>
    <mergeCell ref="AX79:AZ79"/>
    <mergeCell ref="BA79:BC79"/>
    <mergeCell ref="GR78:GT78"/>
    <mergeCell ref="GU78:GW78"/>
    <mergeCell ref="GX78:GZ78"/>
    <mergeCell ref="HA78:HC78"/>
    <mergeCell ref="HD78:HF78"/>
    <mergeCell ref="HG78:HI78"/>
    <mergeCell ref="HJ78:HL78"/>
    <mergeCell ref="HM78:HO78"/>
    <mergeCell ref="HP78:HR78"/>
    <mergeCell ref="FQ78:FS78"/>
    <mergeCell ref="FT78:FV78"/>
    <mergeCell ref="FW78:FY78"/>
    <mergeCell ref="FZ78:GB78"/>
    <mergeCell ref="GC78:GE78"/>
    <mergeCell ref="GF78:GH78"/>
    <mergeCell ref="GI78:GK78"/>
    <mergeCell ref="GL78:GN78"/>
    <mergeCell ref="GO78:GQ78"/>
    <mergeCell ref="EP78:ER78"/>
    <mergeCell ref="ES78:EU78"/>
    <mergeCell ref="EV78:EX78"/>
    <mergeCell ref="EY78:FA78"/>
    <mergeCell ref="FB78:FD78"/>
    <mergeCell ref="FE78:FG78"/>
    <mergeCell ref="FH78:FJ78"/>
    <mergeCell ref="FK78:FM78"/>
    <mergeCell ref="FN78:FP78"/>
    <mergeCell ref="DO78:DQ78"/>
    <mergeCell ref="DR78:DT78"/>
    <mergeCell ref="DU78:DW78"/>
    <mergeCell ref="DX78:DZ78"/>
    <mergeCell ref="EA78:EC78"/>
    <mergeCell ref="ED78:EF78"/>
    <mergeCell ref="EG78:EI78"/>
    <mergeCell ref="EJ78:EL78"/>
    <mergeCell ref="EM78:EO78"/>
    <mergeCell ref="CN78:CP78"/>
    <mergeCell ref="CQ78:CS78"/>
    <mergeCell ref="CT78:CV78"/>
    <mergeCell ref="CW78:CY78"/>
    <mergeCell ref="CZ78:DB78"/>
    <mergeCell ref="DC78:DE78"/>
    <mergeCell ref="DF78:DH78"/>
    <mergeCell ref="DI78:DK78"/>
    <mergeCell ref="DL78:DN78"/>
    <mergeCell ref="BM78:BO78"/>
    <mergeCell ref="BP78:BR78"/>
    <mergeCell ref="BS78:BU78"/>
    <mergeCell ref="BV78:BX78"/>
    <mergeCell ref="BY78:CA78"/>
    <mergeCell ref="CB78:CD78"/>
    <mergeCell ref="CE78:CG78"/>
    <mergeCell ref="CH78:CJ78"/>
    <mergeCell ref="CK78:CM78"/>
    <mergeCell ref="IB77:ID77"/>
    <mergeCell ref="IE77:IG77"/>
    <mergeCell ref="IH77:IJ77"/>
    <mergeCell ref="IK77:IM77"/>
    <mergeCell ref="IN77:IP77"/>
    <mergeCell ref="H78:J78"/>
    <mergeCell ref="K78:M78"/>
    <mergeCell ref="N78:P78"/>
    <mergeCell ref="Q78:S78"/>
    <mergeCell ref="T78:V78"/>
    <mergeCell ref="W78:Y78"/>
    <mergeCell ref="Z78:AB78"/>
    <mergeCell ref="AC78:AE78"/>
    <mergeCell ref="AF78:AH78"/>
    <mergeCell ref="AI78:AK78"/>
    <mergeCell ref="AL78:AN78"/>
    <mergeCell ref="AO78:AQ78"/>
    <mergeCell ref="AR78:AT78"/>
    <mergeCell ref="AU78:AW78"/>
    <mergeCell ref="AX78:AZ78"/>
    <mergeCell ref="BA78:BC78"/>
    <mergeCell ref="BD78:BF78"/>
    <mergeCell ref="BG78:BI78"/>
    <mergeCell ref="BJ78:BL78"/>
    <mergeCell ref="HA77:HC77"/>
    <mergeCell ref="HD77:HF77"/>
    <mergeCell ref="HG77:HI77"/>
    <mergeCell ref="HJ77:HL77"/>
    <mergeCell ref="HM77:HO77"/>
    <mergeCell ref="HP77:HR77"/>
    <mergeCell ref="HS77:HU77"/>
    <mergeCell ref="HV77:HX77"/>
    <mergeCell ref="HY77:IA77"/>
    <mergeCell ref="FZ77:GB77"/>
    <mergeCell ref="GC77:GE77"/>
    <mergeCell ref="GF77:GH77"/>
    <mergeCell ref="GI77:GK77"/>
    <mergeCell ref="GL77:GN77"/>
    <mergeCell ref="GO77:GQ77"/>
    <mergeCell ref="GR77:GT77"/>
    <mergeCell ref="GU77:GW77"/>
    <mergeCell ref="GX77:GZ77"/>
    <mergeCell ref="EY77:FA77"/>
    <mergeCell ref="FB77:FD77"/>
    <mergeCell ref="FE77:FG77"/>
    <mergeCell ref="FH77:FJ77"/>
    <mergeCell ref="FK77:FM77"/>
    <mergeCell ref="FN77:FP77"/>
    <mergeCell ref="FQ77:FS77"/>
    <mergeCell ref="FT77:FV77"/>
    <mergeCell ref="FW77:FY77"/>
    <mergeCell ref="DX77:DZ77"/>
    <mergeCell ref="EA77:EC77"/>
    <mergeCell ref="ED77:EF77"/>
    <mergeCell ref="EG77:EI77"/>
    <mergeCell ref="EJ77:EL77"/>
    <mergeCell ref="EM77:EO77"/>
    <mergeCell ref="EP77:ER77"/>
    <mergeCell ref="ES77:EU77"/>
    <mergeCell ref="EV77:EX77"/>
    <mergeCell ref="CW77:CY77"/>
    <mergeCell ref="CZ77:DB77"/>
    <mergeCell ref="DC77:DE77"/>
    <mergeCell ref="DF77:DH77"/>
    <mergeCell ref="DI77:DK77"/>
    <mergeCell ref="DL77:DN77"/>
    <mergeCell ref="DO77:DQ77"/>
    <mergeCell ref="DR77:DT77"/>
    <mergeCell ref="DU77:DW77"/>
    <mergeCell ref="BV77:BX77"/>
    <mergeCell ref="BY77:CA77"/>
    <mergeCell ref="CB77:CD77"/>
    <mergeCell ref="CE77:CG77"/>
    <mergeCell ref="CH77:CJ77"/>
    <mergeCell ref="CK77:CM77"/>
    <mergeCell ref="CN77:CP77"/>
    <mergeCell ref="CQ77:CS77"/>
    <mergeCell ref="CT77:CV77"/>
    <mergeCell ref="IK76:IM76"/>
    <mergeCell ref="IN76:IP76"/>
    <mergeCell ref="H77:J77"/>
    <mergeCell ref="K77:M77"/>
    <mergeCell ref="N77:P77"/>
    <mergeCell ref="Q77:S77"/>
    <mergeCell ref="T77:V77"/>
    <mergeCell ref="W77:Y77"/>
    <mergeCell ref="Z77:AB77"/>
    <mergeCell ref="AC77:AE77"/>
    <mergeCell ref="AF77:AH77"/>
    <mergeCell ref="AI77:AK77"/>
    <mergeCell ref="AL77:AN77"/>
    <mergeCell ref="AO77:AQ77"/>
    <mergeCell ref="AR77:AT77"/>
    <mergeCell ref="AU77:AW77"/>
    <mergeCell ref="AX77:AZ77"/>
    <mergeCell ref="BA77:BC77"/>
    <mergeCell ref="BD77:BF77"/>
    <mergeCell ref="BG77:BI77"/>
    <mergeCell ref="BJ77:BL77"/>
    <mergeCell ref="BM77:BO77"/>
    <mergeCell ref="BP77:BR77"/>
    <mergeCell ref="BS77:BU77"/>
    <mergeCell ref="HJ76:HL76"/>
    <mergeCell ref="HM76:HO76"/>
    <mergeCell ref="HP76:HR76"/>
    <mergeCell ref="HS76:HU76"/>
    <mergeCell ref="HV76:HX76"/>
    <mergeCell ref="HY76:IA76"/>
    <mergeCell ref="IB76:ID76"/>
    <mergeCell ref="IE76:IG76"/>
    <mergeCell ref="IH76:IJ76"/>
    <mergeCell ref="GI76:GK76"/>
    <mergeCell ref="GL76:GN76"/>
    <mergeCell ref="GO76:GQ76"/>
    <mergeCell ref="GR76:GT76"/>
    <mergeCell ref="GU76:GW76"/>
    <mergeCell ref="GX76:GZ76"/>
    <mergeCell ref="HA76:HC76"/>
    <mergeCell ref="HD76:HF76"/>
    <mergeCell ref="HG76:HI76"/>
    <mergeCell ref="FH76:FJ76"/>
    <mergeCell ref="FK76:FM76"/>
    <mergeCell ref="FN76:FP76"/>
    <mergeCell ref="FQ76:FS76"/>
    <mergeCell ref="FT76:FV76"/>
    <mergeCell ref="FW76:FY76"/>
    <mergeCell ref="FZ76:GB76"/>
    <mergeCell ref="GC76:GE76"/>
    <mergeCell ref="GF76:GH76"/>
    <mergeCell ref="EG76:EI76"/>
    <mergeCell ref="EJ76:EL76"/>
    <mergeCell ref="EM76:EO76"/>
    <mergeCell ref="EP76:ER76"/>
    <mergeCell ref="ES76:EU76"/>
    <mergeCell ref="EV76:EX76"/>
    <mergeCell ref="EY76:FA76"/>
    <mergeCell ref="FB76:FD76"/>
    <mergeCell ref="FE76:FG76"/>
    <mergeCell ref="DF76:DH76"/>
    <mergeCell ref="DI76:DK76"/>
    <mergeCell ref="DL76:DN76"/>
    <mergeCell ref="DO76:DQ76"/>
    <mergeCell ref="DR76:DT76"/>
    <mergeCell ref="DU76:DW76"/>
    <mergeCell ref="DX76:DZ76"/>
    <mergeCell ref="EA76:EC76"/>
    <mergeCell ref="ED76:EF76"/>
    <mergeCell ref="CE76:CG76"/>
    <mergeCell ref="CH76:CJ76"/>
    <mergeCell ref="CK76:CM76"/>
    <mergeCell ref="CN76:CP76"/>
    <mergeCell ref="CQ76:CS76"/>
    <mergeCell ref="CT76:CV76"/>
    <mergeCell ref="CW76:CY76"/>
    <mergeCell ref="CZ76:DB76"/>
    <mergeCell ref="DC76:DE76"/>
    <mergeCell ref="BD76:BF76"/>
    <mergeCell ref="BG76:BI76"/>
    <mergeCell ref="BJ76:BL76"/>
    <mergeCell ref="BM76:BO76"/>
    <mergeCell ref="BP76:BR76"/>
    <mergeCell ref="BS76:BU76"/>
    <mergeCell ref="BV76:BX76"/>
    <mergeCell ref="BY76:CA76"/>
    <mergeCell ref="CB76:CD76"/>
    <mergeCell ref="HS75:HU75"/>
    <mergeCell ref="HV75:HX75"/>
    <mergeCell ref="HY75:IA75"/>
    <mergeCell ref="IB75:ID75"/>
    <mergeCell ref="IE75:IG75"/>
    <mergeCell ref="IH75:IJ75"/>
    <mergeCell ref="IK75:IM75"/>
    <mergeCell ref="IN75:IP75"/>
    <mergeCell ref="H76:J76"/>
    <mergeCell ref="K76:M76"/>
    <mergeCell ref="N76:P76"/>
    <mergeCell ref="Q76:S76"/>
    <mergeCell ref="T76:V76"/>
    <mergeCell ref="W76:Y76"/>
    <mergeCell ref="Z76:AB76"/>
    <mergeCell ref="AC76:AE76"/>
    <mergeCell ref="AF76:AH76"/>
    <mergeCell ref="AI76:AK76"/>
    <mergeCell ref="AL76:AN76"/>
    <mergeCell ref="AO76:AQ76"/>
    <mergeCell ref="AR76:AT76"/>
    <mergeCell ref="AU76:AW76"/>
    <mergeCell ref="AX76:AZ76"/>
    <mergeCell ref="BA76:BC76"/>
    <mergeCell ref="GR75:GT75"/>
    <mergeCell ref="GU75:GW75"/>
    <mergeCell ref="GX75:GZ75"/>
    <mergeCell ref="HA75:HC75"/>
    <mergeCell ref="HD75:HF75"/>
    <mergeCell ref="HG75:HI75"/>
    <mergeCell ref="HJ75:HL75"/>
    <mergeCell ref="HM75:HO75"/>
    <mergeCell ref="HP75:HR75"/>
    <mergeCell ref="FQ75:FS75"/>
    <mergeCell ref="FT75:FV75"/>
    <mergeCell ref="FW75:FY75"/>
    <mergeCell ref="FZ75:GB75"/>
    <mergeCell ref="GC75:GE75"/>
    <mergeCell ref="GF75:GH75"/>
    <mergeCell ref="GI75:GK75"/>
    <mergeCell ref="GL75:GN75"/>
    <mergeCell ref="GO75:GQ75"/>
    <mergeCell ref="EP75:ER75"/>
    <mergeCell ref="ES75:EU75"/>
    <mergeCell ref="EV75:EX75"/>
    <mergeCell ref="EY75:FA75"/>
    <mergeCell ref="FB75:FD75"/>
    <mergeCell ref="FE75:FG75"/>
    <mergeCell ref="FH75:FJ75"/>
    <mergeCell ref="FK75:FM75"/>
    <mergeCell ref="FN75:FP75"/>
    <mergeCell ref="DO75:DQ75"/>
    <mergeCell ref="DR75:DT75"/>
    <mergeCell ref="DU75:DW75"/>
    <mergeCell ref="DX75:DZ75"/>
    <mergeCell ref="EA75:EC75"/>
    <mergeCell ref="ED75:EF75"/>
    <mergeCell ref="EG75:EI75"/>
    <mergeCell ref="EJ75:EL75"/>
    <mergeCell ref="EM75:EO75"/>
    <mergeCell ref="CN75:CP75"/>
    <mergeCell ref="CQ75:CS75"/>
    <mergeCell ref="CT75:CV75"/>
    <mergeCell ref="CW75:CY75"/>
    <mergeCell ref="CZ75:DB75"/>
    <mergeCell ref="DC75:DE75"/>
    <mergeCell ref="DF75:DH75"/>
    <mergeCell ref="DI75:DK75"/>
    <mergeCell ref="DL75:DN75"/>
    <mergeCell ref="BM75:BO75"/>
    <mergeCell ref="BP75:BR75"/>
    <mergeCell ref="BS75:BU75"/>
    <mergeCell ref="BV75:BX75"/>
    <mergeCell ref="BY75:CA75"/>
    <mergeCell ref="CB75:CD75"/>
    <mergeCell ref="CE75:CG75"/>
    <mergeCell ref="CH75:CJ75"/>
    <mergeCell ref="CK75:CM75"/>
    <mergeCell ref="IB74:ID74"/>
    <mergeCell ref="IE74:IG74"/>
    <mergeCell ref="IH74:IJ74"/>
    <mergeCell ref="IK74:IM74"/>
    <mergeCell ref="IN74:IP74"/>
    <mergeCell ref="H75:J75"/>
    <mergeCell ref="K75:M75"/>
    <mergeCell ref="N75:P75"/>
    <mergeCell ref="Q75:S75"/>
    <mergeCell ref="T75:V75"/>
    <mergeCell ref="W75:Y75"/>
    <mergeCell ref="Z75:AB75"/>
    <mergeCell ref="AC75:AE75"/>
    <mergeCell ref="AF75:AH75"/>
    <mergeCell ref="AI75:AK75"/>
    <mergeCell ref="AL75:AN75"/>
    <mergeCell ref="AO75:AQ75"/>
    <mergeCell ref="AR75:AT75"/>
    <mergeCell ref="AU75:AW75"/>
    <mergeCell ref="AX75:AZ75"/>
    <mergeCell ref="BA75:BC75"/>
    <mergeCell ref="BD75:BF75"/>
    <mergeCell ref="BG75:BI75"/>
    <mergeCell ref="BJ75:BL75"/>
    <mergeCell ref="HA74:HC74"/>
    <mergeCell ref="HD74:HF74"/>
    <mergeCell ref="HG74:HI74"/>
    <mergeCell ref="HJ74:HL74"/>
    <mergeCell ref="HM74:HO74"/>
    <mergeCell ref="HP74:HR74"/>
    <mergeCell ref="HS74:HU74"/>
    <mergeCell ref="HV74:HX74"/>
    <mergeCell ref="HY74:IA74"/>
    <mergeCell ref="FZ74:GB74"/>
    <mergeCell ref="GC74:GE74"/>
    <mergeCell ref="GF74:GH74"/>
    <mergeCell ref="GI74:GK74"/>
    <mergeCell ref="GL74:GN74"/>
    <mergeCell ref="GO74:GQ74"/>
    <mergeCell ref="GR74:GT74"/>
    <mergeCell ref="GU74:GW74"/>
    <mergeCell ref="GX74:GZ74"/>
    <mergeCell ref="EY74:FA74"/>
    <mergeCell ref="FB74:FD74"/>
    <mergeCell ref="FE74:FG74"/>
    <mergeCell ref="FH74:FJ74"/>
    <mergeCell ref="FK74:FM74"/>
    <mergeCell ref="FN74:FP74"/>
    <mergeCell ref="FQ74:FS74"/>
    <mergeCell ref="FT74:FV74"/>
    <mergeCell ref="FW74:FY74"/>
    <mergeCell ref="DX74:DZ74"/>
    <mergeCell ref="EA74:EC74"/>
    <mergeCell ref="ED74:EF74"/>
    <mergeCell ref="EG74:EI74"/>
    <mergeCell ref="EJ74:EL74"/>
    <mergeCell ref="EM74:EO74"/>
    <mergeCell ref="EP74:ER74"/>
    <mergeCell ref="ES74:EU74"/>
    <mergeCell ref="EV74:EX74"/>
    <mergeCell ref="CW74:CY74"/>
    <mergeCell ref="CZ74:DB74"/>
    <mergeCell ref="DC74:DE74"/>
    <mergeCell ref="DF74:DH74"/>
    <mergeCell ref="DI74:DK74"/>
    <mergeCell ref="DL74:DN74"/>
    <mergeCell ref="DO74:DQ74"/>
    <mergeCell ref="DR74:DT74"/>
    <mergeCell ref="DU74:DW74"/>
    <mergeCell ref="BV74:BX74"/>
    <mergeCell ref="BY74:CA74"/>
    <mergeCell ref="CB74:CD74"/>
    <mergeCell ref="CE74:CG74"/>
    <mergeCell ref="CH74:CJ74"/>
    <mergeCell ref="CK74:CM74"/>
    <mergeCell ref="CN74:CP74"/>
    <mergeCell ref="CQ74:CS74"/>
    <mergeCell ref="CT74:CV74"/>
    <mergeCell ref="IK73:IM73"/>
    <mergeCell ref="IN73:IP73"/>
    <mergeCell ref="H74:J74"/>
    <mergeCell ref="K74:M74"/>
    <mergeCell ref="N74:P74"/>
    <mergeCell ref="Q74:S74"/>
    <mergeCell ref="T74:V74"/>
    <mergeCell ref="W74:Y74"/>
    <mergeCell ref="Z74:AB74"/>
    <mergeCell ref="AC74:AE74"/>
    <mergeCell ref="AF74:AH74"/>
    <mergeCell ref="AI74:AK74"/>
    <mergeCell ref="AL74:AN74"/>
    <mergeCell ref="AO74:AQ74"/>
    <mergeCell ref="AR74:AT74"/>
    <mergeCell ref="AU74:AW74"/>
    <mergeCell ref="AX74:AZ74"/>
    <mergeCell ref="BA74:BC74"/>
    <mergeCell ref="BD74:BF74"/>
    <mergeCell ref="BG74:BI74"/>
    <mergeCell ref="BJ74:BL74"/>
    <mergeCell ref="BM74:BO74"/>
    <mergeCell ref="BP74:BR74"/>
    <mergeCell ref="BS74:BU74"/>
    <mergeCell ref="HJ73:HL73"/>
    <mergeCell ref="HM73:HO73"/>
    <mergeCell ref="HP73:HR73"/>
    <mergeCell ref="HS73:HU73"/>
    <mergeCell ref="HV73:HX73"/>
    <mergeCell ref="HY73:IA73"/>
    <mergeCell ref="IB73:ID73"/>
    <mergeCell ref="IE73:IG73"/>
    <mergeCell ref="IH73:IJ73"/>
    <mergeCell ref="GI73:GK73"/>
    <mergeCell ref="GL73:GN73"/>
    <mergeCell ref="GO73:GQ73"/>
    <mergeCell ref="GR73:GT73"/>
    <mergeCell ref="GU73:GW73"/>
    <mergeCell ref="GX73:GZ73"/>
    <mergeCell ref="HA73:HC73"/>
    <mergeCell ref="HD73:HF73"/>
    <mergeCell ref="HG73:HI73"/>
    <mergeCell ref="FH73:FJ73"/>
    <mergeCell ref="FK73:FM73"/>
    <mergeCell ref="FN73:FP73"/>
    <mergeCell ref="FQ73:FS73"/>
    <mergeCell ref="FT73:FV73"/>
    <mergeCell ref="FW73:FY73"/>
    <mergeCell ref="FZ73:GB73"/>
    <mergeCell ref="GC73:GE73"/>
    <mergeCell ref="GF73:GH73"/>
    <mergeCell ref="EG73:EI73"/>
    <mergeCell ref="EJ73:EL73"/>
    <mergeCell ref="EM73:EO73"/>
    <mergeCell ref="EP73:ER73"/>
    <mergeCell ref="ES73:EU73"/>
    <mergeCell ref="EV73:EX73"/>
    <mergeCell ref="EY73:FA73"/>
    <mergeCell ref="FB73:FD73"/>
    <mergeCell ref="FE73:FG73"/>
    <mergeCell ref="DF73:DH73"/>
    <mergeCell ref="DI73:DK73"/>
    <mergeCell ref="DL73:DN73"/>
    <mergeCell ref="DO73:DQ73"/>
    <mergeCell ref="DR73:DT73"/>
    <mergeCell ref="DU73:DW73"/>
    <mergeCell ref="DX73:DZ73"/>
    <mergeCell ref="EA73:EC73"/>
    <mergeCell ref="ED73:EF73"/>
    <mergeCell ref="CE73:CG73"/>
    <mergeCell ref="CH73:CJ73"/>
    <mergeCell ref="CK73:CM73"/>
    <mergeCell ref="CN73:CP73"/>
    <mergeCell ref="CQ73:CS73"/>
    <mergeCell ref="CT73:CV73"/>
    <mergeCell ref="CW73:CY73"/>
    <mergeCell ref="CZ73:DB73"/>
    <mergeCell ref="DC73:DE73"/>
    <mergeCell ref="BD73:BF73"/>
    <mergeCell ref="BG73:BI73"/>
    <mergeCell ref="BJ73:BL73"/>
    <mergeCell ref="BM73:BO73"/>
    <mergeCell ref="BP73:BR73"/>
    <mergeCell ref="BS73:BU73"/>
    <mergeCell ref="BV73:BX73"/>
    <mergeCell ref="BY73:CA73"/>
    <mergeCell ref="CB73:CD73"/>
    <mergeCell ref="HS72:HU72"/>
    <mergeCell ref="HV72:HX72"/>
    <mergeCell ref="HY72:IA72"/>
    <mergeCell ref="IB72:ID72"/>
    <mergeCell ref="IE72:IG72"/>
    <mergeCell ref="IH72:IJ72"/>
    <mergeCell ref="IK72:IM72"/>
    <mergeCell ref="IN72:IP72"/>
    <mergeCell ref="H73:J73"/>
    <mergeCell ref="K73:M73"/>
    <mergeCell ref="N73:P73"/>
    <mergeCell ref="Q73:S73"/>
    <mergeCell ref="T73:V73"/>
    <mergeCell ref="W73:Y73"/>
    <mergeCell ref="Z73:AB73"/>
    <mergeCell ref="AC73:AE73"/>
    <mergeCell ref="AF73:AH73"/>
    <mergeCell ref="AI73:AK73"/>
    <mergeCell ref="AL73:AN73"/>
    <mergeCell ref="AO73:AQ73"/>
    <mergeCell ref="AR73:AT73"/>
    <mergeCell ref="AU73:AW73"/>
    <mergeCell ref="AX73:AZ73"/>
    <mergeCell ref="BA73:BC73"/>
    <mergeCell ref="GR72:GT72"/>
    <mergeCell ref="GU72:GW72"/>
    <mergeCell ref="GX72:GZ72"/>
    <mergeCell ref="HA72:HC72"/>
    <mergeCell ref="HD72:HF72"/>
    <mergeCell ref="HG72:HI72"/>
    <mergeCell ref="HJ72:HL72"/>
    <mergeCell ref="HM72:HO72"/>
    <mergeCell ref="HP72:HR72"/>
    <mergeCell ref="FQ72:FS72"/>
    <mergeCell ref="FT72:FV72"/>
    <mergeCell ref="FW72:FY72"/>
    <mergeCell ref="FZ72:GB72"/>
    <mergeCell ref="GC72:GE72"/>
    <mergeCell ref="GF72:GH72"/>
    <mergeCell ref="GI72:GK72"/>
    <mergeCell ref="GL72:GN72"/>
    <mergeCell ref="GO72:GQ72"/>
    <mergeCell ref="EP72:ER72"/>
    <mergeCell ref="ES72:EU72"/>
    <mergeCell ref="EV72:EX72"/>
    <mergeCell ref="EY72:FA72"/>
    <mergeCell ref="FB72:FD72"/>
    <mergeCell ref="FE72:FG72"/>
    <mergeCell ref="FH72:FJ72"/>
    <mergeCell ref="FK72:FM72"/>
    <mergeCell ref="FN72:FP72"/>
    <mergeCell ref="DO72:DQ72"/>
    <mergeCell ref="DR72:DT72"/>
    <mergeCell ref="DU72:DW72"/>
    <mergeCell ref="DX72:DZ72"/>
    <mergeCell ref="EA72:EC72"/>
    <mergeCell ref="ED72:EF72"/>
    <mergeCell ref="EG72:EI72"/>
    <mergeCell ref="EJ72:EL72"/>
    <mergeCell ref="EM72:EO72"/>
    <mergeCell ref="CN72:CP72"/>
    <mergeCell ref="CQ72:CS72"/>
    <mergeCell ref="CT72:CV72"/>
    <mergeCell ref="CW72:CY72"/>
    <mergeCell ref="CZ72:DB72"/>
    <mergeCell ref="DC72:DE72"/>
    <mergeCell ref="DF72:DH72"/>
    <mergeCell ref="DI72:DK72"/>
    <mergeCell ref="DL72:DN72"/>
    <mergeCell ref="BM72:BO72"/>
    <mergeCell ref="BP72:BR72"/>
    <mergeCell ref="BS72:BU72"/>
    <mergeCell ref="BV72:BX72"/>
    <mergeCell ref="BY72:CA72"/>
    <mergeCell ref="CB72:CD72"/>
    <mergeCell ref="CE72:CG72"/>
    <mergeCell ref="CH72:CJ72"/>
    <mergeCell ref="CK72:CM72"/>
    <mergeCell ref="IB71:ID71"/>
    <mergeCell ref="IE71:IG71"/>
    <mergeCell ref="IH71:IJ71"/>
    <mergeCell ref="IK71:IM71"/>
    <mergeCell ref="IN71:IP71"/>
    <mergeCell ref="H72:J72"/>
    <mergeCell ref="K72:M72"/>
    <mergeCell ref="N72:P72"/>
    <mergeCell ref="Q72:S72"/>
    <mergeCell ref="T72:V72"/>
    <mergeCell ref="W72:Y72"/>
    <mergeCell ref="Z72:AB72"/>
    <mergeCell ref="AC72:AE72"/>
    <mergeCell ref="AF72:AH72"/>
    <mergeCell ref="AI72:AK72"/>
    <mergeCell ref="AL72:AN72"/>
    <mergeCell ref="AO72:AQ72"/>
    <mergeCell ref="AR72:AT72"/>
    <mergeCell ref="AU72:AW72"/>
    <mergeCell ref="AX72:AZ72"/>
    <mergeCell ref="BA72:BC72"/>
    <mergeCell ref="BD72:BF72"/>
    <mergeCell ref="BG72:BI72"/>
    <mergeCell ref="BJ72:BL72"/>
    <mergeCell ref="HA71:HC71"/>
    <mergeCell ref="HD71:HF71"/>
    <mergeCell ref="HG71:HI71"/>
    <mergeCell ref="HJ71:HL71"/>
    <mergeCell ref="HM71:HO71"/>
    <mergeCell ref="HP71:HR71"/>
    <mergeCell ref="HS71:HU71"/>
    <mergeCell ref="HV71:HX71"/>
    <mergeCell ref="HY71:IA71"/>
    <mergeCell ref="FZ71:GB71"/>
    <mergeCell ref="GC71:GE71"/>
    <mergeCell ref="GF71:GH71"/>
    <mergeCell ref="GI71:GK71"/>
    <mergeCell ref="GL71:GN71"/>
    <mergeCell ref="GO71:GQ71"/>
    <mergeCell ref="GR71:GT71"/>
    <mergeCell ref="GU71:GW71"/>
    <mergeCell ref="GX71:GZ71"/>
    <mergeCell ref="EY71:FA71"/>
    <mergeCell ref="FB71:FD71"/>
    <mergeCell ref="FE71:FG71"/>
    <mergeCell ref="FH71:FJ71"/>
    <mergeCell ref="FK71:FM71"/>
    <mergeCell ref="FN71:FP71"/>
    <mergeCell ref="FQ71:FS71"/>
    <mergeCell ref="FT71:FV71"/>
    <mergeCell ref="FW71:FY71"/>
    <mergeCell ref="DX71:DZ71"/>
    <mergeCell ref="EA71:EC71"/>
    <mergeCell ref="ED71:EF71"/>
    <mergeCell ref="EG71:EI71"/>
    <mergeCell ref="EJ71:EL71"/>
    <mergeCell ref="EM71:EO71"/>
    <mergeCell ref="EP71:ER71"/>
    <mergeCell ref="ES71:EU71"/>
    <mergeCell ref="EV71:EX71"/>
    <mergeCell ref="CW71:CY71"/>
    <mergeCell ref="CZ71:DB71"/>
    <mergeCell ref="DC71:DE71"/>
    <mergeCell ref="DF71:DH71"/>
    <mergeCell ref="DI71:DK71"/>
    <mergeCell ref="DL71:DN71"/>
    <mergeCell ref="DO71:DQ71"/>
    <mergeCell ref="DR71:DT71"/>
    <mergeCell ref="DU71:DW71"/>
    <mergeCell ref="BV71:BX71"/>
    <mergeCell ref="BY71:CA71"/>
    <mergeCell ref="CB71:CD71"/>
    <mergeCell ref="CE71:CG71"/>
    <mergeCell ref="CH71:CJ71"/>
    <mergeCell ref="CK71:CM71"/>
    <mergeCell ref="CN71:CP71"/>
    <mergeCell ref="CQ71:CS71"/>
    <mergeCell ref="CT71:CV71"/>
    <mergeCell ref="IK70:IM70"/>
    <mergeCell ref="IN70:IP70"/>
    <mergeCell ref="H71:J71"/>
    <mergeCell ref="K71:M71"/>
    <mergeCell ref="N71:P71"/>
    <mergeCell ref="Q71:S71"/>
    <mergeCell ref="T71:V71"/>
    <mergeCell ref="W71:Y71"/>
    <mergeCell ref="Z71:AB71"/>
    <mergeCell ref="AC71:AE71"/>
    <mergeCell ref="AF71:AH71"/>
    <mergeCell ref="AI71:AK71"/>
    <mergeCell ref="AL71:AN71"/>
    <mergeCell ref="AO71:AQ71"/>
    <mergeCell ref="AR71:AT71"/>
    <mergeCell ref="AU71:AW71"/>
    <mergeCell ref="AX71:AZ71"/>
    <mergeCell ref="BA71:BC71"/>
    <mergeCell ref="BD71:BF71"/>
    <mergeCell ref="BG71:BI71"/>
    <mergeCell ref="BJ71:BL71"/>
    <mergeCell ref="BM71:BO71"/>
    <mergeCell ref="BP71:BR71"/>
    <mergeCell ref="BS71:BU71"/>
    <mergeCell ref="HJ70:HL70"/>
    <mergeCell ref="HM70:HO70"/>
    <mergeCell ref="HP70:HR70"/>
    <mergeCell ref="HS70:HU70"/>
    <mergeCell ref="HV70:HX70"/>
    <mergeCell ref="HY70:IA70"/>
    <mergeCell ref="IB70:ID70"/>
    <mergeCell ref="IE70:IG70"/>
    <mergeCell ref="IH70:IJ70"/>
    <mergeCell ref="GI70:GK70"/>
    <mergeCell ref="GL70:GN70"/>
    <mergeCell ref="GO70:GQ70"/>
    <mergeCell ref="GR70:GT70"/>
    <mergeCell ref="GU70:GW70"/>
    <mergeCell ref="GX70:GZ70"/>
    <mergeCell ref="HA70:HC70"/>
    <mergeCell ref="HD70:HF70"/>
    <mergeCell ref="HG70:HI70"/>
    <mergeCell ref="FH70:FJ70"/>
    <mergeCell ref="FK70:FM70"/>
    <mergeCell ref="FN70:FP70"/>
    <mergeCell ref="FQ70:FS70"/>
    <mergeCell ref="FT70:FV70"/>
    <mergeCell ref="FW70:FY70"/>
    <mergeCell ref="FZ70:GB70"/>
    <mergeCell ref="GC70:GE70"/>
    <mergeCell ref="GF70:GH70"/>
    <mergeCell ref="EG70:EI70"/>
    <mergeCell ref="EJ70:EL70"/>
    <mergeCell ref="EM70:EO70"/>
    <mergeCell ref="EP70:ER70"/>
    <mergeCell ref="ES70:EU70"/>
    <mergeCell ref="EV70:EX70"/>
    <mergeCell ref="EY70:FA70"/>
    <mergeCell ref="FB70:FD70"/>
    <mergeCell ref="FE70:FG70"/>
    <mergeCell ref="DF70:DH70"/>
    <mergeCell ref="DI70:DK70"/>
    <mergeCell ref="DL70:DN70"/>
    <mergeCell ref="DO70:DQ70"/>
    <mergeCell ref="DR70:DT70"/>
    <mergeCell ref="DU70:DW70"/>
    <mergeCell ref="DX70:DZ70"/>
    <mergeCell ref="EA70:EC70"/>
    <mergeCell ref="ED70:EF70"/>
    <mergeCell ref="CE70:CG70"/>
    <mergeCell ref="CH70:CJ70"/>
    <mergeCell ref="CK70:CM70"/>
    <mergeCell ref="CN70:CP70"/>
    <mergeCell ref="CQ70:CS70"/>
    <mergeCell ref="CT70:CV70"/>
    <mergeCell ref="CW70:CY70"/>
    <mergeCell ref="CZ70:DB70"/>
    <mergeCell ref="DC70:DE70"/>
    <mergeCell ref="BD70:BF70"/>
    <mergeCell ref="BG70:BI70"/>
    <mergeCell ref="BJ70:BL70"/>
    <mergeCell ref="BM70:BO70"/>
    <mergeCell ref="BP70:BR70"/>
    <mergeCell ref="BS70:BU70"/>
    <mergeCell ref="BV70:BX70"/>
    <mergeCell ref="BY70:CA70"/>
    <mergeCell ref="CB70:CD70"/>
    <mergeCell ref="HS69:HU69"/>
    <mergeCell ref="HV69:HX69"/>
    <mergeCell ref="HY69:IA69"/>
    <mergeCell ref="IB69:ID69"/>
    <mergeCell ref="IE69:IG69"/>
    <mergeCell ref="IH69:IJ69"/>
    <mergeCell ref="IK69:IM69"/>
    <mergeCell ref="IN69:IP69"/>
    <mergeCell ref="H70:J70"/>
    <mergeCell ref="K70:M70"/>
    <mergeCell ref="N70:P70"/>
    <mergeCell ref="Q70:S70"/>
    <mergeCell ref="T70:V70"/>
    <mergeCell ref="W70:Y70"/>
    <mergeCell ref="Z70:AB70"/>
    <mergeCell ref="AC70:AE70"/>
    <mergeCell ref="AF70:AH70"/>
    <mergeCell ref="AI70:AK70"/>
    <mergeCell ref="AL70:AN70"/>
    <mergeCell ref="AO70:AQ70"/>
    <mergeCell ref="AR70:AT70"/>
    <mergeCell ref="AU70:AW70"/>
    <mergeCell ref="AX70:AZ70"/>
    <mergeCell ref="BA70:BC70"/>
    <mergeCell ref="GR69:GT69"/>
    <mergeCell ref="GU69:GW69"/>
    <mergeCell ref="GX69:GZ69"/>
    <mergeCell ref="HA69:HC69"/>
    <mergeCell ref="HD69:HF69"/>
    <mergeCell ref="HG69:HI69"/>
    <mergeCell ref="HJ69:HL69"/>
    <mergeCell ref="HM69:HO69"/>
    <mergeCell ref="HP69:HR69"/>
    <mergeCell ref="FQ69:FS69"/>
    <mergeCell ref="FT69:FV69"/>
    <mergeCell ref="FW69:FY69"/>
    <mergeCell ref="FZ69:GB69"/>
    <mergeCell ref="GC69:GE69"/>
    <mergeCell ref="GF69:GH69"/>
    <mergeCell ref="GI69:GK69"/>
    <mergeCell ref="GL69:GN69"/>
    <mergeCell ref="GO69:GQ69"/>
    <mergeCell ref="EP69:ER69"/>
    <mergeCell ref="ES69:EU69"/>
    <mergeCell ref="EV69:EX69"/>
    <mergeCell ref="EY69:FA69"/>
    <mergeCell ref="FB69:FD69"/>
    <mergeCell ref="FE69:FG69"/>
    <mergeCell ref="FH69:FJ69"/>
    <mergeCell ref="FK69:FM69"/>
    <mergeCell ref="FN69:FP69"/>
    <mergeCell ref="DO69:DQ69"/>
    <mergeCell ref="DR69:DT69"/>
    <mergeCell ref="DU69:DW69"/>
    <mergeCell ref="DX69:DZ69"/>
    <mergeCell ref="EA69:EC69"/>
    <mergeCell ref="ED69:EF69"/>
    <mergeCell ref="EG69:EI69"/>
    <mergeCell ref="EJ69:EL69"/>
    <mergeCell ref="EM69:EO69"/>
    <mergeCell ref="CN69:CP69"/>
    <mergeCell ref="CQ69:CS69"/>
    <mergeCell ref="CT69:CV69"/>
    <mergeCell ref="CW69:CY69"/>
    <mergeCell ref="CZ69:DB69"/>
    <mergeCell ref="DC69:DE69"/>
    <mergeCell ref="DF69:DH69"/>
    <mergeCell ref="DI69:DK69"/>
    <mergeCell ref="DL69:DN69"/>
    <mergeCell ref="BM69:BO69"/>
    <mergeCell ref="BP69:BR69"/>
    <mergeCell ref="BS69:BU69"/>
    <mergeCell ref="BV69:BX69"/>
    <mergeCell ref="BY69:CA69"/>
    <mergeCell ref="CB69:CD69"/>
    <mergeCell ref="CE69:CG69"/>
    <mergeCell ref="CH69:CJ69"/>
    <mergeCell ref="CK69:CM69"/>
    <mergeCell ref="IB68:ID68"/>
    <mergeCell ref="IE68:IG68"/>
    <mergeCell ref="IH68:IJ68"/>
    <mergeCell ref="IK68:IM68"/>
    <mergeCell ref="IN68:IP68"/>
    <mergeCell ref="H69:J69"/>
    <mergeCell ref="K69:M69"/>
    <mergeCell ref="N69:P69"/>
    <mergeCell ref="Q69:S69"/>
    <mergeCell ref="T69:V69"/>
    <mergeCell ref="W69:Y69"/>
    <mergeCell ref="Z69:AB69"/>
    <mergeCell ref="AC69:AE69"/>
    <mergeCell ref="AF69:AH69"/>
    <mergeCell ref="AI69:AK69"/>
    <mergeCell ref="AL69:AN69"/>
    <mergeCell ref="AO69:AQ69"/>
    <mergeCell ref="AR69:AT69"/>
    <mergeCell ref="AU69:AW69"/>
    <mergeCell ref="AX69:AZ69"/>
    <mergeCell ref="BA69:BC69"/>
    <mergeCell ref="BD69:BF69"/>
    <mergeCell ref="BG69:BI69"/>
    <mergeCell ref="BJ69:BL69"/>
    <mergeCell ref="HA68:HC68"/>
    <mergeCell ref="HD68:HF68"/>
    <mergeCell ref="HG68:HI68"/>
    <mergeCell ref="HJ68:HL68"/>
    <mergeCell ref="HM68:HO68"/>
    <mergeCell ref="HP68:HR68"/>
    <mergeCell ref="HS68:HU68"/>
    <mergeCell ref="HV68:HX68"/>
    <mergeCell ref="HY68:IA68"/>
    <mergeCell ref="FZ68:GB68"/>
    <mergeCell ref="GC68:GE68"/>
    <mergeCell ref="GF68:GH68"/>
    <mergeCell ref="GI68:GK68"/>
    <mergeCell ref="GL68:GN68"/>
    <mergeCell ref="GO68:GQ68"/>
    <mergeCell ref="GR68:GT68"/>
    <mergeCell ref="GU68:GW68"/>
    <mergeCell ref="GX68:GZ68"/>
    <mergeCell ref="EY68:FA68"/>
    <mergeCell ref="FB68:FD68"/>
    <mergeCell ref="FE68:FG68"/>
    <mergeCell ref="FH68:FJ68"/>
    <mergeCell ref="FK68:FM68"/>
    <mergeCell ref="FN68:FP68"/>
    <mergeCell ref="FQ68:FS68"/>
    <mergeCell ref="FT68:FV68"/>
    <mergeCell ref="FW68:FY68"/>
    <mergeCell ref="DX68:DZ68"/>
    <mergeCell ref="EA68:EC68"/>
    <mergeCell ref="ED68:EF68"/>
    <mergeCell ref="EG68:EI68"/>
    <mergeCell ref="EJ68:EL68"/>
    <mergeCell ref="EM68:EO68"/>
    <mergeCell ref="EP68:ER68"/>
    <mergeCell ref="ES68:EU68"/>
    <mergeCell ref="EV68:EX68"/>
    <mergeCell ref="CW68:CY68"/>
    <mergeCell ref="CZ68:DB68"/>
    <mergeCell ref="DC68:DE68"/>
    <mergeCell ref="DF68:DH68"/>
    <mergeCell ref="DI68:DK68"/>
    <mergeCell ref="DL68:DN68"/>
    <mergeCell ref="DO68:DQ68"/>
    <mergeCell ref="DR68:DT68"/>
    <mergeCell ref="DU68:DW68"/>
    <mergeCell ref="BV68:BX68"/>
    <mergeCell ref="BY68:CA68"/>
    <mergeCell ref="CB68:CD68"/>
    <mergeCell ref="CE68:CG68"/>
    <mergeCell ref="CH68:CJ68"/>
    <mergeCell ref="CK68:CM68"/>
    <mergeCell ref="CN68:CP68"/>
    <mergeCell ref="CQ68:CS68"/>
    <mergeCell ref="CT68:CV68"/>
    <mergeCell ref="IK67:IM67"/>
    <mergeCell ref="IN67:IP67"/>
    <mergeCell ref="H68:J68"/>
    <mergeCell ref="K68:M68"/>
    <mergeCell ref="N68:P68"/>
    <mergeCell ref="Q68:S68"/>
    <mergeCell ref="T68:V68"/>
    <mergeCell ref="W68:Y68"/>
    <mergeCell ref="Z68:AB68"/>
    <mergeCell ref="AC68:AE68"/>
    <mergeCell ref="AF68:AH68"/>
    <mergeCell ref="AI68:AK68"/>
    <mergeCell ref="AL68:AN68"/>
    <mergeCell ref="AO68:AQ68"/>
    <mergeCell ref="AR68:AT68"/>
    <mergeCell ref="AU68:AW68"/>
    <mergeCell ref="AX68:AZ68"/>
    <mergeCell ref="BA68:BC68"/>
    <mergeCell ref="BD68:BF68"/>
    <mergeCell ref="BG68:BI68"/>
    <mergeCell ref="BJ68:BL68"/>
    <mergeCell ref="BM68:BO68"/>
    <mergeCell ref="BP68:BR68"/>
    <mergeCell ref="BS68:BU68"/>
    <mergeCell ref="HJ67:HL67"/>
    <mergeCell ref="HM67:HO67"/>
    <mergeCell ref="HP67:HR67"/>
    <mergeCell ref="HS67:HU67"/>
    <mergeCell ref="HV67:HX67"/>
    <mergeCell ref="HY67:IA67"/>
    <mergeCell ref="IB67:ID67"/>
    <mergeCell ref="IE67:IG67"/>
    <mergeCell ref="IH67:IJ67"/>
    <mergeCell ref="GI67:GK67"/>
    <mergeCell ref="GL67:GN67"/>
    <mergeCell ref="GO67:GQ67"/>
    <mergeCell ref="GR67:GT67"/>
    <mergeCell ref="GU67:GW67"/>
    <mergeCell ref="GX67:GZ67"/>
    <mergeCell ref="HA67:HC67"/>
    <mergeCell ref="HD67:HF67"/>
    <mergeCell ref="HG67:HI67"/>
    <mergeCell ref="FH67:FJ67"/>
    <mergeCell ref="FK67:FM67"/>
    <mergeCell ref="FN67:FP67"/>
    <mergeCell ref="FQ67:FS67"/>
    <mergeCell ref="FT67:FV67"/>
    <mergeCell ref="FW67:FY67"/>
    <mergeCell ref="FZ67:GB67"/>
    <mergeCell ref="GC67:GE67"/>
    <mergeCell ref="GF67:GH67"/>
    <mergeCell ref="EG67:EI67"/>
    <mergeCell ref="EJ67:EL67"/>
    <mergeCell ref="EM67:EO67"/>
    <mergeCell ref="EP67:ER67"/>
    <mergeCell ref="ES67:EU67"/>
    <mergeCell ref="EV67:EX67"/>
    <mergeCell ref="EY67:FA67"/>
    <mergeCell ref="FB67:FD67"/>
    <mergeCell ref="FE67:FG67"/>
    <mergeCell ref="DF67:DH67"/>
    <mergeCell ref="DI67:DK67"/>
    <mergeCell ref="DL67:DN67"/>
    <mergeCell ref="DO67:DQ67"/>
    <mergeCell ref="DR67:DT67"/>
    <mergeCell ref="DU67:DW67"/>
    <mergeCell ref="DX67:DZ67"/>
    <mergeCell ref="EA67:EC67"/>
    <mergeCell ref="ED67:EF67"/>
    <mergeCell ref="CE67:CG67"/>
    <mergeCell ref="CH67:CJ67"/>
    <mergeCell ref="CK67:CM67"/>
    <mergeCell ref="CN67:CP67"/>
    <mergeCell ref="CQ67:CS67"/>
    <mergeCell ref="CT67:CV67"/>
    <mergeCell ref="CW67:CY67"/>
    <mergeCell ref="CZ67:DB67"/>
    <mergeCell ref="DC67:DE67"/>
    <mergeCell ref="BD67:BF67"/>
    <mergeCell ref="BG67:BI67"/>
    <mergeCell ref="BJ67:BL67"/>
    <mergeCell ref="BM67:BO67"/>
    <mergeCell ref="BP67:BR67"/>
    <mergeCell ref="BS67:BU67"/>
    <mergeCell ref="BV67:BX67"/>
    <mergeCell ref="BY67:CA67"/>
    <mergeCell ref="CB67:CD67"/>
    <mergeCell ref="HS66:HU66"/>
    <mergeCell ref="HV66:HX66"/>
    <mergeCell ref="HY66:IA66"/>
    <mergeCell ref="IB66:ID66"/>
    <mergeCell ref="IE66:IG66"/>
    <mergeCell ref="IH66:IJ66"/>
    <mergeCell ref="IK66:IM66"/>
    <mergeCell ref="IN66:IP66"/>
    <mergeCell ref="H67:J67"/>
    <mergeCell ref="K67:M67"/>
    <mergeCell ref="N67:P67"/>
    <mergeCell ref="Q67:S67"/>
    <mergeCell ref="T67:V67"/>
    <mergeCell ref="W67:Y67"/>
    <mergeCell ref="Z67:AB67"/>
    <mergeCell ref="AC67:AE67"/>
    <mergeCell ref="AF67:AH67"/>
    <mergeCell ref="AI67:AK67"/>
    <mergeCell ref="AL67:AN67"/>
    <mergeCell ref="AO67:AQ67"/>
    <mergeCell ref="AR67:AT67"/>
    <mergeCell ref="AU67:AW67"/>
    <mergeCell ref="AX67:AZ67"/>
    <mergeCell ref="BA67:BC67"/>
    <mergeCell ref="GR66:GT66"/>
    <mergeCell ref="GU66:GW66"/>
    <mergeCell ref="GX66:GZ66"/>
    <mergeCell ref="HA66:HC66"/>
    <mergeCell ref="HD66:HF66"/>
    <mergeCell ref="HG66:HI66"/>
    <mergeCell ref="HJ66:HL66"/>
    <mergeCell ref="HM66:HO66"/>
    <mergeCell ref="HP66:HR66"/>
    <mergeCell ref="FQ66:FS66"/>
    <mergeCell ref="FT66:FV66"/>
    <mergeCell ref="FW66:FY66"/>
    <mergeCell ref="FZ66:GB66"/>
    <mergeCell ref="GC66:GE66"/>
    <mergeCell ref="GF66:GH66"/>
    <mergeCell ref="GI66:GK66"/>
    <mergeCell ref="GL66:GN66"/>
    <mergeCell ref="GO66:GQ66"/>
    <mergeCell ref="EP66:ER66"/>
    <mergeCell ref="ES66:EU66"/>
    <mergeCell ref="EV66:EX66"/>
    <mergeCell ref="EY66:FA66"/>
    <mergeCell ref="FB66:FD66"/>
    <mergeCell ref="FE66:FG66"/>
    <mergeCell ref="FH66:FJ66"/>
    <mergeCell ref="FK66:FM66"/>
    <mergeCell ref="FN66:FP66"/>
    <mergeCell ref="DO66:DQ66"/>
    <mergeCell ref="DR66:DT66"/>
    <mergeCell ref="DU66:DW66"/>
    <mergeCell ref="DX66:DZ66"/>
    <mergeCell ref="EA66:EC66"/>
    <mergeCell ref="ED66:EF66"/>
    <mergeCell ref="EG66:EI66"/>
    <mergeCell ref="EJ66:EL66"/>
    <mergeCell ref="EM66:EO66"/>
    <mergeCell ref="CN66:CP66"/>
    <mergeCell ref="CQ66:CS66"/>
    <mergeCell ref="CT66:CV66"/>
    <mergeCell ref="CW66:CY66"/>
    <mergeCell ref="CZ66:DB66"/>
    <mergeCell ref="DC66:DE66"/>
    <mergeCell ref="DF66:DH66"/>
    <mergeCell ref="DI66:DK66"/>
    <mergeCell ref="DL66:DN66"/>
    <mergeCell ref="BM66:BO66"/>
    <mergeCell ref="BP66:BR66"/>
    <mergeCell ref="BS66:BU66"/>
    <mergeCell ref="BV66:BX66"/>
    <mergeCell ref="BY66:CA66"/>
    <mergeCell ref="CB66:CD66"/>
    <mergeCell ref="CE66:CG66"/>
    <mergeCell ref="CH66:CJ66"/>
    <mergeCell ref="CK66:CM66"/>
    <mergeCell ref="IB65:ID65"/>
    <mergeCell ref="IE65:IG65"/>
    <mergeCell ref="IH65:IJ65"/>
    <mergeCell ref="IK65:IM65"/>
    <mergeCell ref="IN65:IP65"/>
    <mergeCell ref="H66:J66"/>
    <mergeCell ref="K66:M66"/>
    <mergeCell ref="N66:P66"/>
    <mergeCell ref="Q66:S66"/>
    <mergeCell ref="T66:V66"/>
    <mergeCell ref="W66:Y66"/>
    <mergeCell ref="Z66:AB66"/>
    <mergeCell ref="AC66:AE66"/>
    <mergeCell ref="AF66:AH66"/>
    <mergeCell ref="AI66:AK66"/>
    <mergeCell ref="AL66:AN66"/>
    <mergeCell ref="AO66:AQ66"/>
    <mergeCell ref="AR66:AT66"/>
    <mergeCell ref="AU66:AW66"/>
    <mergeCell ref="AX66:AZ66"/>
    <mergeCell ref="BA66:BC66"/>
    <mergeCell ref="BD66:BF66"/>
    <mergeCell ref="BG66:BI66"/>
    <mergeCell ref="BJ66:BL66"/>
    <mergeCell ref="HA65:HC65"/>
    <mergeCell ref="HD65:HF65"/>
    <mergeCell ref="HG65:HI65"/>
    <mergeCell ref="HJ65:HL65"/>
    <mergeCell ref="HM65:HO65"/>
    <mergeCell ref="HP65:HR65"/>
    <mergeCell ref="HS65:HU65"/>
    <mergeCell ref="HV65:HX65"/>
    <mergeCell ref="HY65:IA65"/>
    <mergeCell ref="FZ65:GB65"/>
    <mergeCell ref="GC65:GE65"/>
    <mergeCell ref="GF65:GH65"/>
    <mergeCell ref="GI65:GK65"/>
    <mergeCell ref="GL65:GN65"/>
    <mergeCell ref="GO65:GQ65"/>
    <mergeCell ref="GR65:GT65"/>
    <mergeCell ref="GU65:GW65"/>
    <mergeCell ref="GX65:GZ65"/>
    <mergeCell ref="EY65:FA65"/>
    <mergeCell ref="FB65:FD65"/>
    <mergeCell ref="FE65:FG65"/>
    <mergeCell ref="FH65:FJ65"/>
    <mergeCell ref="FK65:FM65"/>
    <mergeCell ref="FN65:FP65"/>
    <mergeCell ref="FQ65:FS65"/>
    <mergeCell ref="FT65:FV65"/>
    <mergeCell ref="FW65:FY65"/>
    <mergeCell ref="DX65:DZ65"/>
    <mergeCell ref="EA65:EC65"/>
    <mergeCell ref="ED65:EF65"/>
    <mergeCell ref="EG65:EI65"/>
    <mergeCell ref="EJ65:EL65"/>
    <mergeCell ref="EM65:EO65"/>
    <mergeCell ref="EP65:ER65"/>
    <mergeCell ref="ES65:EU65"/>
    <mergeCell ref="EV65:EX65"/>
    <mergeCell ref="CW65:CY65"/>
    <mergeCell ref="CZ65:DB65"/>
    <mergeCell ref="DC65:DE65"/>
    <mergeCell ref="DF65:DH65"/>
    <mergeCell ref="DI65:DK65"/>
    <mergeCell ref="DL65:DN65"/>
    <mergeCell ref="DO65:DQ65"/>
    <mergeCell ref="DR65:DT65"/>
    <mergeCell ref="DU65:DW65"/>
    <mergeCell ref="BV65:BX65"/>
    <mergeCell ref="BY65:CA65"/>
    <mergeCell ref="CB65:CD65"/>
    <mergeCell ref="CE65:CG65"/>
    <mergeCell ref="CH65:CJ65"/>
    <mergeCell ref="CK65:CM65"/>
    <mergeCell ref="CN65:CP65"/>
    <mergeCell ref="CQ65:CS65"/>
    <mergeCell ref="CT65:CV65"/>
    <mergeCell ref="IK64:IM64"/>
    <mergeCell ref="IN64:IP64"/>
    <mergeCell ref="H65:J65"/>
    <mergeCell ref="K65:M65"/>
    <mergeCell ref="N65:P65"/>
    <mergeCell ref="Q65:S65"/>
    <mergeCell ref="T65:V65"/>
    <mergeCell ref="W65:Y65"/>
    <mergeCell ref="Z65:AB65"/>
    <mergeCell ref="AC65:AE65"/>
    <mergeCell ref="AF65:AH65"/>
    <mergeCell ref="AI65:AK65"/>
    <mergeCell ref="AL65:AN65"/>
    <mergeCell ref="AO65:AQ65"/>
    <mergeCell ref="AR65:AT65"/>
    <mergeCell ref="AU65:AW65"/>
    <mergeCell ref="AX65:AZ65"/>
    <mergeCell ref="BA65:BC65"/>
    <mergeCell ref="BD65:BF65"/>
    <mergeCell ref="BG65:BI65"/>
    <mergeCell ref="BJ65:BL65"/>
    <mergeCell ref="BM65:BO65"/>
    <mergeCell ref="BP65:BR65"/>
    <mergeCell ref="BS65:BU65"/>
    <mergeCell ref="HJ64:HL64"/>
    <mergeCell ref="HM64:HO64"/>
    <mergeCell ref="HP64:HR64"/>
    <mergeCell ref="HS64:HU64"/>
    <mergeCell ref="HV64:HX64"/>
    <mergeCell ref="HY64:IA64"/>
    <mergeCell ref="IB64:ID64"/>
    <mergeCell ref="IE64:IG64"/>
    <mergeCell ref="IH64:IJ64"/>
    <mergeCell ref="GI64:GK64"/>
    <mergeCell ref="GL64:GN64"/>
    <mergeCell ref="GO64:GQ64"/>
    <mergeCell ref="GR64:GT64"/>
    <mergeCell ref="GU64:GW64"/>
    <mergeCell ref="GX64:GZ64"/>
    <mergeCell ref="HA64:HC64"/>
    <mergeCell ref="HD64:HF64"/>
    <mergeCell ref="HG64:HI64"/>
    <mergeCell ref="FH64:FJ64"/>
    <mergeCell ref="FK64:FM64"/>
    <mergeCell ref="FN64:FP64"/>
    <mergeCell ref="FQ64:FS64"/>
    <mergeCell ref="FT64:FV64"/>
    <mergeCell ref="FW64:FY64"/>
    <mergeCell ref="FZ64:GB64"/>
    <mergeCell ref="GC64:GE64"/>
    <mergeCell ref="GF64:GH64"/>
    <mergeCell ref="EG64:EI64"/>
    <mergeCell ref="EJ64:EL64"/>
    <mergeCell ref="EM64:EO64"/>
    <mergeCell ref="EP64:ER64"/>
    <mergeCell ref="ES64:EU64"/>
    <mergeCell ref="EV64:EX64"/>
    <mergeCell ref="EY64:FA64"/>
    <mergeCell ref="FB64:FD64"/>
    <mergeCell ref="FE64:FG64"/>
    <mergeCell ref="DF64:DH64"/>
    <mergeCell ref="DI64:DK64"/>
    <mergeCell ref="DL64:DN64"/>
    <mergeCell ref="DO64:DQ64"/>
    <mergeCell ref="DR64:DT64"/>
    <mergeCell ref="DU64:DW64"/>
    <mergeCell ref="DX64:DZ64"/>
    <mergeCell ref="EA64:EC64"/>
    <mergeCell ref="ED64:EF64"/>
    <mergeCell ref="CE64:CG64"/>
    <mergeCell ref="CH64:CJ64"/>
    <mergeCell ref="CK64:CM64"/>
    <mergeCell ref="CN64:CP64"/>
    <mergeCell ref="CQ64:CS64"/>
    <mergeCell ref="CT64:CV64"/>
    <mergeCell ref="CW64:CY64"/>
    <mergeCell ref="CZ64:DB64"/>
    <mergeCell ref="DC64:DE64"/>
    <mergeCell ref="BD64:BF64"/>
    <mergeCell ref="BG64:BI64"/>
    <mergeCell ref="BJ64:BL64"/>
    <mergeCell ref="BM64:BO64"/>
    <mergeCell ref="BP64:BR64"/>
    <mergeCell ref="BS64:BU64"/>
    <mergeCell ref="BV64:BX64"/>
    <mergeCell ref="BY64:CA64"/>
    <mergeCell ref="CB64:CD64"/>
    <mergeCell ref="HS63:HU63"/>
    <mergeCell ref="HV63:HX63"/>
    <mergeCell ref="HY63:IA63"/>
    <mergeCell ref="IB63:ID63"/>
    <mergeCell ref="IE63:IG63"/>
    <mergeCell ref="IH63:IJ63"/>
    <mergeCell ref="IK63:IM63"/>
    <mergeCell ref="IN63:IP63"/>
    <mergeCell ref="H64:J64"/>
    <mergeCell ref="K64:M64"/>
    <mergeCell ref="N64:P64"/>
    <mergeCell ref="Q64:S64"/>
    <mergeCell ref="T64:V64"/>
    <mergeCell ref="W64:Y64"/>
    <mergeCell ref="Z64:AB64"/>
    <mergeCell ref="AC64:AE64"/>
    <mergeCell ref="AF64:AH64"/>
    <mergeCell ref="AI64:AK64"/>
    <mergeCell ref="AL64:AN64"/>
    <mergeCell ref="AO64:AQ64"/>
    <mergeCell ref="AR64:AT64"/>
    <mergeCell ref="AU64:AW64"/>
    <mergeCell ref="AX64:AZ64"/>
    <mergeCell ref="BA64:BC64"/>
    <mergeCell ref="GR63:GT63"/>
    <mergeCell ref="GU63:GW63"/>
    <mergeCell ref="GX63:GZ63"/>
    <mergeCell ref="HA63:HC63"/>
    <mergeCell ref="HD63:HF63"/>
    <mergeCell ref="HG63:HI63"/>
    <mergeCell ref="HJ63:HL63"/>
    <mergeCell ref="HM63:HO63"/>
    <mergeCell ref="HP63:HR63"/>
    <mergeCell ref="FQ63:FS63"/>
    <mergeCell ref="FT63:FV63"/>
    <mergeCell ref="FW63:FY63"/>
    <mergeCell ref="FZ63:GB63"/>
    <mergeCell ref="GC63:GE63"/>
    <mergeCell ref="GF63:GH63"/>
    <mergeCell ref="GI63:GK63"/>
    <mergeCell ref="GL63:GN63"/>
    <mergeCell ref="GO63:GQ63"/>
    <mergeCell ref="EP63:ER63"/>
    <mergeCell ref="ES63:EU63"/>
    <mergeCell ref="EV63:EX63"/>
    <mergeCell ref="EY63:FA63"/>
    <mergeCell ref="FB63:FD63"/>
    <mergeCell ref="FE63:FG63"/>
    <mergeCell ref="FH63:FJ63"/>
    <mergeCell ref="FK63:FM63"/>
    <mergeCell ref="FN63:FP63"/>
    <mergeCell ref="DO63:DQ63"/>
    <mergeCell ref="DR63:DT63"/>
    <mergeCell ref="DU63:DW63"/>
    <mergeCell ref="DX63:DZ63"/>
    <mergeCell ref="EA63:EC63"/>
    <mergeCell ref="ED63:EF63"/>
    <mergeCell ref="EG63:EI63"/>
    <mergeCell ref="EJ63:EL63"/>
    <mergeCell ref="EM63:EO63"/>
    <mergeCell ref="CN63:CP63"/>
    <mergeCell ref="CQ63:CS63"/>
    <mergeCell ref="CT63:CV63"/>
    <mergeCell ref="CW63:CY63"/>
    <mergeCell ref="CZ63:DB63"/>
    <mergeCell ref="DC63:DE63"/>
    <mergeCell ref="DF63:DH63"/>
    <mergeCell ref="DI63:DK63"/>
    <mergeCell ref="DL63:DN63"/>
    <mergeCell ref="BM63:BO63"/>
    <mergeCell ref="BP63:BR63"/>
    <mergeCell ref="BS63:BU63"/>
    <mergeCell ref="BV63:BX63"/>
    <mergeCell ref="BY63:CA63"/>
    <mergeCell ref="CB63:CD63"/>
    <mergeCell ref="CE63:CG63"/>
    <mergeCell ref="CH63:CJ63"/>
    <mergeCell ref="CK63:CM63"/>
    <mergeCell ref="IB62:ID62"/>
    <mergeCell ref="IE62:IG62"/>
    <mergeCell ref="IH62:IJ62"/>
    <mergeCell ref="IK62:IM62"/>
    <mergeCell ref="IN62:IP62"/>
    <mergeCell ref="H63:J63"/>
    <mergeCell ref="K63:M63"/>
    <mergeCell ref="N63:P63"/>
    <mergeCell ref="Q63:S63"/>
    <mergeCell ref="T63:V63"/>
    <mergeCell ref="W63:Y63"/>
    <mergeCell ref="Z63:AB63"/>
    <mergeCell ref="AC63:AE63"/>
    <mergeCell ref="AF63:AH63"/>
    <mergeCell ref="AI63:AK63"/>
    <mergeCell ref="AL63:AN63"/>
    <mergeCell ref="AO63:AQ63"/>
    <mergeCell ref="AR63:AT63"/>
    <mergeCell ref="AU63:AW63"/>
    <mergeCell ref="AX63:AZ63"/>
    <mergeCell ref="BA63:BC63"/>
    <mergeCell ref="BD63:BF63"/>
    <mergeCell ref="BG63:BI63"/>
    <mergeCell ref="BJ63:BL63"/>
    <mergeCell ref="HA62:HC62"/>
    <mergeCell ref="HD62:HF62"/>
    <mergeCell ref="HG62:HI62"/>
    <mergeCell ref="HJ62:HL62"/>
    <mergeCell ref="HM62:HO62"/>
    <mergeCell ref="HP62:HR62"/>
    <mergeCell ref="HS62:HU62"/>
    <mergeCell ref="HV62:HX62"/>
    <mergeCell ref="HY62:IA62"/>
    <mergeCell ref="FZ62:GB62"/>
    <mergeCell ref="GC62:GE62"/>
    <mergeCell ref="GF62:GH62"/>
    <mergeCell ref="GI62:GK62"/>
    <mergeCell ref="GL62:GN62"/>
    <mergeCell ref="GO62:GQ62"/>
    <mergeCell ref="GR62:GT62"/>
    <mergeCell ref="GU62:GW62"/>
    <mergeCell ref="GX62:GZ62"/>
    <mergeCell ref="EY62:FA62"/>
    <mergeCell ref="FB62:FD62"/>
    <mergeCell ref="FE62:FG62"/>
    <mergeCell ref="FH62:FJ62"/>
    <mergeCell ref="FK62:FM62"/>
    <mergeCell ref="FN62:FP62"/>
    <mergeCell ref="FQ62:FS62"/>
    <mergeCell ref="FT62:FV62"/>
    <mergeCell ref="FW62:FY62"/>
    <mergeCell ref="DX62:DZ62"/>
    <mergeCell ref="EA62:EC62"/>
    <mergeCell ref="ED62:EF62"/>
    <mergeCell ref="EG62:EI62"/>
    <mergeCell ref="EJ62:EL62"/>
    <mergeCell ref="EM62:EO62"/>
    <mergeCell ref="EP62:ER62"/>
    <mergeCell ref="ES62:EU62"/>
    <mergeCell ref="EV62:EX62"/>
    <mergeCell ref="CW62:CY62"/>
    <mergeCell ref="CZ62:DB62"/>
    <mergeCell ref="DC62:DE62"/>
    <mergeCell ref="DF62:DH62"/>
    <mergeCell ref="DI62:DK62"/>
    <mergeCell ref="DL62:DN62"/>
    <mergeCell ref="DO62:DQ62"/>
    <mergeCell ref="DR62:DT62"/>
    <mergeCell ref="DU62:DW62"/>
    <mergeCell ref="BV62:BX62"/>
    <mergeCell ref="BY62:CA62"/>
    <mergeCell ref="CB62:CD62"/>
    <mergeCell ref="CE62:CG62"/>
    <mergeCell ref="CH62:CJ62"/>
    <mergeCell ref="CK62:CM62"/>
    <mergeCell ref="CN62:CP62"/>
    <mergeCell ref="CQ62:CS62"/>
    <mergeCell ref="CT62:CV62"/>
    <mergeCell ref="IK61:IM61"/>
    <mergeCell ref="IN61:IP61"/>
    <mergeCell ref="H62:J62"/>
    <mergeCell ref="K62:M62"/>
    <mergeCell ref="N62:P62"/>
    <mergeCell ref="Q62:S62"/>
    <mergeCell ref="T62:V62"/>
    <mergeCell ref="W62:Y62"/>
    <mergeCell ref="Z62:AB62"/>
    <mergeCell ref="AC62:AE62"/>
    <mergeCell ref="AF62:AH62"/>
    <mergeCell ref="AI62:AK62"/>
    <mergeCell ref="AL62:AN62"/>
    <mergeCell ref="AO62:AQ62"/>
    <mergeCell ref="AR62:AT62"/>
    <mergeCell ref="AU62:AW62"/>
    <mergeCell ref="AX62:AZ62"/>
    <mergeCell ref="BA62:BC62"/>
    <mergeCell ref="BD62:BF62"/>
    <mergeCell ref="BG62:BI62"/>
    <mergeCell ref="BJ62:BL62"/>
    <mergeCell ref="BM62:BO62"/>
    <mergeCell ref="BP62:BR62"/>
    <mergeCell ref="BS62:BU62"/>
    <mergeCell ref="HJ61:HL61"/>
    <mergeCell ref="HM61:HO61"/>
    <mergeCell ref="HP61:HR61"/>
    <mergeCell ref="HS61:HU61"/>
    <mergeCell ref="HV61:HX61"/>
    <mergeCell ref="HY61:IA61"/>
    <mergeCell ref="IB61:ID61"/>
    <mergeCell ref="IE61:IG61"/>
    <mergeCell ref="IH61:IJ61"/>
    <mergeCell ref="GI61:GK61"/>
    <mergeCell ref="GL61:GN61"/>
    <mergeCell ref="GO61:GQ61"/>
    <mergeCell ref="GR61:GT61"/>
    <mergeCell ref="GU61:GW61"/>
    <mergeCell ref="GX61:GZ61"/>
    <mergeCell ref="HA61:HC61"/>
    <mergeCell ref="HD61:HF61"/>
    <mergeCell ref="HG61:HI61"/>
    <mergeCell ref="FH61:FJ61"/>
    <mergeCell ref="FK61:FM61"/>
    <mergeCell ref="FN61:FP61"/>
    <mergeCell ref="FQ61:FS61"/>
    <mergeCell ref="FT61:FV61"/>
    <mergeCell ref="FW61:FY61"/>
    <mergeCell ref="FZ61:GB61"/>
    <mergeCell ref="GC61:GE61"/>
    <mergeCell ref="GF61:GH61"/>
    <mergeCell ref="EG61:EI61"/>
    <mergeCell ref="EJ61:EL61"/>
    <mergeCell ref="EM61:EO61"/>
    <mergeCell ref="EP61:ER61"/>
    <mergeCell ref="ES61:EU61"/>
    <mergeCell ref="EV61:EX61"/>
    <mergeCell ref="EY61:FA61"/>
    <mergeCell ref="FB61:FD61"/>
    <mergeCell ref="FE61:FG61"/>
    <mergeCell ref="DF61:DH61"/>
    <mergeCell ref="DI61:DK61"/>
    <mergeCell ref="DL61:DN61"/>
    <mergeCell ref="DO61:DQ61"/>
    <mergeCell ref="DR61:DT61"/>
    <mergeCell ref="DU61:DW61"/>
    <mergeCell ref="DX61:DZ61"/>
    <mergeCell ref="EA61:EC61"/>
    <mergeCell ref="ED61:EF61"/>
    <mergeCell ref="CE61:CG61"/>
    <mergeCell ref="CH61:CJ61"/>
    <mergeCell ref="CK61:CM61"/>
    <mergeCell ref="CN61:CP61"/>
    <mergeCell ref="CQ61:CS61"/>
    <mergeCell ref="CT61:CV61"/>
    <mergeCell ref="CW61:CY61"/>
    <mergeCell ref="CZ61:DB61"/>
    <mergeCell ref="DC61:DE61"/>
    <mergeCell ref="BD61:BF61"/>
    <mergeCell ref="BG61:BI61"/>
    <mergeCell ref="BJ61:BL61"/>
    <mergeCell ref="BM61:BO61"/>
    <mergeCell ref="BP61:BR61"/>
    <mergeCell ref="BS61:BU61"/>
    <mergeCell ref="BV61:BX61"/>
    <mergeCell ref="BY61:CA61"/>
    <mergeCell ref="CB61:CD61"/>
    <mergeCell ref="HS60:HU60"/>
    <mergeCell ref="HV60:HX60"/>
    <mergeCell ref="HY60:IA60"/>
    <mergeCell ref="IB60:ID60"/>
    <mergeCell ref="IE60:IG60"/>
    <mergeCell ref="IH60:IJ60"/>
    <mergeCell ref="IK60:IM60"/>
    <mergeCell ref="IN60:IP60"/>
    <mergeCell ref="H61:J61"/>
    <mergeCell ref="K61:M61"/>
    <mergeCell ref="N61:P61"/>
    <mergeCell ref="Q61:S61"/>
    <mergeCell ref="T61:V61"/>
    <mergeCell ref="W61:Y61"/>
    <mergeCell ref="Z61:AB61"/>
    <mergeCell ref="AC61:AE61"/>
    <mergeCell ref="AF61:AH61"/>
    <mergeCell ref="AI61:AK61"/>
    <mergeCell ref="AL61:AN61"/>
    <mergeCell ref="AO61:AQ61"/>
    <mergeCell ref="AR61:AT61"/>
    <mergeCell ref="AU61:AW61"/>
    <mergeCell ref="AX61:AZ61"/>
    <mergeCell ref="BA61:BC61"/>
    <mergeCell ref="GR60:GT60"/>
    <mergeCell ref="GU60:GW60"/>
    <mergeCell ref="GX60:GZ60"/>
    <mergeCell ref="HA60:HC60"/>
    <mergeCell ref="HD60:HF60"/>
    <mergeCell ref="HG60:HI60"/>
    <mergeCell ref="HJ60:HL60"/>
    <mergeCell ref="HM60:HO60"/>
    <mergeCell ref="HP60:HR60"/>
    <mergeCell ref="FQ60:FS60"/>
    <mergeCell ref="FT60:FV60"/>
    <mergeCell ref="FW60:FY60"/>
    <mergeCell ref="FZ60:GB60"/>
    <mergeCell ref="GC60:GE60"/>
    <mergeCell ref="GF60:GH60"/>
    <mergeCell ref="GI60:GK60"/>
    <mergeCell ref="GL60:GN60"/>
    <mergeCell ref="GO60:GQ60"/>
    <mergeCell ref="EP60:ER60"/>
    <mergeCell ref="ES60:EU60"/>
    <mergeCell ref="EV60:EX60"/>
    <mergeCell ref="EY60:FA60"/>
    <mergeCell ref="FB60:FD60"/>
    <mergeCell ref="FE60:FG60"/>
    <mergeCell ref="FH60:FJ60"/>
    <mergeCell ref="FK60:FM60"/>
    <mergeCell ref="FN60:FP60"/>
    <mergeCell ref="DO60:DQ60"/>
    <mergeCell ref="DR60:DT60"/>
    <mergeCell ref="DU60:DW60"/>
    <mergeCell ref="DX60:DZ60"/>
    <mergeCell ref="EA60:EC60"/>
    <mergeCell ref="ED60:EF60"/>
    <mergeCell ref="EG60:EI60"/>
    <mergeCell ref="EJ60:EL60"/>
    <mergeCell ref="EM60:EO60"/>
    <mergeCell ref="CN60:CP60"/>
    <mergeCell ref="CQ60:CS60"/>
    <mergeCell ref="CT60:CV60"/>
    <mergeCell ref="CW60:CY60"/>
    <mergeCell ref="CZ60:DB60"/>
    <mergeCell ref="DC60:DE60"/>
    <mergeCell ref="DF60:DH60"/>
    <mergeCell ref="DI60:DK60"/>
    <mergeCell ref="DL60:DN60"/>
    <mergeCell ref="BM60:BO60"/>
    <mergeCell ref="BP60:BR60"/>
    <mergeCell ref="BS60:BU60"/>
    <mergeCell ref="BV60:BX60"/>
    <mergeCell ref="BY60:CA60"/>
    <mergeCell ref="CB60:CD60"/>
    <mergeCell ref="CE60:CG60"/>
    <mergeCell ref="CH60:CJ60"/>
    <mergeCell ref="CK60:CM60"/>
    <mergeCell ref="IB59:ID59"/>
    <mergeCell ref="IE59:IG59"/>
    <mergeCell ref="IH59:IJ59"/>
    <mergeCell ref="IK59:IM59"/>
    <mergeCell ref="IN59:IP59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AI60:AK60"/>
    <mergeCell ref="AL60:AN60"/>
    <mergeCell ref="AO60:AQ60"/>
    <mergeCell ref="AR60:AT60"/>
    <mergeCell ref="AU60:AW60"/>
    <mergeCell ref="AX60:AZ60"/>
    <mergeCell ref="BA60:BC60"/>
    <mergeCell ref="BD60:BF60"/>
    <mergeCell ref="BG60:BI60"/>
    <mergeCell ref="BJ60:BL60"/>
    <mergeCell ref="HA59:HC59"/>
    <mergeCell ref="HD59:HF59"/>
    <mergeCell ref="HG59:HI59"/>
    <mergeCell ref="HJ59:HL59"/>
    <mergeCell ref="HM59:HO59"/>
    <mergeCell ref="HP59:HR59"/>
    <mergeCell ref="HS59:HU59"/>
    <mergeCell ref="HV59:HX59"/>
    <mergeCell ref="HY59:IA59"/>
    <mergeCell ref="FZ59:GB59"/>
    <mergeCell ref="GC59:GE59"/>
    <mergeCell ref="GF59:GH59"/>
    <mergeCell ref="GI59:GK59"/>
    <mergeCell ref="GL59:GN59"/>
    <mergeCell ref="GO59:GQ59"/>
    <mergeCell ref="GR59:GT59"/>
    <mergeCell ref="GU59:GW59"/>
    <mergeCell ref="GX59:GZ59"/>
    <mergeCell ref="EY59:FA59"/>
    <mergeCell ref="FB59:FD59"/>
    <mergeCell ref="FE59:FG59"/>
    <mergeCell ref="FH59:FJ59"/>
    <mergeCell ref="FK59:FM59"/>
    <mergeCell ref="FN59:FP59"/>
    <mergeCell ref="FQ59:FS59"/>
    <mergeCell ref="FT59:FV59"/>
    <mergeCell ref="FW59:FY59"/>
    <mergeCell ref="DX59:DZ59"/>
    <mergeCell ref="EA59:EC59"/>
    <mergeCell ref="ED59:EF59"/>
    <mergeCell ref="EG59:EI59"/>
    <mergeCell ref="EJ59:EL59"/>
    <mergeCell ref="EM59:EO59"/>
    <mergeCell ref="EP59:ER59"/>
    <mergeCell ref="ES59:EU59"/>
    <mergeCell ref="EV59:EX59"/>
    <mergeCell ref="CW59:CY59"/>
    <mergeCell ref="CZ59:DB59"/>
    <mergeCell ref="DC59:DE59"/>
    <mergeCell ref="DF59:DH59"/>
    <mergeCell ref="DI59:DK59"/>
    <mergeCell ref="DL59:DN59"/>
    <mergeCell ref="DO59:DQ59"/>
    <mergeCell ref="DR59:DT59"/>
    <mergeCell ref="DU59:DW59"/>
    <mergeCell ref="BV59:BX59"/>
    <mergeCell ref="BY59:CA59"/>
    <mergeCell ref="CB59:CD59"/>
    <mergeCell ref="CE59:CG59"/>
    <mergeCell ref="CH59:CJ59"/>
    <mergeCell ref="CK59:CM59"/>
    <mergeCell ref="CN59:CP59"/>
    <mergeCell ref="CQ59:CS59"/>
    <mergeCell ref="CT59:CV59"/>
    <mergeCell ref="IK58:IM58"/>
    <mergeCell ref="IN58:IP58"/>
    <mergeCell ref="H59:J59"/>
    <mergeCell ref="K59:M59"/>
    <mergeCell ref="N59:P59"/>
    <mergeCell ref="Q59:S59"/>
    <mergeCell ref="T59:V59"/>
    <mergeCell ref="W59:Y59"/>
    <mergeCell ref="Z59:AB59"/>
    <mergeCell ref="AC59:AE59"/>
    <mergeCell ref="AF59:AH59"/>
    <mergeCell ref="AI59:AK59"/>
    <mergeCell ref="AL59:AN59"/>
    <mergeCell ref="AO59:AQ59"/>
    <mergeCell ref="AR59:AT59"/>
    <mergeCell ref="AU59:AW59"/>
    <mergeCell ref="AX59:AZ59"/>
    <mergeCell ref="BA59:BC59"/>
    <mergeCell ref="BD59:BF59"/>
    <mergeCell ref="BG59:BI59"/>
    <mergeCell ref="BJ59:BL59"/>
    <mergeCell ref="BM59:BO59"/>
    <mergeCell ref="BP59:BR59"/>
    <mergeCell ref="BS59:BU59"/>
    <mergeCell ref="HJ58:HL58"/>
    <mergeCell ref="HM58:HO58"/>
    <mergeCell ref="HP58:HR58"/>
    <mergeCell ref="HS58:HU58"/>
    <mergeCell ref="HV58:HX58"/>
    <mergeCell ref="HY58:IA58"/>
    <mergeCell ref="IB58:ID58"/>
    <mergeCell ref="IE58:IG58"/>
    <mergeCell ref="IH58:IJ58"/>
    <mergeCell ref="GI58:GK58"/>
    <mergeCell ref="GL58:GN58"/>
    <mergeCell ref="GO58:GQ58"/>
    <mergeCell ref="GR58:GT58"/>
    <mergeCell ref="GU58:GW58"/>
    <mergeCell ref="GX58:GZ58"/>
    <mergeCell ref="HA58:HC58"/>
    <mergeCell ref="HD58:HF58"/>
    <mergeCell ref="HG58:HI58"/>
    <mergeCell ref="FH58:FJ58"/>
    <mergeCell ref="FK58:FM58"/>
    <mergeCell ref="FN58:FP58"/>
    <mergeCell ref="FQ58:FS58"/>
    <mergeCell ref="FT58:FV58"/>
    <mergeCell ref="FW58:FY58"/>
    <mergeCell ref="FZ58:GB58"/>
    <mergeCell ref="GC58:GE58"/>
    <mergeCell ref="GF58:GH58"/>
    <mergeCell ref="EG58:EI58"/>
    <mergeCell ref="EJ58:EL58"/>
    <mergeCell ref="EM58:EO58"/>
    <mergeCell ref="EP58:ER58"/>
    <mergeCell ref="ES58:EU58"/>
    <mergeCell ref="EV58:EX58"/>
    <mergeCell ref="EY58:FA58"/>
    <mergeCell ref="FB58:FD58"/>
    <mergeCell ref="FE58:FG58"/>
    <mergeCell ref="DF58:DH58"/>
    <mergeCell ref="DI58:DK58"/>
    <mergeCell ref="DL58:DN58"/>
    <mergeCell ref="DO58:DQ58"/>
    <mergeCell ref="DR58:DT58"/>
    <mergeCell ref="DU58:DW58"/>
    <mergeCell ref="DX58:DZ58"/>
    <mergeCell ref="EA58:EC58"/>
    <mergeCell ref="ED58:EF58"/>
    <mergeCell ref="CE58:CG58"/>
    <mergeCell ref="CH58:CJ58"/>
    <mergeCell ref="CK58:CM58"/>
    <mergeCell ref="CN58:CP58"/>
    <mergeCell ref="CQ58:CS58"/>
    <mergeCell ref="CT58:CV58"/>
    <mergeCell ref="CW58:CY58"/>
    <mergeCell ref="CZ58:DB58"/>
    <mergeCell ref="DC58:DE58"/>
    <mergeCell ref="BD58:BF58"/>
    <mergeCell ref="BG58:BI58"/>
    <mergeCell ref="BJ58:BL58"/>
    <mergeCell ref="BM58:BO58"/>
    <mergeCell ref="BP58:BR58"/>
    <mergeCell ref="BS58:BU58"/>
    <mergeCell ref="BV58:BX58"/>
    <mergeCell ref="BY58:CA58"/>
    <mergeCell ref="CB58:CD58"/>
    <mergeCell ref="HS57:HU57"/>
    <mergeCell ref="HV57:HX57"/>
    <mergeCell ref="HY57:IA57"/>
    <mergeCell ref="IB57:ID57"/>
    <mergeCell ref="IE57:IG57"/>
    <mergeCell ref="IH57:IJ57"/>
    <mergeCell ref="IK57:IM57"/>
    <mergeCell ref="IN57:IP57"/>
    <mergeCell ref="H58:J58"/>
    <mergeCell ref="K58:M58"/>
    <mergeCell ref="N58:P58"/>
    <mergeCell ref="Q58:S58"/>
    <mergeCell ref="T58:V58"/>
    <mergeCell ref="W58:Y58"/>
    <mergeCell ref="Z58:AB58"/>
    <mergeCell ref="AC58:AE58"/>
    <mergeCell ref="AF58:AH58"/>
    <mergeCell ref="AI58:AK58"/>
    <mergeCell ref="AL58:AN58"/>
    <mergeCell ref="AO58:AQ58"/>
    <mergeCell ref="AR58:AT58"/>
    <mergeCell ref="AU58:AW58"/>
    <mergeCell ref="AX58:AZ58"/>
    <mergeCell ref="BA58:BC58"/>
    <mergeCell ref="GR57:GT57"/>
    <mergeCell ref="GU57:GW57"/>
    <mergeCell ref="GX57:GZ57"/>
    <mergeCell ref="HA57:HC57"/>
    <mergeCell ref="HD57:HF57"/>
    <mergeCell ref="HG57:HI57"/>
    <mergeCell ref="HJ57:HL57"/>
    <mergeCell ref="HM57:HO57"/>
    <mergeCell ref="HP57:HR57"/>
    <mergeCell ref="FQ57:FS57"/>
    <mergeCell ref="FT57:FV57"/>
    <mergeCell ref="FW57:FY57"/>
    <mergeCell ref="FZ57:GB57"/>
    <mergeCell ref="GC57:GE57"/>
    <mergeCell ref="GF57:GH57"/>
    <mergeCell ref="GI57:GK57"/>
    <mergeCell ref="GL57:GN57"/>
    <mergeCell ref="GO57:GQ57"/>
    <mergeCell ref="EP57:ER57"/>
    <mergeCell ref="ES57:EU57"/>
    <mergeCell ref="EV57:EX57"/>
    <mergeCell ref="EY57:FA57"/>
    <mergeCell ref="FB57:FD57"/>
    <mergeCell ref="FE57:FG57"/>
    <mergeCell ref="FH57:FJ57"/>
    <mergeCell ref="FK57:FM57"/>
    <mergeCell ref="FN57:FP57"/>
    <mergeCell ref="DO57:DQ57"/>
    <mergeCell ref="DR57:DT57"/>
    <mergeCell ref="DU57:DW57"/>
    <mergeCell ref="DX57:DZ57"/>
    <mergeCell ref="EA57:EC57"/>
    <mergeCell ref="ED57:EF57"/>
    <mergeCell ref="EG57:EI57"/>
    <mergeCell ref="EJ57:EL57"/>
    <mergeCell ref="EM57:EO57"/>
    <mergeCell ref="CN57:CP57"/>
    <mergeCell ref="CQ57:CS57"/>
    <mergeCell ref="CT57:CV57"/>
    <mergeCell ref="CW57:CY57"/>
    <mergeCell ref="CZ57:DB57"/>
    <mergeCell ref="DC57:DE57"/>
    <mergeCell ref="DF57:DH57"/>
    <mergeCell ref="DI57:DK57"/>
    <mergeCell ref="DL57:DN57"/>
    <mergeCell ref="BM57:BO57"/>
    <mergeCell ref="BP57:BR57"/>
    <mergeCell ref="BS57:BU57"/>
    <mergeCell ref="BV57:BX57"/>
    <mergeCell ref="BY57:CA57"/>
    <mergeCell ref="CB57:CD57"/>
    <mergeCell ref="CE57:CG57"/>
    <mergeCell ref="CH57:CJ57"/>
    <mergeCell ref="CK57:CM57"/>
    <mergeCell ref="IB56:ID56"/>
    <mergeCell ref="IE56:IG56"/>
    <mergeCell ref="IH56:IJ56"/>
    <mergeCell ref="IK56:IM56"/>
    <mergeCell ref="IN56:IP56"/>
    <mergeCell ref="H57:J57"/>
    <mergeCell ref="K57:M57"/>
    <mergeCell ref="N57:P57"/>
    <mergeCell ref="Q57:S57"/>
    <mergeCell ref="T57:V57"/>
    <mergeCell ref="W57:Y57"/>
    <mergeCell ref="Z57:AB57"/>
    <mergeCell ref="AC57:AE57"/>
    <mergeCell ref="AF57:AH57"/>
    <mergeCell ref="AI57:AK57"/>
    <mergeCell ref="AL57:AN57"/>
    <mergeCell ref="AO57:AQ57"/>
    <mergeCell ref="AR57:AT57"/>
    <mergeCell ref="AU57:AW57"/>
    <mergeCell ref="AX57:AZ57"/>
    <mergeCell ref="BA57:BC57"/>
    <mergeCell ref="BD57:BF57"/>
    <mergeCell ref="BG57:BI57"/>
    <mergeCell ref="BJ57:BL57"/>
    <mergeCell ref="HA56:HC56"/>
    <mergeCell ref="HD56:HF56"/>
    <mergeCell ref="HG56:HI56"/>
    <mergeCell ref="HJ56:HL56"/>
    <mergeCell ref="HM56:HO56"/>
    <mergeCell ref="HP56:HR56"/>
    <mergeCell ref="HS56:HU56"/>
    <mergeCell ref="HV56:HX56"/>
    <mergeCell ref="HY56:IA56"/>
    <mergeCell ref="FZ56:GB56"/>
    <mergeCell ref="GC56:GE56"/>
    <mergeCell ref="GF56:GH56"/>
    <mergeCell ref="GI56:GK56"/>
    <mergeCell ref="GL56:GN56"/>
    <mergeCell ref="GO56:GQ56"/>
    <mergeCell ref="GR56:GT56"/>
    <mergeCell ref="GU56:GW56"/>
    <mergeCell ref="GX56:GZ56"/>
    <mergeCell ref="EY56:FA56"/>
    <mergeCell ref="FB56:FD56"/>
    <mergeCell ref="FE56:FG56"/>
    <mergeCell ref="FH56:FJ56"/>
    <mergeCell ref="FK56:FM56"/>
    <mergeCell ref="FN56:FP56"/>
    <mergeCell ref="FQ56:FS56"/>
    <mergeCell ref="FT56:FV56"/>
    <mergeCell ref="FW56:FY56"/>
    <mergeCell ref="DX56:DZ56"/>
    <mergeCell ref="EA56:EC56"/>
    <mergeCell ref="ED56:EF56"/>
    <mergeCell ref="EG56:EI56"/>
    <mergeCell ref="EJ56:EL56"/>
    <mergeCell ref="EM56:EO56"/>
    <mergeCell ref="EP56:ER56"/>
    <mergeCell ref="ES56:EU56"/>
    <mergeCell ref="EV56:EX56"/>
    <mergeCell ref="CW56:CY56"/>
    <mergeCell ref="CZ56:DB56"/>
    <mergeCell ref="DC56:DE56"/>
    <mergeCell ref="DF56:DH56"/>
    <mergeCell ref="DI56:DK56"/>
    <mergeCell ref="DL56:DN56"/>
    <mergeCell ref="DO56:DQ56"/>
    <mergeCell ref="DR56:DT56"/>
    <mergeCell ref="DU56:DW56"/>
    <mergeCell ref="BV56:BX56"/>
    <mergeCell ref="BY56:CA56"/>
    <mergeCell ref="CB56:CD56"/>
    <mergeCell ref="CE56:CG56"/>
    <mergeCell ref="CH56:CJ56"/>
    <mergeCell ref="CK56:CM56"/>
    <mergeCell ref="CN56:CP56"/>
    <mergeCell ref="CQ56:CS56"/>
    <mergeCell ref="CT56:CV56"/>
    <mergeCell ref="IK55:IM55"/>
    <mergeCell ref="IN55:IP55"/>
    <mergeCell ref="H56:J56"/>
    <mergeCell ref="K56:M56"/>
    <mergeCell ref="N56:P56"/>
    <mergeCell ref="Q56:S56"/>
    <mergeCell ref="T56:V56"/>
    <mergeCell ref="W56:Y56"/>
    <mergeCell ref="Z56:AB56"/>
    <mergeCell ref="AC56:AE56"/>
    <mergeCell ref="AF56:AH56"/>
    <mergeCell ref="AI56:AK56"/>
    <mergeCell ref="AL56:AN56"/>
    <mergeCell ref="AO56:AQ56"/>
    <mergeCell ref="AR56:AT56"/>
    <mergeCell ref="AU56:AW56"/>
    <mergeCell ref="AX56:AZ56"/>
    <mergeCell ref="BA56:BC56"/>
    <mergeCell ref="BD56:BF56"/>
    <mergeCell ref="BG56:BI56"/>
    <mergeCell ref="BJ56:BL56"/>
    <mergeCell ref="BM56:BO56"/>
    <mergeCell ref="BP56:BR56"/>
    <mergeCell ref="BS56:BU56"/>
    <mergeCell ref="HJ55:HL55"/>
    <mergeCell ref="HM55:HO55"/>
    <mergeCell ref="HP55:HR55"/>
    <mergeCell ref="HS55:HU55"/>
    <mergeCell ref="HV55:HX55"/>
    <mergeCell ref="HY55:IA55"/>
    <mergeCell ref="IB55:ID55"/>
    <mergeCell ref="IE55:IG55"/>
    <mergeCell ref="IH55:IJ55"/>
    <mergeCell ref="GI55:GK55"/>
    <mergeCell ref="GL55:GN55"/>
    <mergeCell ref="GO55:GQ55"/>
    <mergeCell ref="GR55:GT55"/>
    <mergeCell ref="GU55:GW55"/>
    <mergeCell ref="GX55:GZ55"/>
    <mergeCell ref="HA55:HC55"/>
    <mergeCell ref="HD55:HF55"/>
    <mergeCell ref="HG55:HI55"/>
    <mergeCell ref="FH55:FJ55"/>
    <mergeCell ref="FK55:FM55"/>
    <mergeCell ref="FN55:FP55"/>
    <mergeCell ref="FQ55:FS55"/>
    <mergeCell ref="FT55:FV55"/>
    <mergeCell ref="FW55:FY55"/>
    <mergeCell ref="FZ55:GB55"/>
    <mergeCell ref="GC55:GE55"/>
    <mergeCell ref="GF55:GH55"/>
    <mergeCell ref="EG55:EI55"/>
    <mergeCell ref="EJ55:EL55"/>
    <mergeCell ref="EM55:EO55"/>
    <mergeCell ref="EP55:ER55"/>
    <mergeCell ref="ES55:EU55"/>
    <mergeCell ref="EV55:EX55"/>
    <mergeCell ref="EY55:FA55"/>
    <mergeCell ref="FB55:FD55"/>
    <mergeCell ref="FE55:FG55"/>
    <mergeCell ref="DF55:DH55"/>
    <mergeCell ref="DI55:DK55"/>
    <mergeCell ref="DL55:DN55"/>
    <mergeCell ref="DO55:DQ55"/>
    <mergeCell ref="DR55:DT55"/>
    <mergeCell ref="DU55:DW55"/>
    <mergeCell ref="DX55:DZ55"/>
    <mergeCell ref="EA55:EC55"/>
    <mergeCell ref="ED55:EF55"/>
    <mergeCell ref="CE55:CG55"/>
    <mergeCell ref="CH55:CJ55"/>
    <mergeCell ref="CK55:CM55"/>
    <mergeCell ref="CN55:CP55"/>
    <mergeCell ref="CQ55:CS55"/>
    <mergeCell ref="CT55:CV55"/>
    <mergeCell ref="CW55:CY55"/>
    <mergeCell ref="CZ55:DB55"/>
    <mergeCell ref="DC55:DE55"/>
    <mergeCell ref="BD55:BF55"/>
    <mergeCell ref="BG55:BI55"/>
    <mergeCell ref="BJ55:BL55"/>
    <mergeCell ref="BM55:BO55"/>
    <mergeCell ref="BP55:BR55"/>
    <mergeCell ref="BS55:BU55"/>
    <mergeCell ref="BV55:BX55"/>
    <mergeCell ref="BY55:CA55"/>
    <mergeCell ref="CB55:CD55"/>
    <mergeCell ref="HS54:HU54"/>
    <mergeCell ref="HV54:HX54"/>
    <mergeCell ref="HY54:IA54"/>
    <mergeCell ref="IB54:ID54"/>
    <mergeCell ref="IE54:IG54"/>
    <mergeCell ref="IH54:IJ54"/>
    <mergeCell ref="IK54:IM54"/>
    <mergeCell ref="IN54:IP54"/>
    <mergeCell ref="H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AI55:AK55"/>
    <mergeCell ref="AL55:AN55"/>
    <mergeCell ref="AO55:AQ55"/>
    <mergeCell ref="AR55:AT55"/>
    <mergeCell ref="AU55:AW55"/>
    <mergeCell ref="AX55:AZ55"/>
    <mergeCell ref="BA55:BC55"/>
    <mergeCell ref="GR54:GT54"/>
    <mergeCell ref="GU54:GW54"/>
    <mergeCell ref="GX54:GZ54"/>
    <mergeCell ref="HA54:HC54"/>
    <mergeCell ref="HD54:HF54"/>
    <mergeCell ref="HG54:HI54"/>
    <mergeCell ref="HJ54:HL54"/>
    <mergeCell ref="HM54:HO54"/>
    <mergeCell ref="HP54:HR54"/>
    <mergeCell ref="FQ54:FS54"/>
    <mergeCell ref="FT54:FV54"/>
    <mergeCell ref="FW54:FY54"/>
    <mergeCell ref="FZ54:GB54"/>
    <mergeCell ref="GC54:GE54"/>
    <mergeCell ref="GF54:GH54"/>
    <mergeCell ref="GI54:GK54"/>
    <mergeCell ref="GL54:GN54"/>
    <mergeCell ref="GO54:GQ54"/>
    <mergeCell ref="EP54:ER54"/>
    <mergeCell ref="ES54:EU54"/>
    <mergeCell ref="EV54:EX54"/>
    <mergeCell ref="EY54:FA54"/>
    <mergeCell ref="FB54:FD54"/>
    <mergeCell ref="FE54:FG54"/>
    <mergeCell ref="FH54:FJ54"/>
    <mergeCell ref="FK54:FM54"/>
    <mergeCell ref="FN54:FP54"/>
    <mergeCell ref="DO54:DQ54"/>
    <mergeCell ref="DR54:DT54"/>
    <mergeCell ref="DU54:DW54"/>
    <mergeCell ref="DX54:DZ54"/>
    <mergeCell ref="EA54:EC54"/>
    <mergeCell ref="ED54:EF54"/>
    <mergeCell ref="EG54:EI54"/>
    <mergeCell ref="EJ54:EL54"/>
    <mergeCell ref="EM54:EO54"/>
    <mergeCell ref="CN54:CP54"/>
    <mergeCell ref="CQ54:CS54"/>
    <mergeCell ref="CT54:CV54"/>
    <mergeCell ref="CW54:CY54"/>
    <mergeCell ref="CZ54:DB54"/>
    <mergeCell ref="DC54:DE54"/>
    <mergeCell ref="DF54:DH54"/>
    <mergeCell ref="DI54:DK54"/>
    <mergeCell ref="DL54:DN54"/>
    <mergeCell ref="BM54:BO54"/>
    <mergeCell ref="BP54:BR54"/>
    <mergeCell ref="BS54:BU54"/>
    <mergeCell ref="BV54:BX54"/>
    <mergeCell ref="BY54:CA54"/>
    <mergeCell ref="CB54:CD54"/>
    <mergeCell ref="CE54:CG54"/>
    <mergeCell ref="CH54:CJ54"/>
    <mergeCell ref="CK54:CM54"/>
    <mergeCell ref="IB53:ID53"/>
    <mergeCell ref="IE53:IG53"/>
    <mergeCell ref="IH53:IJ53"/>
    <mergeCell ref="IK53:IM53"/>
    <mergeCell ref="IN53:IP53"/>
    <mergeCell ref="H54:J54"/>
    <mergeCell ref="K54:M54"/>
    <mergeCell ref="N54:P54"/>
    <mergeCell ref="Q54:S54"/>
    <mergeCell ref="T54:V54"/>
    <mergeCell ref="W54:Y54"/>
    <mergeCell ref="Z54:AB54"/>
    <mergeCell ref="AC54:AE54"/>
    <mergeCell ref="AF54:AH54"/>
    <mergeCell ref="AI54:AK54"/>
    <mergeCell ref="AL54:AN54"/>
    <mergeCell ref="AO54:AQ54"/>
    <mergeCell ref="AR54:AT54"/>
    <mergeCell ref="AU54:AW54"/>
    <mergeCell ref="AX54:AZ54"/>
    <mergeCell ref="BA54:BC54"/>
    <mergeCell ref="BD54:BF54"/>
    <mergeCell ref="BG54:BI54"/>
    <mergeCell ref="BJ54:BL54"/>
    <mergeCell ref="HA53:HC53"/>
    <mergeCell ref="HD53:HF53"/>
    <mergeCell ref="HG53:HI53"/>
    <mergeCell ref="HJ53:HL53"/>
    <mergeCell ref="HM53:HO53"/>
    <mergeCell ref="HP53:HR53"/>
    <mergeCell ref="HS53:HU53"/>
    <mergeCell ref="HV53:HX53"/>
    <mergeCell ref="HY53:IA53"/>
    <mergeCell ref="FZ53:GB53"/>
    <mergeCell ref="GC53:GE53"/>
    <mergeCell ref="GF53:GH53"/>
    <mergeCell ref="GI53:GK53"/>
    <mergeCell ref="GL53:GN53"/>
    <mergeCell ref="GO53:GQ53"/>
    <mergeCell ref="GR53:GT53"/>
    <mergeCell ref="GU53:GW53"/>
    <mergeCell ref="GX53:GZ53"/>
    <mergeCell ref="EY53:FA53"/>
    <mergeCell ref="FB53:FD53"/>
    <mergeCell ref="FE53:FG53"/>
    <mergeCell ref="FH53:FJ53"/>
    <mergeCell ref="FK53:FM53"/>
    <mergeCell ref="FN53:FP53"/>
    <mergeCell ref="FQ53:FS53"/>
    <mergeCell ref="FT53:FV53"/>
    <mergeCell ref="FW53:FY53"/>
    <mergeCell ref="DX53:DZ53"/>
    <mergeCell ref="EA53:EC53"/>
    <mergeCell ref="ED53:EF53"/>
    <mergeCell ref="EG53:EI53"/>
    <mergeCell ref="EJ53:EL53"/>
    <mergeCell ref="EM53:EO53"/>
    <mergeCell ref="EP53:ER53"/>
    <mergeCell ref="ES53:EU53"/>
    <mergeCell ref="EV53:EX53"/>
    <mergeCell ref="CW53:CY53"/>
    <mergeCell ref="CZ53:DB53"/>
    <mergeCell ref="DC53:DE53"/>
    <mergeCell ref="DF53:DH53"/>
    <mergeCell ref="DI53:DK53"/>
    <mergeCell ref="DL53:DN53"/>
    <mergeCell ref="DO53:DQ53"/>
    <mergeCell ref="DR53:DT53"/>
    <mergeCell ref="DU53:DW53"/>
    <mergeCell ref="BV53:BX53"/>
    <mergeCell ref="BY53:CA53"/>
    <mergeCell ref="CB53:CD53"/>
    <mergeCell ref="CE53:CG53"/>
    <mergeCell ref="CH53:CJ53"/>
    <mergeCell ref="CK53:CM53"/>
    <mergeCell ref="CN53:CP53"/>
    <mergeCell ref="CQ53:CS53"/>
    <mergeCell ref="CT53:CV53"/>
    <mergeCell ref="IK52:IM52"/>
    <mergeCell ref="IN52:IP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AR53:AT53"/>
    <mergeCell ref="AU53:AW53"/>
    <mergeCell ref="AX53:AZ53"/>
    <mergeCell ref="BA53:BC53"/>
    <mergeCell ref="BD53:BF53"/>
    <mergeCell ref="BG53:BI53"/>
    <mergeCell ref="BJ53:BL53"/>
    <mergeCell ref="BM53:BO53"/>
    <mergeCell ref="BP53:BR53"/>
    <mergeCell ref="BS53:BU53"/>
    <mergeCell ref="HJ52:HL52"/>
    <mergeCell ref="HM52:HO52"/>
    <mergeCell ref="HP52:HR52"/>
    <mergeCell ref="HS52:HU52"/>
    <mergeCell ref="HV52:HX52"/>
    <mergeCell ref="HY52:IA52"/>
    <mergeCell ref="IB52:ID52"/>
    <mergeCell ref="IE52:IG52"/>
    <mergeCell ref="IH52:IJ52"/>
    <mergeCell ref="GI52:GK52"/>
    <mergeCell ref="GL52:GN52"/>
    <mergeCell ref="GO52:GQ52"/>
    <mergeCell ref="GR52:GT52"/>
    <mergeCell ref="GU52:GW52"/>
    <mergeCell ref="GX52:GZ52"/>
    <mergeCell ref="HA52:HC52"/>
    <mergeCell ref="HD52:HF52"/>
    <mergeCell ref="HG52:HI52"/>
    <mergeCell ref="FH52:FJ52"/>
    <mergeCell ref="FK52:FM52"/>
    <mergeCell ref="FN52:FP52"/>
    <mergeCell ref="FQ52:FS52"/>
    <mergeCell ref="FT52:FV52"/>
    <mergeCell ref="FW52:FY52"/>
    <mergeCell ref="FZ52:GB52"/>
    <mergeCell ref="GC52:GE52"/>
    <mergeCell ref="GF52:GH52"/>
    <mergeCell ref="EG52:EI52"/>
    <mergeCell ref="EJ52:EL52"/>
    <mergeCell ref="EM52:EO52"/>
    <mergeCell ref="EP52:ER52"/>
    <mergeCell ref="ES52:EU52"/>
    <mergeCell ref="EV52:EX52"/>
    <mergeCell ref="EY52:FA52"/>
    <mergeCell ref="FB52:FD52"/>
    <mergeCell ref="FE52:FG52"/>
    <mergeCell ref="DF52:DH52"/>
    <mergeCell ref="DI52:DK52"/>
    <mergeCell ref="DL52:DN52"/>
    <mergeCell ref="DO52:DQ52"/>
    <mergeCell ref="DR52:DT52"/>
    <mergeCell ref="DU52:DW52"/>
    <mergeCell ref="DX52:DZ52"/>
    <mergeCell ref="EA52:EC52"/>
    <mergeCell ref="ED52:EF52"/>
    <mergeCell ref="CE52:CG52"/>
    <mergeCell ref="CH52:CJ52"/>
    <mergeCell ref="CK52:CM52"/>
    <mergeCell ref="CN52:CP52"/>
    <mergeCell ref="CQ52:CS52"/>
    <mergeCell ref="CT52:CV52"/>
    <mergeCell ref="CW52:CY52"/>
    <mergeCell ref="CZ52:DB52"/>
    <mergeCell ref="DC52:DE52"/>
    <mergeCell ref="BD52:BF52"/>
    <mergeCell ref="BG52:BI52"/>
    <mergeCell ref="BJ52:BL52"/>
    <mergeCell ref="BM52:BO52"/>
    <mergeCell ref="BP52:BR52"/>
    <mergeCell ref="BS52:BU52"/>
    <mergeCell ref="BV52:BX52"/>
    <mergeCell ref="BY52:CA52"/>
    <mergeCell ref="CB52:CD52"/>
    <mergeCell ref="HS51:HU51"/>
    <mergeCell ref="HV51:HX51"/>
    <mergeCell ref="HY51:IA51"/>
    <mergeCell ref="IB51:ID51"/>
    <mergeCell ref="IE51:IG51"/>
    <mergeCell ref="IH51:IJ51"/>
    <mergeCell ref="IK51:IM51"/>
    <mergeCell ref="IN51:IP51"/>
    <mergeCell ref="H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AI52:AK52"/>
    <mergeCell ref="AL52:AN52"/>
    <mergeCell ref="AO52:AQ52"/>
    <mergeCell ref="AR52:AT52"/>
    <mergeCell ref="AU52:AW52"/>
    <mergeCell ref="AX52:AZ52"/>
    <mergeCell ref="BA52:BC52"/>
    <mergeCell ref="GR51:GT51"/>
    <mergeCell ref="GU51:GW51"/>
    <mergeCell ref="GX51:GZ51"/>
    <mergeCell ref="HA51:HC51"/>
    <mergeCell ref="HD51:HF51"/>
    <mergeCell ref="HG51:HI51"/>
    <mergeCell ref="HJ51:HL51"/>
    <mergeCell ref="HM51:HO51"/>
    <mergeCell ref="HP51:HR51"/>
    <mergeCell ref="FQ51:FS51"/>
    <mergeCell ref="FT51:FV51"/>
    <mergeCell ref="FW51:FY51"/>
    <mergeCell ref="FZ51:GB51"/>
    <mergeCell ref="GC51:GE51"/>
    <mergeCell ref="GF51:GH51"/>
    <mergeCell ref="GI51:GK51"/>
    <mergeCell ref="GL51:GN51"/>
    <mergeCell ref="GO51:GQ51"/>
    <mergeCell ref="EP51:ER51"/>
    <mergeCell ref="ES51:EU51"/>
    <mergeCell ref="EV51:EX51"/>
    <mergeCell ref="EY51:FA51"/>
    <mergeCell ref="FB51:FD51"/>
    <mergeCell ref="FE51:FG51"/>
    <mergeCell ref="FH51:FJ51"/>
    <mergeCell ref="FK51:FM51"/>
    <mergeCell ref="FN51:FP51"/>
    <mergeCell ref="DO51:DQ51"/>
    <mergeCell ref="DR51:DT51"/>
    <mergeCell ref="DU51:DW51"/>
    <mergeCell ref="DX51:DZ51"/>
    <mergeCell ref="EA51:EC51"/>
    <mergeCell ref="ED51:EF51"/>
    <mergeCell ref="EG51:EI51"/>
    <mergeCell ref="EJ51:EL51"/>
    <mergeCell ref="EM51:EO51"/>
    <mergeCell ref="CN51:CP51"/>
    <mergeCell ref="CQ51:CS51"/>
    <mergeCell ref="CT51:CV51"/>
    <mergeCell ref="CW51:CY51"/>
    <mergeCell ref="CZ51:DB51"/>
    <mergeCell ref="DC51:DE51"/>
    <mergeCell ref="DF51:DH51"/>
    <mergeCell ref="DI51:DK51"/>
    <mergeCell ref="DL51:DN51"/>
    <mergeCell ref="BM51:BO51"/>
    <mergeCell ref="BP51:BR51"/>
    <mergeCell ref="BS51:BU51"/>
    <mergeCell ref="BV51:BX51"/>
    <mergeCell ref="BY51:CA51"/>
    <mergeCell ref="CB51:CD51"/>
    <mergeCell ref="CE51:CG51"/>
    <mergeCell ref="CH51:CJ51"/>
    <mergeCell ref="CK51:CM51"/>
    <mergeCell ref="IB50:ID50"/>
    <mergeCell ref="IE50:IG50"/>
    <mergeCell ref="IH50:IJ50"/>
    <mergeCell ref="IK50:IM50"/>
    <mergeCell ref="IN50:IP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AR51:AT51"/>
    <mergeCell ref="AU51:AW51"/>
    <mergeCell ref="AX51:AZ51"/>
    <mergeCell ref="BA51:BC51"/>
    <mergeCell ref="BD51:BF51"/>
    <mergeCell ref="BG51:BI51"/>
    <mergeCell ref="BJ51:BL51"/>
    <mergeCell ref="HA50:HC50"/>
    <mergeCell ref="HD50:HF50"/>
    <mergeCell ref="HG50:HI50"/>
    <mergeCell ref="HJ50:HL50"/>
    <mergeCell ref="HM50:HO50"/>
    <mergeCell ref="HP50:HR50"/>
    <mergeCell ref="HS50:HU50"/>
    <mergeCell ref="HV50:HX50"/>
    <mergeCell ref="HY50:IA50"/>
    <mergeCell ref="FZ50:GB50"/>
    <mergeCell ref="GC50:GE50"/>
    <mergeCell ref="GF50:GH50"/>
    <mergeCell ref="GI50:GK50"/>
    <mergeCell ref="GL50:GN50"/>
    <mergeCell ref="GO50:GQ50"/>
    <mergeCell ref="GR50:GT50"/>
    <mergeCell ref="GU50:GW50"/>
    <mergeCell ref="GX50:GZ50"/>
    <mergeCell ref="EY50:FA50"/>
    <mergeCell ref="FB50:FD50"/>
    <mergeCell ref="FE50:FG50"/>
    <mergeCell ref="FH50:FJ50"/>
    <mergeCell ref="FK50:FM50"/>
    <mergeCell ref="FN50:FP50"/>
    <mergeCell ref="FQ50:FS50"/>
    <mergeCell ref="FT50:FV50"/>
    <mergeCell ref="FW50:FY50"/>
    <mergeCell ref="DX50:DZ50"/>
    <mergeCell ref="EA50:EC50"/>
    <mergeCell ref="ED50:EF50"/>
    <mergeCell ref="EG50:EI50"/>
    <mergeCell ref="EJ50:EL50"/>
    <mergeCell ref="EM50:EO50"/>
    <mergeCell ref="EP50:ER50"/>
    <mergeCell ref="ES50:EU50"/>
    <mergeCell ref="EV50:EX50"/>
    <mergeCell ref="CW50:CY50"/>
    <mergeCell ref="CZ50:DB50"/>
    <mergeCell ref="DC50:DE50"/>
    <mergeCell ref="DF50:DH50"/>
    <mergeCell ref="DI50:DK50"/>
    <mergeCell ref="DL50:DN50"/>
    <mergeCell ref="DO50:DQ50"/>
    <mergeCell ref="DR50:DT50"/>
    <mergeCell ref="DU50:DW50"/>
    <mergeCell ref="BV50:BX50"/>
    <mergeCell ref="BY50:CA50"/>
    <mergeCell ref="CB50:CD50"/>
    <mergeCell ref="CE50:CG50"/>
    <mergeCell ref="CH50:CJ50"/>
    <mergeCell ref="CK50:CM50"/>
    <mergeCell ref="CN50:CP50"/>
    <mergeCell ref="CQ50:CS50"/>
    <mergeCell ref="CT50:CV50"/>
    <mergeCell ref="IK49:IM49"/>
    <mergeCell ref="IN49:IP49"/>
    <mergeCell ref="H50:J50"/>
    <mergeCell ref="K50:M50"/>
    <mergeCell ref="N50:P50"/>
    <mergeCell ref="Q50:S50"/>
    <mergeCell ref="T50:V50"/>
    <mergeCell ref="W50:Y50"/>
    <mergeCell ref="Z50:AB50"/>
    <mergeCell ref="AC50:AE50"/>
    <mergeCell ref="AF50:AH50"/>
    <mergeCell ref="AI50:AK50"/>
    <mergeCell ref="AL50:AN50"/>
    <mergeCell ref="AO50:AQ50"/>
    <mergeCell ref="AR50:AT50"/>
    <mergeCell ref="AU50:AW50"/>
    <mergeCell ref="AX50:AZ50"/>
    <mergeCell ref="BA50:BC50"/>
    <mergeCell ref="BD50:BF50"/>
    <mergeCell ref="BG50:BI50"/>
    <mergeCell ref="BJ50:BL50"/>
    <mergeCell ref="BM50:BO50"/>
    <mergeCell ref="BP50:BR50"/>
    <mergeCell ref="BS50:BU50"/>
    <mergeCell ref="HJ49:HL49"/>
    <mergeCell ref="HM49:HO49"/>
    <mergeCell ref="HP49:HR49"/>
    <mergeCell ref="HS49:HU49"/>
    <mergeCell ref="HV49:HX49"/>
    <mergeCell ref="HY49:IA49"/>
    <mergeCell ref="IB49:ID49"/>
    <mergeCell ref="IE49:IG49"/>
    <mergeCell ref="DO49:DQ49"/>
    <mergeCell ref="DR49:DT49"/>
    <mergeCell ref="DU49:DW49"/>
    <mergeCell ref="DX49:DZ49"/>
    <mergeCell ref="EA49:EC49"/>
    <mergeCell ref="ED49:EF49"/>
    <mergeCell ref="IH49:IJ49"/>
    <mergeCell ref="GI49:GK49"/>
    <mergeCell ref="GL49:GN49"/>
    <mergeCell ref="GO49:GQ49"/>
    <mergeCell ref="GR49:GT49"/>
    <mergeCell ref="GU49:GW49"/>
    <mergeCell ref="GX49:GZ49"/>
    <mergeCell ref="HA49:HC49"/>
    <mergeCell ref="HD49:HF49"/>
    <mergeCell ref="HG49:HI49"/>
    <mergeCell ref="FH49:FJ49"/>
    <mergeCell ref="FK49:FM49"/>
    <mergeCell ref="FN49:FP49"/>
    <mergeCell ref="FQ49:FS49"/>
    <mergeCell ref="FT49:FV49"/>
    <mergeCell ref="FW49:FY49"/>
    <mergeCell ref="FZ49:GB49"/>
    <mergeCell ref="GC49:GE49"/>
    <mergeCell ref="GF49:GH49"/>
    <mergeCell ref="GI48:GK48"/>
    <mergeCell ref="GL48:GN48"/>
    <mergeCell ref="AF48:AH48"/>
    <mergeCell ref="AI48:AK48"/>
    <mergeCell ref="CE49:CG49"/>
    <mergeCell ref="CH49:CJ49"/>
    <mergeCell ref="CK49:CM49"/>
    <mergeCell ref="CN49:CP49"/>
    <mergeCell ref="CQ49:CS49"/>
    <mergeCell ref="CT49:CV49"/>
    <mergeCell ref="CW49:CY49"/>
    <mergeCell ref="CZ49:DB49"/>
    <mergeCell ref="DC49:DE49"/>
    <mergeCell ref="BD49:BF49"/>
    <mergeCell ref="BG49:BI49"/>
    <mergeCell ref="BJ49:BL49"/>
    <mergeCell ref="BM49:BO49"/>
    <mergeCell ref="BP49:BR49"/>
    <mergeCell ref="BS49:BU49"/>
    <mergeCell ref="BV49:BX49"/>
    <mergeCell ref="BY49:CA49"/>
    <mergeCell ref="CB49:CD49"/>
    <mergeCell ref="EG49:EI49"/>
    <mergeCell ref="EJ49:EL49"/>
    <mergeCell ref="EM49:EO49"/>
    <mergeCell ref="EP49:ER49"/>
    <mergeCell ref="ES49:EU49"/>
    <mergeCell ref="EV49:EX49"/>
    <mergeCell ref="EY49:FA49"/>
    <mergeCell ref="FB49:FD49"/>
    <mergeCell ref="FE49:FG49"/>
    <mergeCell ref="DF49:DH49"/>
    <mergeCell ref="E87:G87"/>
    <mergeCell ref="E88:G88"/>
    <mergeCell ref="E89:G89"/>
    <mergeCell ref="E90:G90"/>
    <mergeCell ref="H48:J48"/>
    <mergeCell ref="K48:M48"/>
    <mergeCell ref="N48:P48"/>
    <mergeCell ref="Q48:S48"/>
    <mergeCell ref="T48:V48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T3:V3"/>
    <mergeCell ref="W3:Y3"/>
    <mergeCell ref="Z3:AB3"/>
    <mergeCell ref="AC3:AE3"/>
    <mergeCell ref="H49:J49"/>
    <mergeCell ref="K49:M49"/>
    <mergeCell ref="N49:P49"/>
    <mergeCell ref="Q49:S49"/>
    <mergeCell ref="T49:V49"/>
    <mergeCell ref="W49:Y49"/>
    <mergeCell ref="Z49:AB49"/>
    <mergeCell ref="AC49:AE49"/>
    <mergeCell ref="B3:D3"/>
    <mergeCell ref="E3:G3"/>
    <mergeCell ref="H3:J3"/>
    <mergeCell ref="K3:M3"/>
    <mergeCell ref="N3:P3"/>
    <mergeCell ref="Q3:S3"/>
    <mergeCell ref="BD3:BF3"/>
    <mergeCell ref="BG3:BI3"/>
    <mergeCell ref="BJ3:BL3"/>
    <mergeCell ref="BM3:BO3"/>
    <mergeCell ref="BP3:BR3"/>
    <mergeCell ref="BS3:BU3"/>
    <mergeCell ref="AL3:AN3"/>
    <mergeCell ref="AO3:AQ3"/>
    <mergeCell ref="AR3:AT3"/>
    <mergeCell ref="AU3:AW3"/>
    <mergeCell ref="AX3:AZ3"/>
    <mergeCell ref="BA3:BC3"/>
    <mergeCell ref="CW3:CY3"/>
    <mergeCell ref="CZ3:DB3"/>
    <mergeCell ref="DC3:DE3"/>
    <mergeCell ref="EP3:ER3"/>
    <mergeCell ref="ES3:EU3"/>
    <mergeCell ref="EV3:EX3"/>
    <mergeCell ref="EY3:FA3"/>
    <mergeCell ref="FB3:FD3"/>
    <mergeCell ref="AF3:AH3"/>
    <mergeCell ref="AI3:AK3"/>
    <mergeCell ref="E48:G48"/>
    <mergeCell ref="E49:G49"/>
    <mergeCell ref="E50:G50"/>
    <mergeCell ref="W48:Y48"/>
    <mergeCell ref="BV3:BX3"/>
    <mergeCell ref="BY3:CA3"/>
    <mergeCell ref="CB3:CD3"/>
    <mergeCell ref="CE3:CG3"/>
    <mergeCell ref="CH3:CJ3"/>
    <mergeCell ref="CK3:CM3"/>
    <mergeCell ref="Z48:AB48"/>
    <mergeCell ref="AC48:AE48"/>
    <mergeCell ref="AF49:AH49"/>
    <mergeCell ref="AI49:AK49"/>
    <mergeCell ref="AL49:AN49"/>
    <mergeCell ref="AO49:AQ49"/>
    <mergeCell ref="AR49:AT49"/>
    <mergeCell ref="AU49:AW49"/>
    <mergeCell ref="AX49:AZ49"/>
    <mergeCell ref="BA49:BC49"/>
    <mergeCell ref="DI49:DK49"/>
    <mergeCell ref="DL49:DN49"/>
    <mergeCell ref="FE3:FG3"/>
    <mergeCell ref="DX3:DZ3"/>
    <mergeCell ref="EA3:EC3"/>
    <mergeCell ref="ED3:EF3"/>
    <mergeCell ref="EG3:EI3"/>
    <mergeCell ref="EJ3:EL3"/>
    <mergeCell ref="EM3:EO3"/>
    <mergeCell ref="BP48:BR48"/>
    <mergeCell ref="BS48:BU48"/>
    <mergeCell ref="BV48:BX48"/>
    <mergeCell ref="BY48:CA48"/>
    <mergeCell ref="DL48:DN48"/>
    <mergeCell ref="DO48:DQ48"/>
    <mergeCell ref="DR48:DT48"/>
    <mergeCell ref="CT48:CV48"/>
    <mergeCell ref="CW48:CY48"/>
    <mergeCell ref="GO3:GQ3"/>
    <mergeCell ref="FH3:FJ3"/>
    <mergeCell ref="FK3:FM3"/>
    <mergeCell ref="FN3:FP3"/>
    <mergeCell ref="FQ3:FS3"/>
    <mergeCell ref="FT3:FV3"/>
    <mergeCell ref="FW3:FY3"/>
    <mergeCell ref="DF3:DH3"/>
    <mergeCell ref="DI3:DK3"/>
    <mergeCell ref="DL3:DN3"/>
    <mergeCell ref="DO3:DQ3"/>
    <mergeCell ref="DR3:DT3"/>
    <mergeCell ref="DU3:DW3"/>
    <mergeCell ref="CN3:CP3"/>
    <mergeCell ref="CQ3:CS3"/>
    <mergeCell ref="CT3:CV3"/>
    <mergeCell ref="HV48:HX48"/>
    <mergeCell ref="HY48:IA48"/>
    <mergeCell ref="IB48:ID48"/>
    <mergeCell ref="IE48:IG48"/>
    <mergeCell ref="AR48:AT48"/>
    <mergeCell ref="AU48:AW48"/>
    <mergeCell ref="AX48:AZ48"/>
    <mergeCell ref="BA48:BC48"/>
    <mergeCell ref="BD48:BF48"/>
    <mergeCell ref="BG48:BI48"/>
    <mergeCell ref="DU48:DW48"/>
    <mergeCell ref="DX48:DZ48"/>
    <mergeCell ref="EA48:EC48"/>
    <mergeCell ref="FE48:FG48"/>
    <mergeCell ref="FH48:FJ48"/>
    <mergeCell ref="FK48:FM48"/>
    <mergeCell ref="ED48:EF48"/>
    <mergeCell ref="EG48:EI48"/>
    <mergeCell ref="EJ48:EL48"/>
    <mergeCell ref="EM48:EO48"/>
    <mergeCell ref="GO48:GQ48"/>
    <mergeCell ref="GR48:GT48"/>
    <mergeCell ref="GU48:GW48"/>
    <mergeCell ref="HP48:HR48"/>
    <mergeCell ref="HS48:HU48"/>
    <mergeCell ref="FN48:FP48"/>
    <mergeCell ref="FQ48:FS48"/>
    <mergeCell ref="FT48:FV48"/>
    <mergeCell ref="FW48:FY48"/>
    <mergeCell ref="FZ48:GB48"/>
    <mergeCell ref="GC48:GE48"/>
    <mergeCell ref="GF48:GH48"/>
    <mergeCell ref="IB3:ID3"/>
    <mergeCell ref="IE3:IG3"/>
    <mergeCell ref="HJ3:HL3"/>
    <mergeCell ref="HM3:HO3"/>
    <mergeCell ref="HP3:HR3"/>
    <mergeCell ref="HS3:HU3"/>
    <mergeCell ref="HV3:HX3"/>
    <mergeCell ref="HY3:IA3"/>
    <mergeCell ref="GR3:GT3"/>
    <mergeCell ref="GU3:GW3"/>
    <mergeCell ref="GX3:GZ3"/>
    <mergeCell ref="HA3:HC3"/>
    <mergeCell ref="HD3:HF3"/>
    <mergeCell ref="HG3:HI3"/>
    <mergeCell ref="FZ3:GB3"/>
    <mergeCell ref="GC3:GE3"/>
    <mergeCell ref="GF3:GH3"/>
    <mergeCell ref="GI3:GK3"/>
    <mergeCell ref="GL3:GN3"/>
    <mergeCell ref="GX48:GZ48"/>
    <mergeCell ref="HA48:HC48"/>
    <mergeCell ref="HD48:HF48"/>
    <mergeCell ref="HG48:HI48"/>
    <mergeCell ref="HJ48:HL48"/>
    <mergeCell ref="HM48:HO48"/>
    <mergeCell ref="B54:D54"/>
    <mergeCell ref="B53:D53"/>
    <mergeCell ref="B52:D52"/>
    <mergeCell ref="B51:D51"/>
    <mergeCell ref="B50:D50"/>
    <mergeCell ref="B49:D49"/>
    <mergeCell ref="B48:D48"/>
    <mergeCell ref="AL48:AN48"/>
    <mergeCell ref="AO48:AQ48"/>
    <mergeCell ref="CB48:CD48"/>
    <mergeCell ref="CE48:CG48"/>
    <mergeCell ref="CH48:CJ48"/>
    <mergeCell ref="CK48:CM48"/>
    <mergeCell ref="CN48:CP48"/>
    <mergeCell ref="CQ48:CS48"/>
    <mergeCell ref="BJ48:BL48"/>
    <mergeCell ref="BM48:BO48"/>
    <mergeCell ref="CZ48:DB48"/>
    <mergeCell ref="DC48:DE48"/>
    <mergeCell ref="DF48:DH48"/>
    <mergeCell ref="DI48:DK48"/>
    <mergeCell ref="EP48:ER48"/>
    <mergeCell ref="ES48:EU48"/>
    <mergeCell ref="EV48:EX48"/>
    <mergeCell ref="EY48:FA48"/>
    <mergeCell ref="FB48:FD48"/>
    <mergeCell ref="B63:D63"/>
    <mergeCell ref="B62:D62"/>
    <mergeCell ref="B61:D61"/>
    <mergeCell ref="B60:D60"/>
    <mergeCell ref="B59:D59"/>
    <mergeCell ref="B58:D58"/>
    <mergeCell ref="B57:D57"/>
    <mergeCell ref="B56:D56"/>
    <mergeCell ref="B55:D55"/>
    <mergeCell ref="B72:D72"/>
    <mergeCell ref="B71:D71"/>
    <mergeCell ref="B70:D70"/>
    <mergeCell ref="B69:D69"/>
    <mergeCell ref="B68:D68"/>
    <mergeCell ref="B67:D67"/>
    <mergeCell ref="B66:D66"/>
    <mergeCell ref="B65:D65"/>
    <mergeCell ref="B64:D64"/>
    <mergeCell ref="B81:D81"/>
    <mergeCell ref="B80:D80"/>
    <mergeCell ref="B79:D79"/>
    <mergeCell ref="B78:D78"/>
    <mergeCell ref="B77:D77"/>
    <mergeCell ref="B76:D76"/>
    <mergeCell ref="B75:D75"/>
    <mergeCell ref="B74:D74"/>
    <mergeCell ref="B73:D73"/>
    <mergeCell ref="B90:D90"/>
    <mergeCell ref="B89:D89"/>
    <mergeCell ref="B88:D88"/>
    <mergeCell ref="B87:D87"/>
    <mergeCell ref="B86:D86"/>
    <mergeCell ref="B85:D85"/>
    <mergeCell ref="B84:D84"/>
    <mergeCell ref="B83:D83"/>
    <mergeCell ref="B82:D82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"/>
  <sheetViews>
    <sheetView view="pageBreakPreview" zoomScale="85" zoomScaleNormal="100" zoomScaleSheetLayoutView="85" workbookViewId="0">
      <selection activeCell="N4" sqref="N4"/>
    </sheetView>
  </sheetViews>
  <sheetFormatPr defaultRowHeight="18.75" x14ac:dyDescent="0.4"/>
  <cols>
    <col min="2" max="3" width="16.25" customWidth="1"/>
    <col min="4" max="4" width="13.375" bestFit="1" customWidth="1"/>
    <col min="5" max="5" width="14.25" bestFit="1" customWidth="1"/>
    <col min="6" max="8" width="14.25" customWidth="1"/>
    <col min="9" max="9" width="1.625" customWidth="1"/>
    <col min="10" max="11" width="13" bestFit="1" customWidth="1"/>
    <col min="12" max="15" width="9" customWidth="1"/>
  </cols>
  <sheetData>
    <row r="1" spans="1:17" x14ac:dyDescent="0.4">
      <c r="A1" t="s">
        <v>176</v>
      </c>
    </row>
    <row r="2" spans="1:17" x14ac:dyDescent="0.4">
      <c r="B2" s="74" t="s">
        <v>198</v>
      </c>
      <c r="D2" s="74" t="s">
        <v>199</v>
      </c>
      <c r="E2" t="s">
        <v>200</v>
      </c>
      <c r="J2" s="75" t="s">
        <v>197</v>
      </c>
      <c r="L2" s="226" t="s">
        <v>6667</v>
      </c>
      <c r="M2" s="227"/>
      <c r="N2" s="226" t="s">
        <v>6668</v>
      </c>
      <c r="O2" s="227"/>
      <c r="P2" s="226" t="s">
        <v>6669</v>
      </c>
      <c r="Q2" s="227"/>
    </row>
    <row r="3" spans="1:17" s="3" customFormat="1" ht="37.5" customHeight="1" x14ac:dyDescent="0.4">
      <c r="A3" s="50"/>
      <c r="B3" s="50" t="s">
        <v>1</v>
      </c>
      <c r="C3" s="50" t="s">
        <v>3</v>
      </c>
      <c r="D3" s="62" t="s">
        <v>213</v>
      </c>
      <c r="E3" s="50" t="s">
        <v>180</v>
      </c>
      <c r="F3" s="50" t="s">
        <v>6664</v>
      </c>
      <c r="G3" s="50" t="s">
        <v>6665</v>
      </c>
      <c r="H3" s="50" t="s">
        <v>6666</v>
      </c>
      <c r="J3" s="50" t="s">
        <v>84</v>
      </c>
      <c r="K3" s="3" t="s">
        <v>205</v>
      </c>
      <c r="L3" s="153" t="s">
        <v>6665</v>
      </c>
      <c r="M3" s="149" t="s">
        <v>6666</v>
      </c>
      <c r="N3" s="153" t="s">
        <v>6665</v>
      </c>
      <c r="O3" s="149" t="s">
        <v>6666</v>
      </c>
      <c r="P3" s="153"/>
      <c r="Q3" s="149"/>
    </row>
    <row r="4" spans="1:17" x14ac:dyDescent="0.4">
      <c r="A4" s="60" t="s">
        <v>4</v>
      </c>
      <c r="B4" s="61">
        <f>③条件反映後!B$47</f>
        <v>0</v>
      </c>
      <c r="C4" s="61">
        <f>③条件反映後!D47</f>
        <v>0</v>
      </c>
      <c r="D4" s="63">
        <f>C4</f>
        <v>0</v>
      </c>
      <c r="E4" s="61">
        <f>ROUND(((C4-$D$4)/1000000),0)</f>
        <v>0</v>
      </c>
      <c r="F4" s="71" t="e">
        <f>AVERAGE($E$4:$E$83)</f>
        <v>#DIV/0!</v>
      </c>
      <c r="G4" s="71">
        <f>SUMIF(E4,"&lt;"&amp;F4,E4)</f>
        <v>0</v>
      </c>
      <c r="H4" s="71">
        <f>SUMIF(E4,"&gt;"&amp;F4,E4)</f>
        <v>0</v>
      </c>
      <c r="J4" s="64" t="e">
        <f>③条件反映後!B$48</f>
        <v>#DIV/0!</v>
      </c>
      <c r="K4" s="70" t="e">
        <f>AVERAGE(J4:J83)</f>
        <v>#DIV/0!</v>
      </c>
      <c r="L4" s="154" t="e">
        <f>F4-E4</f>
        <v>#DIV/0!</v>
      </c>
      <c r="M4" s="150" t="e">
        <f t="shared" ref="M4" si="0">E4-F4</f>
        <v>#DIV/0!</v>
      </c>
      <c r="N4" s="154"/>
      <c r="O4" s="150"/>
      <c r="P4" s="224"/>
      <c r="Q4" s="225"/>
    </row>
    <row r="5" spans="1:17" x14ac:dyDescent="0.4">
      <c r="A5" s="60" t="s">
        <v>5</v>
      </c>
      <c r="B5" s="61" t="e">
        <f>③条件反映後!F47</f>
        <v>#DIV/0!</v>
      </c>
      <c r="C5" s="61" t="e">
        <f>③条件反映後!G47</f>
        <v>#DIV/0!</v>
      </c>
      <c r="E5" s="61" t="e">
        <f t="shared" ref="E5:E68" si="1">ROUND(((C5-$D$4)/1000000),0)</f>
        <v>#DIV/0!</v>
      </c>
      <c r="F5" s="71" t="e">
        <f t="shared" ref="F5:F68" si="2">AVERAGE($E$4:$E$83)</f>
        <v>#DIV/0!</v>
      </c>
      <c r="G5" s="71" t="e">
        <f>SUMIF(E5,"&lt;"&amp;F5,E5)</f>
        <v>#DIV/0!</v>
      </c>
      <c r="H5" s="71" t="e">
        <f t="shared" ref="H5:H68" si="3">SUMIF(E5,"&gt;"&amp;F5,E5)</f>
        <v>#DIV/0!</v>
      </c>
      <c r="J5" s="64" t="e">
        <f>③条件反映後!E$48</f>
        <v>#DIV/0!</v>
      </c>
      <c r="L5" s="154"/>
      <c r="M5" s="150"/>
      <c r="N5" s="154"/>
      <c r="O5" s="150"/>
      <c r="P5" s="224" t="e">
        <f>E5-E4</f>
        <v>#DIV/0!</v>
      </c>
      <c r="Q5" s="225"/>
    </row>
    <row r="6" spans="1:17" x14ac:dyDescent="0.4">
      <c r="A6" s="60" t="s">
        <v>6</v>
      </c>
      <c r="B6" s="61" t="e">
        <f>③条件反映後!I47</f>
        <v>#DIV/0!</v>
      </c>
      <c r="C6" s="61" t="e">
        <f>③条件反映後!J47</f>
        <v>#DIV/0!</v>
      </c>
      <c r="E6" s="61" t="e">
        <f t="shared" si="1"/>
        <v>#DIV/0!</v>
      </c>
      <c r="F6" s="71" t="e">
        <f t="shared" si="2"/>
        <v>#DIV/0!</v>
      </c>
      <c r="G6" s="71" t="e">
        <f t="shared" ref="G6:G69" si="4">SUMIF(E6,"&lt;"&amp;F6,E6)</f>
        <v>#DIV/0!</v>
      </c>
      <c r="H6" s="71" t="e">
        <f t="shared" si="3"/>
        <v>#DIV/0!</v>
      </c>
      <c r="J6" s="64" t="e">
        <f>③条件反映後!H$48</f>
        <v>#DIV/0!</v>
      </c>
      <c r="L6" s="154"/>
      <c r="M6" s="150"/>
      <c r="N6" s="154"/>
      <c r="O6" s="150"/>
      <c r="P6" s="224" t="e">
        <f t="shared" ref="P6:P69" si="5">E6-E5</f>
        <v>#DIV/0!</v>
      </c>
      <c r="Q6" s="225"/>
    </row>
    <row r="7" spans="1:17" x14ac:dyDescent="0.4">
      <c r="A7" s="60" t="s">
        <v>7</v>
      </c>
      <c r="B7" s="61" t="e">
        <f>③条件反映後!L47</f>
        <v>#DIV/0!</v>
      </c>
      <c r="C7" s="61" t="e">
        <f>③条件反映後!M47</f>
        <v>#DIV/0!</v>
      </c>
      <c r="E7" s="61" t="e">
        <f t="shared" si="1"/>
        <v>#DIV/0!</v>
      </c>
      <c r="F7" s="71" t="e">
        <f t="shared" si="2"/>
        <v>#DIV/0!</v>
      </c>
      <c r="G7" s="71" t="e">
        <f t="shared" si="4"/>
        <v>#DIV/0!</v>
      </c>
      <c r="H7" s="71" t="e">
        <f t="shared" si="3"/>
        <v>#DIV/0!</v>
      </c>
      <c r="J7" s="64" t="e">
        <f>③条件反映後!K$48</f>
        <v>#DIV/0!</v>
      </c>
      <c r="L7" s="154"/>
      <c r="M7" s="150"/>
      <c r="N7" s="154"/>
      <c r="O7" s="150"/>
      <c r="P7" s="224" t="e">
        <f t="shared" si="5"/>
        <v>#DIV/0!</v>
      </c>
      <c r="Q7" s="225"/>
    </row>
    <row r="8" spans="1:17" x14ac:dyDescent="0.4">
      <c r="A8" s="60" t="s">
        <v>8</v>
      </c>
      <c r="B8" s="61" t="e">
        <f>③条件反映後!O47</f>
        <v>#DIV/0!</v>
      </c>
      <c r="C8" s="61" t="e">
        <f>③条件反映後!P47</f>
        <v>#DIV/0!</v>
      </c>
      <c r="E8" s="61" t="e">
        <f t="shared" si="1"/>
        <v>#DIV/0!</v>
      </c>
      <c r="F8" s="71" t="e">
        <f t="shared" si="2"/>
        <v>#DIV/0!</v>
      </c>
      <c r="G8" s="71" t="e">
        <f t="shared" si="4"/>
        <v>#DIV/0!</v>
      </c>
      <c r="H8" s="71" t="e">
        <f t="shared" si="3"/>
        <v>#DIV/0!</v>
      </c>
      <c r="J8" s="64" t="e">
        <f>③条件反映後!N$48</f>
        <v>#DIV/0!</v>
      </c>
      <c r="L8" s="154"/>
      <c r="M8" s="150"/>
      <c r="N8" s="154"/>
      <c r="O8" s="150"/>
      <c r="P8" s="224" t="e">
        <f t="shared" si="5"/>
        <v>#DIV/0!</v>
      </c>
      <c r="Q8" s="225"/>
    </row>
    <row r="9" spans="1:17" x14ac:dyDescent="0.4">
      <c r="A9" s="60" t="s">
        <v>9</v>
      </c>
      <c r="B9" s="61" t="e">
        <f>③条件反映後!R47</f>
        <v>#DIV/0!</v>
      </c>
      <c r="C9" s="61" t="e">
        <f>③条件反映後!S47</f>
        <v>#DIV/0!</v>
      </c>
      <c r="E9" s="61" t="e">
        <f t="shared" si="1"/>
        <v>#DIV/0!</v>
      </c>
      <c r="F9" s="71" t="e">
        <f t="shared" si="2"/>
        <v>#DIV/0!</v>
      </c>
      <c r="G9" s="71" t="e">
        <f t="shared" si="4"/>
        <v>#DIV/0!</v>
      </c>
      <c r="H9" s="71" t="e">
        <f t="shared" si="3"/>
        <v>#DIV/0!</v>
      </c>
      <c r="J9" s="64" t="e">
        <f>③条件反映後!Q$48</f>
        <v>#DIV/0!</v>
      </c>
      <c r="L9" s="154"/>
      <c r="M9" s="150"/>
      <c r="N9" s="154"/>
      <c r="O9" s="150"/>
      <c r="P9" s="224" t="e">
        <f t="shared" si="5"/>
        <v>#DIV/0!</v>
      </c>
      <c r="Q9" s="225"/>
    </row>
    <row r="10" spans="1:17" x14ac:dyDescent="0.4">
      <c r="A10" s="60" t="s">
        <v>10</v>
      </c>
      <c r="B10" s="61" t="e">
        <f>③条件反映後!U47</f>
        <v>#DIV/0!</v>
      </c>
      <c r="C10" s="61" t="e">
        <f>③条件反映後!V47</f>
        <v>#DIV/0!</v>
      </c>
      <c r="E10" s="61" t="e">
        <f t="shared" si="1"/>
        <v>#DIV/0!</v>
      </c>
      <c r="F10" s="71" t="e">
        <f t="shared" si="2"/>
        <v>#DIV/0!</v>
      </c>
      <c r="G10" s="71" t="e">
        <f t="shared" si="4"/>
        <v>#DIV/0!</v>
      </c>
      <c r="H10" s="71" t="e">
        <f t="shared" si="3"/>
        <v>#DIV/0!</v>
      </c>
      <c r="J10" s="64" t="e">
        <f>③条件反映後!T$48</f>
        <v>#DIV/0!</v>
      </c>
      <c r="L10" s="154"/>
      <c r="M10" s="150"/>
      <c r="N10" s="154"/>
      <c r="O10" s="150"/>
      <c r="P10" s="224" t="e">
        <f t="shared" si="5"/>
        <v>#DIV/0!</v>
      </c>
      <c r="Q10" s="225"/>
    </row>
    <row r="11" spans="1:17" x14ac:dyDescent="0.4">
      <c r="A11" s="60" t="s">
        <v>11</v>
      </c>
      <c r="B11" s="61" t="e">
        <f>③条件反映後!X47</f>
        <v>#DIV/0!</v>
      </c>
      <c r="C11" s="61" t="e">
        <f>③条件反映後!Y47</f>
        <v>#DIV/0!</v>
      </c>
      <c r="E11" s="61" t="e">
        <f t="shared" si="1"/>
        <v>#DIV/0!</v>
      </c>
      <c r="F11" s="71" t="e">
        <f t="shared" si="2"/>
        <v>#DIV/0!</v>
      </c>
      <c r="G11" s="71" t="e">
        <f t="shared" si="4"/>
        <v>#DIV/0!</v>
      </c>
      <c r="H11" s="71" t="e">
        <f t="shared" si="3"/>
        <v>#DIV/0!</v>
      </c>
      <c r="J11" s="64" t="e">
        <f>③条件反映後!W$48</f>
        <v>#DIV/0!</v>
      </c>
      <c r="L11" s="154"/>
      <c r="M11" s="150"/>
      <c r="N11" s="154"/>
      <c r="O11" s="150"/>
      <c r="P11" s="224" t="e">
        <f t="shared" si="5"/>
        <v>#DIV/0!</v>
      </c>
      <c r="Q11" s="225"/>
    </row>
    <row r="12" spans="1:17" x14ac:dyDescent="0.4">
      <c r="A12" s="60" t="s">
        <v>12</v>
      </c>
      <c r="B12" s="61" t="e">
        <f>③条件反映後!AA47</f>
        <v>#DIV/0!</v>
      </c>
      <c r="C12" s="61" t="e">
        <f>③条件反映後!AB47</f>
        <v>#DIV/0!</v>
      </c>
      <c r="E12" s="61" t="e">
        <f t="shared" si="1"/>
        <v>#DIV/0!</v>
      </c>
      <c r="F12" s="71" t="e">
        <f t="shared" si="2"/>
        <v>#DIV/0!</v>
      </c>
      <c r="G12" s="71" t="e">
        <f t="shared" si="4"/>
        <v>#DIV/0!</v>
      </c>
      <c r="H12" s="71" t="e">
        <f t="shared" si="3"/>
        <v>#DIV/0!</v>
      </c>
      <c r="J12" s="64" t="e">
        <f>③条件反映後!Z48</f>
        <v>#DIV/0!</v>
      </c>
      <c r="L12" s="154"/>
      <c r="M12" s="150"/>
      <c r="N12" s="154"/>
      <c r="O12" s="150"/>
      <c r="P12" s="224" t="e">
        <f t="shared" si="5"/>
        <v>#DIV/0!</v>
      </c>
      <c r="Q12" s="225"/>
    </row>
    <row r="13" spans="1:17" x14ac:dyDescent="0.4">
      <c r="A13" s="60" t="s">
        <v>13</v>
      </c>
      <c r="B13" s="61" t="e">
        <f>③条件反映後!AD47</f>
        <v>#DIV/0!</v>
      </c>
      <c r="C13" s="61" t="e">
        <f>③条件反映後!AE47</f>
        <v>#DIV/0!</v>
      </c>
      <c r="E13" s="61" t="e">
        <f t="shared" si="1"/>
        <v>#DIV/0!</v>
      </c>
      <c r="F13" s="71" t="e">
        <f t="shared" si="2"/>
        <v>#DIV/0!</v>
      </c>
      <c r="G13" s="71" t="e">
        <f t="shared" si="4"/>
        <v>#DIV/0!</v>
      </c>
      <c r="H13" s="71" t="e">
        <f t="shared" si="3"/>
        <v>#DIV/0!</v>
      </c>
      <c r="J13" s="64" t="e">
        <f>③条件反映後!AC48</f>
        <v>#DIV/0!</v>
      </c>
      <c r="L13" s="154"/>
      <c r="M13" s="150"/>
      <c r="N13" s="154"/>
      <c r="O13" s="150"/>
      <c r="P13" s="224" t="e">
        <f t="shared" si="5"/>
        <v>#DIV/0!</v>
      </c>
      <c r="Q13" s="225"/>
    </row>
    <row r="14" spans="1:17" x14ac:dyDescent="0.4">
      <c r="A14" s="60" t="s">
        <v>14</v>
      </c>
      <c r="B14" s="61" t="e">
        <f>③条件反映後!AG47</f>
        <v>#DIV/0!</v>
      </c>
      <c r="C14" s="61" t="e">
        <f>③条件反映後!AH47</f>
        <v>#DIV/0!</v>
      </c>
      <c r="E14" s="61" t="e">
        <f t="shared" si="1"/>
        <v>#DIV/0!</v>
      </c>
      <c r="F14" s="71" t="e">
        <f t="shared" si="2"/>
        <v>#DIV/0!</v>
      </c>
      <c r="G14" s="71" t="e">
        <f t="shared" si="4"/>
        <v>#DIV/0!</v>
      </c>
      <c r="H14" s="71" t="e">
        <f t="shared" si="3"/>
        <v>#DIV/0!</v>
      </c>
      <c r="J14" s="64" t="e">
        <f>③条件反映後!AF48</f>
        <v>#DIV/0!</v>
      </c>
      <c r="L14" s="154"/>
      <c r="M14" s="150"/>
      <c r="N14" s="154"/>
      <c r="O14" s="150"/>
      <c r="P14" s="224" t="e">
        <f t="shared" si="5"/>
        <v>#DIV/0!</v>
      </c>
      <c r="Q14" s="225"/>
    </row>
    <row r="15" spans="1:17" x14ac:dyDescent="0.4">
      <c r="A15" s="60" t="s">
        <v>15</v>
      </c>
      <c r="B15" s="61" t="e">
        <f>③条件反映後!AJ47</f>
        <v>#DIV/0!</v>
      </c>
      <c r="C15" s="61" t="e">
        <f>③条件反映後!AK47</f>
        <v>#DIV/0!</v>
      </c>
      <c r="E15" s="61" t="e">
        <f t="shared" si="1"/>
        <v>#DIV/0!</v>
      </c>
      <c r="F15" s="71" t="e">
        <f t="shared" si="2"/>
        <v>#DIV/0!</v>
      </c>
      <c r="G15" s="71" t="e">
        <f t="shared" si="4"/>
        <v>#DIV/0!</v>
      </c>
      <c r="H15" s="71" t="e">
        <f t="shared" si="3"/>
        <v>#DIV/0!</v>
      </c>
      <c r="J15" s="64" t="e">
        <f>③条件反映後!AI48</f>
        <v>#DIV/0!</v>
      </c>
      <c r="L15" s="154"/>
      <c r="M15" s="150"/>
      <c r="N15" s="154"/>
      <c r="O15" s="150"/>
      <c r="P15" s="224" t="e">
        <f t="shared" si="5"/>
        <v>#DIV/0!</v>
      </c>
      <c r="Q15" s="225"/>
    </row>
    <row r="16" spans="1:17" x14ac:dyDescent="0.4">
      <c r="A16" s="60" t="s">
        <v>16</v>
      </c>
      <c r="B16" s="61" t="e">
        <f>③条件反映後!AM47</f>
        <v>#DIV/0!</v>
      </c>
      <c r="C16" s="61" t="e">
        <f>③条件反映後!AN47</f>
        <v>#DIV/0!</v>
      </c>
      <c r="E16" s="61" t="e">
        <f t="shared" si="1"/>
        <v>#DIV/0!</v>
      </c>
      <c r="F16" s="71" t="e">
        <f t="shared" si="2"/>
        <v>#DIV/0!</v>
      </c>
      <c r="G16" s="71" t="e">
        <f t="shared" si="4"/>
        <v>#DIV/0!</v>
      </c>
      <c r="H16" s="71" t="e">
        <f t="shared" si="3"/>
        <v>#DIV/0!</v>
      </c>
      <c r="J16" s="64" t="e">
        <f>③条件反映後!AL48</f>
        <v>#DIV/0!</v>
      </c>
      <c r="L16" s="154"/>
      <c r="M16" s="150"/>
      <c r="N16" s="154"/>
      <c r="O16" s="150"/>
      <c r="P16" s="224" t="e">
        <f t="shared" si="5"/>
        <v>#DIV/0!</v>
      </c>
      <c r="Q16" s="225"/>
    </row>
    <row r="17" spans="1:17" x14ac:dyDescent="0.4">
      <c r="A17" s="60" t="s">
        <v>17</v>
      </c>
      <c r="B17" s="61" t="e">
        <f>③条件反映後!AP47</f>
        <v>#DIV/0!</v>
      </c>
      <c r="C17" s="61" t="e">
        <f>③条件反映後!AQ47</f>
        <v>#DIV/0!</v>
      </c>
      <c r="E17" s="61" t="e">
        <f t="shared" si="1"/>
        <v>#DIV/0!</v>
      </c>
      <c r="F17" s="71" t="e">
        <f t="shared" si="2"/>
        <v>#DIV/0!</v>
      </c>
      <c r="G17" s="71" t="e">
        <f t="shared" si="4"/>
        <v>#DIV/0!</v>
      </c>
      <c r="H17" s="71" t="e">
        <f t="shared" si="3"/>
        <v>#DIV/0!</v>
      </c>
      <c r="J17" s="64" t="e">
        <f>③条件反映後!AO48</f>
        <v>#DIV/0!</v>
      </c>
      <c r="L17" s="154"/>
      <c r="M17" s="150"/>
      <c r="N17" s="154"/>
      <c r="O17" s="150"/>
      <c r="P17" s="224" t="e">
        <f t="shared" si="5"/>
        <v>#DIV/0!</v>
      </c>
      <c r="Q17" s="225"/>
    </row>
    <row r="18" spans="1:17" x14ac:dyDescent="0.4">
      <c r="A18" s="60" t="s">
        <v>18</v>
      </c>
      <c r="B18" s="61" t="e">
        <f>③条件反映後!AS47</f>
        <v>#DIV/0!</v>
      </c>
      <c r="C18" s="61" t="e">
        <f>③条件反映後!AT47</f>
        <v>#DIV/0!</v>
      </c>
      <c r="E18" s="61" t="e">
        <f t="shared" si="1"/>
        <v>#DIV/0!</v>
      </c>
      <c r="F18" s="71" t="e">
        <f t="shared" si="2"/>
        <v>#DIV/0!</v>
      </c>
      <c r="G18" s="71" t="e">
        <f t="shared" si="4"/>
        <v>#DIV/0!</v>
      </c>
      <c r="H18" s="71" t="e">
        <f t="shared" si="3"/>
        <v>#DIV/0!</v>
      </c>
      <c r="J18" s="64" t="e">
        <f>③条件反映後!AR48</f>
        <v>#DIV/0!</v>
      </c>
      <c r="L18" s="154"/>
      <c r="M18" s="150"/>
      <c r="N18" s="154"/>
      <c r="O18" s="150"/>
      <c r="P18" s="224" t="e">
        <f t="shared" si="5"/>
        <v>#DIV/0!</v>
      </c>
      <c r="Q18" s="225"/>
    </row>
    <row r="19" spans="1:17" x14ac:dyDescent="0.4">
      <c r="A19" s="60" t="s">
        <v>19</v>
      </c>
      <c r="B19" s="61" t="e">
        <f>③条件反映後!AV47</f>
        <v>#DIV/0!</v>
      </c>
      <c r="C19" s="61" t="e">
        <f>③条件反映後!AW47</f>
        <v>#DIV/0!</v>
      </c>
      <c r="E19" s="61" t="e">
        <f t="shared" si="1"/>
        <v>#DIV/0!</v>
      </c>
      <c r="F19" s="71" t="e">
        <f t="shared" si="2"/>
        <v>#DIV/0!</v>
      </c>
      <c r="G19" s="71" t="e">
        <f t="shared" si="4"/>
        <v>#DIV/0!</v>
      </c>
      <c r="H19" s="71" t="e">
        <f t="shared" si="3"/>
        <v>#DIV/0!</v>
      </c>
      <c r="J19" s="64" t="e">
        <f>③条件反映後!AU48</f>
        <v>#DIV/0!</v>
      </c>
      <c r="L19" s="154"/>
      <c r="M19" s="150"/>
      <c r="N19" s="154"/>
      <c r="O19" s="150"/>
      <c r="P19" s="224" t="e">
        <f t="shared" si="5"/>
        <v>#DIV/0!</v>
      </c>
      <c r="Q19" s="225"/>
    </row>
    <row r="20" spans="1:17" x14ac:dyDescent="0.4">
      <c r="A20" s="60" t="s">
        <v>20</v>
      </c>
      <c r="B20" s="61" t="e">
        <f>③条件反映後!AY47</f>
        <v>#DIV/0!</v>
      </c>
      <c r="C20" s="61" t="e">
        <f>③条件反映後!AZ47</f>
        <v>#DIV/0!</v>
      </c>
      <c r="E20" s="61" t="e">
        <f t="shared" si="1"/>
        <v>#DIV/0!</v>
      </c>
      <c r="F20" s="71" t="e">
        <f t="shared" si="2"/>
        <v>#DIV/0!</v>
      </c>
      <c r="G20" s="71" t="e">
        <f t="shared" si="4"/>
        <v>#DIV/0!</v>
      </c>
      <c r="H20" s="71" t="e">
        <f t="shared" si="3"/>
        <v>#DIV/0!</v>
      </c>
      <c r="J20" s="64" t="e">
        <f>③条件反映後!AX48</f>
        <v>#DIV/0!</v>
      </c>
      <c r="L20" s="154"/>
      <c r="M20" s="150"/>
      <c r="N20" s="154"/>
      <c r="O20" s="150"/>
      <c r="P20" s="224" t="e">
        <f t="shared" si="5"/>
        <v>#DIV/0!</v>
      </c>
      <c r="Q20" s="225"/>
    </row>
    <row r="21" spans="1:17" x14ac:dyDescent="0.4">
      <c r="A21" s="60" t="s">
        <v>21</v>
      </c>
      <c r="B21" s="61" t="e">
        <f>③条件反映後!BB47</f>
        <v>#DIV/0!</v>
      </c>
      <c r="C21" s="61" t="e">
        <f>③条件反映後!BC47</f>
        <v>#DIV/0!</v>
      </c>
      <c r="E21" s="61" t="e">
        <f t="shared" si="1"/>
        <v>#DIV/0!</v>
      </c>
      <c r="F21" s="71" t="e">
        <f t="shared" si="2"/>
        <v>#DIV/0!</v>
      </c>
      <c r="G21" s="71" t="e">
        <f t="shared" si="4"/>
        <v>#DIV/0!</v>
      </c>
      <c r="H21" s="71" t="e">
        <f t="shared" si="3"/>
        <v>#DIV/0!</v>
      </c>
      <c r="J21" s="64" t="e">
        <f>③条件反映後!BA48</f>
        <v>#DIV/0!</v>
      </c>
      <c r="L21" s="154"/>
      <c r="M21" s="150"/>
      <c r="N21" s="154"/>
      <c r="O21" s="150"/>
      <c r="P21" s="224" t="e">
        <f t="shared" si="5"/>
        <v>#DIV/0!</v>
      </c>
      <c r="Q21" s="225"/>
    </row>
    <row r="22" spans="1:17" x14ac:dyDescent="0.4">
      <c r="A22" s="60" t="s">
        <v>22</v>
      </c>
      <c r="B22" s="61" t="e">
        <f>③条件反映後!BE47</f>
        <v>#DIV/0!</v>
      </c>
      <c r="C22" s="61" t="e">
        <f>③条件反映後!BF47</f>
        <v>#DIV/0!</v>
      </c>
      <c r="E22" s="61" t="e">
        <f t="shared" si="1"/>
        <v>#DIV/0!</v>
      </c>
      <c r="F22" s="71" t="e">
        <f t="shared" si="2"/>
        <v>#DIV/0!</v>
      </c>
      <c r="G22" s="71" t="e">
        <f t="shared" si="4"/>
        <v>#DIV/0!</v>
      </c>
      <c r="H22" s="71" t="e">
        <f t="shared" si="3"/>
        <v>#DIV/0!</v>
      </c>
      <c r="J22" s="64" t="e">
        <f>③条件反映後!BD48</f>
        <v>#DIV/0!</v>
      </c>
      <c r="L22" s="154"/>
      <c r="M22" s="150"/>
      <c r="N22" s="154"/>
      <c r="O22" s="150"/>
      <c r="P22" s="224" t="e">
        <f t="shared" si="5"/>
        <v>#DIV/0!</v>
      </c>
      <c r="Q22" s="225"/>
    </row>
    <row r="23" spans="1:17" x14ac:dyDescent="0.4">
      <c r="A23" s="60" t="s">
        <v>23</v>
      </c>
      <c r="B23" s="61" t="e">
        <f>③条件反映後!BH47</f>
        <v>#DIV/0!</v>
      </c>
      <c r="C23" s="61" t="e">
        <f>③条件反映後!BI47</f>
        <v>#DIV/0!</v>
      </c>
      <c r="E23" s="61" t="e">
        <f t="shared" si="1"/>
        <v>#DIV/0!</v>
      </c>
      <c r="F23" s="71" t="e">
        <f t="shared" si="2"/>
        <v>#DIV/0!</v>
      </c>
      <c r="G23" s="71" t="e">
        <f t="shared" si="4"/>
        <v>#DIV/0!</v>
      </c>
      <c r="H23" s="71" t="e">
        <f t="shared" si="3"/>
        <v>#DIV/0!</v>
      </c>
      <c r="J23" s="64" t="e">
        <f>③条件反映後!BG48</f>
        <v>#DIV/0!</v>
      </c>
      <c r="L23" s="154"/>
      <c r="M23" s="150"/>
      <c r="N23" s="154"/>
      <c r="O23" s="150"/>
      <c r="P23" s="224" t="e">
        <f t="shared" si="5"/>
        <v>#DIV/0!</v>
      </c>
      <c r="Q23" s="225"/>
    </row>
    <row r="24" spans="1:17" x14ac:dyDescent="0.4">
      <c r="A24" s="60" t="s">
        <v>24</v>
      </c>
      <c r="B24" s="61" t="e">
        <f>③条件反映後!BK47</f>
        <v>#DIV/0!</v>
      </c>
      <c r="C24" s="61" t="e">
        <f>③条件反映後!BL47</f>
        <v>#DIV/0!</v>
      </c>
      <c r="E24" s="61" t="e">
        <f t="shared" si="1"/>
        <v>#DIV/0!</v>
      </c>
      <c r="F24" s="71" t="e">
        <f t="shared" si="2"/>
        <v>#DIV/0!</v>
      </c>
      <c r="G24" s="71" t="e">
        <f t="shared" si="4"/>
        <v>#DIV/0!</v>
      </c>
      <c r="H24" s="71" t="e">
        <f t="shared" si="3"/>
        <v>#DIV/0!</v>
      </c>
      <c r="J24" s="64" t="e">
        <f>③条件反映後!BJ48</f>
        <v>#DIV/0!</v>
      </c>
      <c r="L24" s="154"/>
      <c r="M24" s="150"/>
      <c r="N24" s="154"/>
      <c r="O24" s="150"/>
      <c r="P24" s="224" t="e">
        <f t="shared" si="5"/>
        <v>#DIV/0!</v>
      </c>
      <c r="Q24" s="225"/>
    </row>
    <row r="25" spans="1:17" x14ac:dyDescent="0.4">
      <c r="A25" s="60" t="s">
        <v>25</v>
      </c>
      <c r="B25" s="61" t="e">
        <f>③条件反映後!BN47</f>
        <v>#DIV/0!</v>
      </c>
      <c r="C25" s="61" t="e">
        <f>③条件反映後!BO47</f>
        <v>#DIV/0!</v>
      </c>
      <c r="E25" s="61" t="e">
        <f t="shared" si="1"/>
        <v>#DIV/0!</v>
      </c>
      <c r="F25" s="71" t="e">
        <f t="shared" si="2"/>
        <v>#DIV/0!</v>
      </c>
      <c r="G25" s="71" t="e">
        <f t="shared" si="4"/>
        <v>#DIV/0!</v>
      </c>
      <c r="H25" s="71" t="e">
        <f t="shared" si="3"/>
        <v>#DIV/0!</v>
      </c>
      <c r="J25" s="64" t="e">
        <f>③条件反映後!BM48</f>
        <v>#DIV/0!</v>
      </c>
      <c r="L25" s="154"/>
      <c r="M25" s="150"/>
      <c r="N25" s="154"/>
      <c r="O25" s="150"/>
      <c r="P25" s="224" t="e">
        <f t="shared" si="5"/>
        <v>#DIV/0!</v>
      </c>
      <c r="Q25" s="225"/>
    </row>
    <row r="26" spans="1:17" x14ac:dyDescent="0.4">
      <c r="A26" s="60" t="s">
        <v>26</v>
      </c>
      <c r="B26" s="61" t="e">
        <f>③条件反映後!BQ47</f>
        <v>#DIV/0!</v>
      </c>
      <c r="C26" s="61" t="e">
        <f>③条件反映後!BR47</f>
        <v>#DIV/0!</v>
      </c>
      <c r="E26" s="61" t="e">
        <f t="shared" si="1"/>
        <v>#DIV/0!</v>
      </c>
      <c r="F26" s="71" t="e">
        <f t="shared" si="2"/>
        <v>#DIV/0!</v>
      </c>
      <c r="G26" s="71" t="e">
        <f t="shared" si="4"/>
        <v>#DIV/0!</v>
      </c>
      <c r="H26" s="71" t="e">
        <f t="shared" si="3"/>
        <v>#DIV/0!</v>
      </c>
      <c r="J26" s="64" t="e">
        <f>③条件反映後!BP48</f>
        <v>#DIV/0!</v>
      </c>
      <c r="L26" s="154"/>
      <c r="M26" s="150"/>
      <c r="N26" s="154"/>
      <c r="O26" s="150"/>
      <c r="P26" s="224" t="e">
        <f t="shared" si="5"/>
        <v>#DIV/0!</v>
      </c>
      <c r="Q26" s="225"/>
    </row>
    <row r="27" spans="1:17" x14ac:dyDescent="0.4">
      <c r="A27" s="60" t="s">
        <v>27</v>
      </c>
      <c r="B27" s="61" t="e">
        <f>③条件反映後!BT47</f>
        <v>#DIV/0!</v>
      </c>
      <c r="C27" s="61" t="e">
        <f>③条件反映後!BU47</f>
        <v>#DIV/0!</v>
      </c>
      <c r="E27" s="61" t="e">
        <f t="shared" si="1"/>
        <v>#DIV/0!</v>
      </c>
      <c r="F27" s="71" t="e">
        <f t="shared" si="2"/>
        <v>#DIV/0!</v>
      </c>
      <c r="G27" s="71" t="e">
        <f t="shared" si="4"/>
        <v>#DIV/0!</v>
      </c>
      <c r="H27" s="71" t="e">
        <f t="shared" si="3"/>
        <v>#DIV/0!</v>
      </c>
      <c r="J27" s="64" t="e">
        <f>③条件反映後!BS48</f>
        <v>#DIV/0!</v>
      </c>
      <c r="L27" s="154"/>
      <c r="M27" s="150"/>
      <c r="N27" s="154"/>
      <c r="O27" s="150"/>
      <c r="P27" s="224" t="e">
        <f t="shared" si="5"/>
        <v>#DIV/0!</v>
      </c>
      <c r="Q27" s="225"/>
    </row>
    <row r="28" spans="1:17" x14ac:dyDescent="0.4">
      <c r="A28" s="60" t="s">
        <v>28</v>
      </c>
      <c r="B28" s="61" t="e">
        <f>③条件反映後!BW47</f>
        <v>#DIV/0!</v>
      </c>
      <c r="C28" s="61" t="e">
        <f>③条件反映後!BX47</f>
        <v>#DIV/0!</v>
      </c>
      <c r="E28" s="61" t="e">
        <f t="shared" si="1"/>
        <v>#DIV/0!</v>
      </c>
      <c r="F28" s="71" t="e">
        <f t="shared" si="2"/>
        <v>#DIV/0!</v>
      </c>
      <c r="G28" s="71" t="e">
        <f t="shared" si="4"/>
        <v>#DIV/0!</v>
      </c>
      <c r="H28" s="71" t="e">
        <f t="shared" si="3"/>
        <v>#DIV/0!</v>
      </c>
      <c r="J28" s="64" t="e">
        <f>③条件反映後!BV48</f>
        <v>#DIV/0!</v>
      </c>
      <c r="L28" s="154"/>
      <c r="M28" s="150"/>
      <c r="N28" s="154"/>
      <c r="O28" s="150"/>
      <c r="P28" s="224" t="e">
        <f t="shared" si="5"/>
        <v>#DIV/0!</v>
      </c>
      <c r="Q28" s="225"/>
    </row>
    <row r="29" spans="1:17" x14ac:dyDescent="0.4">
      <c r="A29" s="60" t="s">
        <v>29</v>
      </c>
      <c r="B29" s="61" t="e">
        <f>③条件反映後!BZ47</f>
        <v>#DIV/0!</v>
      </c>
      <c r="C29" s="61" t="e">
        <f>③条件反映後!CA47</f>
        <v>#DIV/0!</v>
      </c>
      <c r="E29" s="61" t="e">
        <f t="shared" si="1"/>
        <v>#DIV/0!</v>
      </c>
      <c r="F29" s="71" t="e">
        <f t="shared" si="2"/>
        <v>#DIV/0!</v>
      </c>
      <c r="G29" s="71" t="e">
        <f t="shared" si="4"/>
        <v>#DIV/0!</v>
      </c>
      <c r="H29" s="71" t="e">
        <f t="shared" si="3"/>
        <v>#DIV/0!</v>
      </c>
      <c r="J29" s="64" t="e">
        <f>③条件反映後!BY48</f>
        <v>#DIV/0!</v>
      </c>
      <c r="L29" s="154"/>
      <c r="M29" s="150"/>
      <c r="N29" s="154"/>
      <c r="O29" s="150"/>
      <c r="P29" s="224" t="e">
        <f t="shared" si="5"/>
        <v>#DIV/0!</v>
      </c>
      <c r="Q29" s="225"/>
    </row>
    <row r="30" spans="1:17" x14ac:dyDescent="0.4">
      <c r="A30" s="60" t="s">
        <v>30</v>
      </c>
      <c r="B30" s="61" t="e">
        <f>③条件反映後!CC47</f>
        <v>#DIV/0!</v>
      </c>
      <c r="C30" s="61" t="e">
        <f>③条件反映後!CD47</f>
        <v>#DIV/0!</v>
      </c>
      <c r="E30" s="61" t="e">
        <f t="shared" si="1"/>
        <v>#DIV/0!</v>
      </c>
      <c r="F30" s="71" t="e">
        <f t="shared" si="2"/>
        <v>#DIV/0!</v>
      </c>
      <c r="G30" s="71" t="e">
        <f t="shared" si="4"/>
        <v>#DIV/0!</v>
      </c>
      <c r="H30" s="71" t="e">
        <f t="shared" si="3"/>
        <v>#DIV/0!</v>
      </c>
      <c r="J30" s="64" t="e">
        <f>③条件反映後!CB48</f>
        <v>#DIV/0!</v>
      </c>
      <c r="L30" s="154"/>
      <c r="M30" s="150"/>
      <c r="N30" s="154"/>
      <c r="O30" s="150"/>
      <c r="P30" s="224" t="e">
        <f t="shared" si="5"/>
        <v>#DIV/0!</v>
      </c>
      <c r="Q30" s="225"/>
    </row>
    <row r="31" spans="1:17" x14ac:dyDescent="0.4">
      <c r="A31" s="60" t="s">
        <v>31</v>
      </c>
      <c r="B31" s="61" t="e">
        <f>③条件反映後!CF47</f>
        <v>#DIV/0!</v>
      </c>
      <c r="C31" s="61" t="e">
        <f>③条件反映後!CG47</f>
        <v>#DIV/0!</v>
      </c>
      <c r="E31" s="61" t="e">
        <f t="shared" si="1"/>
        <v>#DIV/0!</v>
      </c>
      <c r="F31" s="71" t="e">
        <f t="shared" si="2"/>
        <v>#DIV/0!</v>
      </c>
      <c r="G31" s="71" t="e">
        <f t="shared" si="4"/>
        <v>#DIV/0!</v>
      </c>
      <c r="H31" s="71" t="e">
        <f t="shared" si="3"/>
        <v>#DIV/0!</v>
      </c>
      <c r="J31" s="64" t="e">
        <f>③条件反映後!CE48</f>
        <v>#DIV/0!</v>
      </c>
      <c r="L31" s="154"/>
      <c r="M31" s="150"/>
      <c r="N31" s="154"/>
      <c r="O31" s="150"/>
      <c r="P31" s="224" t="e">
        <f t="shared" si="5"/>
        <v>#DIV/0!</v>
      </c>
      <c r="Q31" s="225"/>
    </row>
    <row r="32" spans="1:17" x14ac:dyDescent="0.4">
      <c r="A32" s="60" t="s">
        <v>32</v>
      </c>
      <c r="B32" s="61" t="e">
        <f>③条件反映後!CI47</f>
        <v>#DIV/0!</v>
      </c>
      <c r="C32" s="61" t="e">
        <f>③条件反映後!CJ47</f>
        <v>#DIV/0!</v>
      </c>
      <c r="E32" s="61" t="e">
        <f t="shared" si="1"/>
        <v>#DIV/0!</v>
      </c>
      <c r="F32" s="71" t="e">
        <f t="shared" si="2"/>
        <v>#DIV/0!</v>
      </c>
      <c r="G32" s="71" t="e">
        <f t="shared" si="4"/>
        <v>#DIV/0!</v>
      </c>
      <c r="H32" s="71" t="e">
        <f t="shared" si="3"/>
        <v>#DIV/0!</v>
      </c>
      <c r="J32" s="64" t="e">
        <f>③条件反映後!CH48</f>
        <v>#DIV/0!</v>
      </c>
      <c r="L32" s="154"/>
      <c r="M32" s="150"/>
      <c r="N32" s="154"/>
      <c r="O32" s="150"/>
      <c r="P32" s="224" t="e">
        <f t="shared" si="5"/>
        <v>#DIV/0!</v>
      </c>
      <c r="Q32" s="225"/>
    </row>
    <row r="33" spans="1:17" x14ac:dyDescent="0.4">
      <c r="A33" s="60" t="s">
        <v>33</v>
      </c>
      <c r="B33" s="61" t="e">
        <f>③条件反映後!CL47</f>
        <v>#DIV/0!</v>
      </c>
      <c r="C33" s="61" t="e">
        <f>③条件反映後!CM47</f>
        <v>#DIV/0!</v>
      </c>
      <c r="E33" s="61" t="e">
        <f t="shared" si="1"/>
        <v>#DIV/0!</v>
      </c>
      <c r="F33" s="71" t="e">
        <f t="shared" si="2"/>
        <v>#DIV/0!</v>
      </c>
      <c r="G33" s="71" t="e">
        <f t="shared" si="4"/>
        <v>#DIV/0!</v>
      </c>
      <c r="H33" s="71" t="e">
        <f t="shared" si="3"/>
        <v>#DIV/0!</v>
      </c>
      <c r="J33" s="64" t="e">
        <f>③条件反映後!CK48</f>
        <v>#DIV/0!</v>
      </c>
      <c r="L33" s="154"/>
      <c r="M33" s="150"/>
      <c r="N33" s="154"/>
      <c r="O33" s="150"/>
      <c r="P33" s="224" t="e">
        <f t="shared" si="5"/>
        <v>#DIV/0!</v>
      </c>
      <c r="Q33" s="225"/>
    </row>
    <row r="34" spans="1:17" x14ac:dyDescent="0.4">
      <c r="A34" s="60" t="s">
        <v>34</v>
      </c>
      <c r="B34" s="61" t="e">
        <f>③条件反映後!CO47</f>
        <v>#DIV/0!</v>
      </c>
      <c r="C34" s="61" t="e">
        <f>③条件反映後!CP47</f>
        <v>#DIV/0!</v>
      </c>
      <c r="E34" s="61" t="e">
        <f t="shared" si="1"/>
        <v>#DIV/0!</v>
      </c>
      <c r="F34" s="71" t="e">
        <f t="shared" si="2"/>
        <v>#DIV/0!</v>
      </c>
      <c r="G34" s="71" t="e">
        <f t="shared" si="4"/>
        <v>#DIV/0!</v>
      </c>
      <c r="H34" s="71" t="e">
        <f t="shared" si="3"/>
        <v>#DIV/0!</v>
      </c>
      <c r="J34" s="64" t="e">
        <f>③条件反映後!CN48</f>
        <v>#DIV/0!</v>
      </c>
      <c r="L34" s="154"/>
      <c r="M34" s="150"/>
      <c r="N34" s="154"/>
      <c r="O34" s="150"/>
      <c r="P34" s="224" t="e">
        <f t="shared" si="5"/>
        <v>#DIV/0!</v>
      </c>
      <c r="Q34" s="225"/>
    </row>
    <row r="35" spans="1:17" x14ac:dyDescent="0.4">
      <c r="A35" s="60" t="s">
        <v>35</v>
      </c>
      <c r="B35" s="61" t="e">
        <f>③条件反映後!CR47</f>
        <v>#DIV/0!</v>
      </c>
      <c r="C35" s="61" t="e">
        <f>③条件反映後!CS47</f>
        <v>#DIV/0!</v>
      </c>
      <c r="E35" s="61" t="e">
        <f t="shared" si="1"/>
        <v>#DIV/0!</v>
      </c>
      <c r="F35" s="71" t="e">
        <f t="shared" si="2"/>
        <v>#DIV/0!</v>
      </c>
      <c r="G35" s="71" t="e">
        <f t="shared" si="4"/>
        <v>#DIV/0!</v>
      </c>
      <c r="H35" s="71" t="e">
        <f t="shared" si="3"/>
        <v>#DIV/0!</v>
      </c>
      <c r="J35" s="64" t="e">
        <f>③条件反映後!CQ48</f>
        <v>#DIV/0!</v>
      </c>
      <c r="L35" s="154"/>
      <c r="M35" s="150"/>
      <c r="N35" s="154"/>
      <c r="O35" s="150"/>
      <c r="P35" s="224" t="e">
        <f t="shared" si="5"/>
        <v>#DIV/0!</v>
      </c>
      <c r="Q35" s="225"/>
    </row>
    <row r="36" spans="1:17" x14ac:dyDescent="0.4">
      <c r="A36" s="60" t="s">
        <v>36</v>
      </c>
      <c r="B36" s="61" t="e">
        <f>③条件反映後!CU47</f>
        <v>#DIV/0!</v>
      </c>
      <c r="C36" s="61" t="e">
        <f>③条件反映後!CV47</f>
        <v>#DIV/0!</v>
      </c>
      <c r="E36" s="61" t="e">
        <f t="shared" si="1"/>
        <v>#DIV/0!</v>
      </c>
      <c r="F36" s="71" t="e">
        <f t="shared" si="2"/>
        <v>#DIV/0!</v>
      </c>
      <c r="G36" s="71" t="e">
        <f t="shared" si="4"/>
        <v>#DIV/0!</v>
      </c>
      <c r="H36" s="71" t="e">
        <f t="shared" si="3"/>
        <v>#DIV/0!</v>
      </c>
      <c r="J36" s="64" t="e">
        <f>③条件反映後!CT48</f>
        <v>#DIV/0!</v>
      </c>
      <c r="L36" s="154"/>
      <c r="M36" s="150"/>
      <c r="N36" s="154"/>
      <c r="O36" s="150"/>
      <c r="P36" s="224" t="e">
        <f t="shared" si="5"/>
        <v>#DIV/0!</v>
      </c>
      <c r="Q36" s="225"/>
    </row>
    <row r="37" spans="1:17" x14ac:dyDescent="0.4">
      <c r="A37" s="60" t="s">
        <v>37</v>
      </c>
      <c r="B37" s="61" t="e">
        <f>③条件反映後!CX47</f>
        <v>#DIV/0!</v>
      </c>
      <c r="C37" s="61" t="e">
        <f>③条件反映後!CY47</f>
        <v>#DIV/0!</v>
      </c>
      <c r="E37" s="61" t="e">
        <f t="shared" si="1"/>
        <v>#DIV/0!</v>
      </c>
      <c r="F37" s="71" t="e">
        <f t="shared" si="2"/>
        <v>#DIV/0!</v>
      </c>
      <c r="G37" s="71" t="e">
        <f t="shared" si="4"/>
        <v>#DIV/0!</v>
      </c>
      <c r="H37" s="71" t="e">
        <f t="shared" si="3"/>
        <v>#DIV/0!</v>
      </c>
      <c r="J37" s="64" t="e">
        <f>③条件反映後!CW48</f>
        <v>#DIV/0!</v>
      </c>
      <c r="L37" s="154"/>
      <c r="M37" s="150"/>
      <c r="N37" s="154"/>
      <c r="O37" s="150"/>
      <c r="P37" s="224" t="e">
        <f t="shared" si="5"/>
        <v>#DIV/0!</v>
      </c>
      <c r="Q37" s="225"/>
    </row>
    <row r="38" spans="1:17" x14ac:dyDescent="0.4">
      <c r="A38" s="60" t="s">
        <v>38</v>
      </c>
      <c r="B38" s="61" t="e">
        <f>③条件反映後!DA47</f>
        <v>#DIV/0!</v>
      </c>
      <c r="C38" s="61" t="e">
        <f>③条件反映後!DB47</f>
        <v>#DIV/0!</v>
      </c>
      <c r="E38" s="61" t="e">
        <f t="shared" si="1"/>
        <v>#DIV/0!</v>
      </c>
      <c r="F38" s="71" t="e">
        <f t="shared" si="2"/>
        <v>#DIV/0!</v>
      </c>
      <c r="G38" s="71" t="e">
        <f t="shared" si="4"/>
        <v>#DIV/0!</v>
      </c>
      <c r="H38" s="71" t="e">
        <f t="shared" si="3"/>
        <v>#DIV/0!</v>
      </c>
      <c r="J38" s="64" t="e">
        <f>③条件反映後!CZ48</f>
        <v>#DIV/0!</v>
      </c>
      <c r="L38" s="154"/>
      <c r="M38" s="150"/>
      <c r="N38" s="154"/>
      <c r="O38" s="150"/>
      <c r="P38" s="224" t="e">
        <f t="shared" si="5"/>
        <v>#DIV/0!</v>
      </c>
      <c r="Q38" s="225"/>
    </row>
    <row r="39" spans="1:17" x14ac:dyDescent="0.4">
      <c r="A39" s="60" t="s">
        <v>39</v>
      </c>
      <c r="B39" s="61" t="e">
        <f>③条件反映後!DD47</f>
        <v>#DIV/0!</v>
      </c>
      <c r="C39" s="61" t="e">
        <f>③条件反映後!DE47</f>
        <v>#DIV/0!</v>
      </c>
      <c r="E39" s="61" t="e">
        <f t="shared" si="1"/>
        <v>#DIV/0!</v>
      </c>
      <c r="F39" s="71" t="e">
        <f t="shared" si="2"/>
        <v>#DIV/0!</v>
      </c>
      <c r="G39" s="71" t="e">
        <f t="shared" si="4"/>
        <v>#DIV/0!</v>
      </c>
      <c r="H39" s="71" t="e">
        <f t="shared" si="3"/>
        <v>#DIV/0!</v>
      </c>
      <c r="J39" s="64" t="e">
        <f>③条件反映後!DC48</f>
        <v>#DIV/0!</v>
      </c>
      <c r="L39" s="154"/>
      <c r="M39" s="150"/>
      <c r="N39" s="154"/>
      <c r="O39" s="150"/>
      <c r="P39" s="224" t="e">
        <f t="shared" si="5"/>
        <v>#DIV/0!</v>
      </c>
      <c r="Q39" s="225"/>
    </row>
    <row r="40" spans="1:17" x14ac:dyDescent="0.4">
      <c r="A40" s="60" t="s">
        <v>40</v>
      </c>
      <c r="B40" s="61" t="e">
        <f>③条件反映後!DG47</f>
        <v>#DIV/0!</v>
      </c>
      <c r="C40" s="61" t="e">
        <f>③条件反映後!DH47</f>
        <v>#DIV/0!</v>
      </c>
      <c r="E40" s="61" t="e">
        <f t="shared" si="1"/>
        <v>#DIV/0!</v>
      </c>
      <c r="F40" s="71" t="e">
        <f t="shared" si="2"/>
        <v>#DIV/0!</v>
      </c>
      <c r="G40" s="71" t="e">
        <f t="shared" si="4"/>
        <v>#DIV/0!</v>
      </c>
      <c r="H40" s="71" t="e">
        <f t="shared" si="3"/>
        <v>#DIV/0!</v>
      </c>
      <c r="J40" s="64" t="e">
        <f>③条件反映後!DF48</f>
        <v>#DIV/0!</v>
      </c>
      <c r="L40" s="154"/>
      <c r="M40" s="150"/>
      <c r="N40" s="154"/>
      <c r="O40" s="150"/>
      <c r="P40" s="224" t="e">
        <f t="shared" si="5"/>
        <v>#DIV/0!</v>
      </c>
      <c r="Q40" s="225"/>
    </row>
    <row r="41" spans="1:17" x14ac:dyDescent="0.4">
      <c r="A41" s="60" t="s">
        <v>41</v>
      </c>
      <c r="B41" s="61" t="e">
        <f>③条件反映後!DJ47</f>
        <v>#DIV/0!</v>
      </c>
      <c r="C41" s="61" t="e">
        <f>③条件反映後!DK47</f>
        <v>#DIV/0!</v>
      </c>
      <c r="E41" s="61" t="e">
        <f t="shared" si="1"/>
        <v>#DIV/0!</v>
      </c>
      <c r="F41" s="71" t="e">
        <f t="shared" si="2"/>
        <v>#DIV/0!</v>
      </c>
      <c r="G41" s="71" t="e">
        <f t="shared" si="4"/>
        <v>#DIV/0!</v>
      </c>
      <c r="H41" s="71" t="e">
        <f t="shared" si="3"/>
        <v>#DIV/0!</v>
      </c>
      <c r="J41" s="64" t="e">
        <f>③条件反映後!DI48</f>
        <v>#DIV/0!</v>
      </c>
      <c r="L41" s="154"/>
      <c r="M41" s="150"/>
      <c r="N41" s="154"/>
      <c r="O41" s="150"/>
      <c r="P41" s="224" t="e">
        <f t="shared" si="5"/>
        <v>#DIV/0!</v>
      </c>
      <c r="Q41" s="225"/>
    </row>
    <row r="42" spans="1:17" x14ac:dyDescent="0.4">
      <c r="A42" s="60" t="s">
        <v>42</v>
      </c>
      <c r="B42" s="61" t="e">
        <f>③条件反映後!DM47</f>
        <v>#DIV/0!</v>
      </c>
      <c r="C42" s="61" t="e">
        <f>③条件反映後!DN47</f>
        <v>#DIV/0!</v>
      </c>
      <c r="E42" s="61" t="e">
        <f t="shared" si="1"/>
        <v>#DIV/0!</v>
      </c>
      <c r="F42" s="71" t="e">
        <f t="shared" si="2"/>
        <v>#DIV/0!</v>
      </c>
      <c r="G42" s="71" t="e">
        <f t="shared" si="4"/>
        <v>#DIV/0!</v>
      </c>
      <c r="H42" s="71" t="e">
        <f t="shared" si="3"/>
        <v>#DIV/0!</v>
      </c>
      <c r="J42" s="64" t="e">
        <f>③条件反映後!DL48</f>
        <v>#DIV/0!</v>
      </c>
      <c r="L42" s="154"/>
      <c r="M42" s="150"/>
      <c r="N42" s="154"/>
      <c r="O42" s="150"/>
      <c r="P42" s="224" t="e">
        <f t="shared" si="5"/>
        <v>#DIV/0!</v>
      </c>
      <c r="Q42" s="225"/>
    </row>
    <row r="43" spans="1:17" x14ac:dyDescent="0.4">
      <c r="A43" s="60" t="s">
        <v>43</v>
      </c>
      <c r="B43" s="61" t="e">
        <f>③条件反映後!DP47</f>
        <v>#DIV/0!</v>
      </c>
      <c r="C43" s="61" t="e">
        <f>③条件反映後!DQ47</f>
        <v>#DIV/0!</v>
      </c>
      <c r="E43" s="61" t="e">
        <f t="shared" si="1"/>
        <v>#DIV/0!</v>
      </c>
      <c r="F43" s="71" t="e">
        <f t="shared" si="2"/>
        <v>#DIV/0!</v>
      </c>
      <c r="G43" s="71" t="e">
        <f t="shared" si="4"/>
        <v>#DIV/0!</v>
      </c>
      <c r="H43" s="71" t="e">
        <f t="shared" si="3"/>
        <v>#DIV/0!</v>
      </c>
      <c r="J43" s="64" t="e">
        <f>③条件反映後!DO48</f>
        <v>#DIV/0!</v>
      </c>
      <c r="L43" s="154"/>
      <c r="M43" s="150"/>
      <c r="N43" s="154"/>
      <c r="O43" s="150"/>
      <c r="P43" s="224" t="e">
        <f t="shared" si="5"/>
        <v>#DIV/0!</v>
      </c>
      <c r="Q43" s="225"/>
    </row>
    <row r="44" spans="1:17" x14ac:dyDescent="0.4">
      <c r="A44" s="60" t="s">
        <v>44</v>
      </c>
      <c r="B44" s="61" t="e">
        <f>③条件反映後!DS47</f>
        <v>#DIV/0!</v>
      </c>
      <c r="C44" s="61" t="e">
        <f>③条件反映後!DT47</f>
        <v>#DIV/0!</v>
      </c>
      <c r="E44" s="61" t="e">
        <f t="shared" si="1"/>
        <v>#DIV/0!</v>
      </c>
      <c r="F44" s="71" t="e">
        <f t="shared" si="2"/>
        <v>#DIV/0!</v>
      </c>
      <c r="G44" s="71" t="e">
        <f t="shared" si="4"/>
        <v>#DIV/0!</v>
      </c>
      <c r="H44" s="71" t="e">
        <f t="shared" si="3"/>
        <v>#DIV/0!</v>
      </c>
      <c r="J44" s="64" t="e">
        <f>③条件反映後!DR48</f>
        <v>#DIV/0!</v>
      </c>
      <c r="L44" s="154"/>
      <c r="M44" s="150"/>
      <c r="N44" s="154"/>
      <c r="O44" s="150"/>
      <c r="P44" s="224" t="e">
        <f t="shared" si="5"/>
        <v>#DIV/0!</v>
      </c>
      <c r="Q44" s="225"/>
    </row>
    <row r="45" spans="1:17" x14ac:dyDescent="0.4">
      <c r="A45" s="60" t="s">
        <v>45</v>
      </c>
      <c r="B45" s="61" t="e">
        <f>③条件反映後!DV47</f>
        <v>#DIV/0!</v>
      </c>
      <c r="C45" s="61" t="e">
        <f>③条件反映後!DW47</f>
        <v>#DIV/0!</v>
      </c>
      <c r="E45" s="61" t="e">
        <f t="shared" si="1"/>
        <v>#DIV/0!</v>
      </c>
      <c r="F45" s="71" t="e">
        <f t="shared" si="2"/>
        <v>#DIV/0!</v>
      </c>
      <c r="G45" s="71" t="e">
        <f t="shared" si="4"/>
        <v>#DIV/0!</v>
      </c>
      <c r="H45" s="71" t="e">
        <f t="shared" si="3"/>
        <v>#DIV/0!</v>
      </c>
      <c r="J45" s="64" t="e">
        <f>③条件反映後!DU48</f>
        <v>#DIV/0!</v>
      </c>
      <c r="L45" s="154"/>
      <c r="M45" s="150"/>
      <c r="N45" s="154"/>
      <c r="O45" s="150"/>
      <c r="P45" s="224" t="e">
        <f t="shared" si="5"/>
        <v>#DIV/0!</v>
      </c>
      <c r="Q45" s="225"/>
    </row>
    <row r="46" spans="1:17" x14ac:dyDescent="0.4">
      <c r="A46" s="60" t="s">
        <v>46</v>
      </c>
      <c r="B46" s="61" t="e">
        <f>③条件反映後!DY47</f>
        <v>#DIV/0!</v>
      </c>
      <c r="C46" s="61" t="e">
        <f>③条件反映後!DZ47</f>
        <v>#DIV/0!</v>
      </c>
      <c r="E46" s="61" t="e">
        <f t="shared" si="1"/>
        <v>#DIV/0!</v>
      </c>
      <c r="F46" s="71" t="e">
        <f t="shared" si="2"/>
        <v>#DIV/0!</v>
      </c>
      <c r="G46" s="71" t="e">
        <f t="shared" si="4"/>
        <v>#DIV/0!</v>
      </c>
      <c r="H46" s="71" t="e">
        <f t="shared" si="3"/>
        <v>#DIV/0!</v>
      </c>
      <c r="J46" s="64" t="e">
        <f>③条件反映後!DX48</f>
        <v>#DIV/0!</v>
      </c>
      <c r="L46" s="154"/>
      <c r="M46" s="150"/>
      <c r="N46" s="154"/>
      <c r="O46" s="150"/>
      <c r="P46" s="224" t="e">
        <f t="shared" si="5"/>
        <v>#DIV/0!</v>
      </c>
      <c r="Q46" s="225"/>
    </row>
    <row r="47" spans="1:17" x14ac:dyDescent="0.4">
      <c r="A47" s="60" t="s">
        <v>47</v>
      </c>
      <c r="B47" s="61" t="e">
        <f>③条件反映後!EB47</f>
        <v>#DIV/0!</v>
      </c>
      <c r="C47" s="61" t="e">
        <f>③条件反映後!EC47</f>
        <v>#DIV/0!</v>
      </c>
      <c r="E47" s="61" t="e">
        <f t="shared" si="1"/>
        <v>#DIV/0!</v>
      </c>
      <c r="F47" s="71" t="e">
        <f t="shared" si="2"/>
        <v>#DIV/0!</v>
      </c>
      <c r="G47" s="71" t="e">
        <f t="shared" si="4"/>
        <v>#DIV/0!</v>
      </c>
      <c r="H47" s="71" t="e">
        <f t="shared" si="3"/>
        <v>#DIV/0!</v>
      </c>
      <c r="J47" s="64" t="e">
        <f>③条件反映後!EA48</f>
        <v>#DIV/0!</v>
      </c>
      <c r="L47" s="154"/>
      <c r="M47" s="150"/>
      <c r="N47" s="154"/>
      <c r="O47" s="150"/>
      <c r="P47" s="224" t="e">
        <f t="shared" si="5"/>
        <v>#DIV/0!</v>
      </c>
      <c r="Q47" s="225"/>
    </row>
    <row r="48" spans="1:17" x14ac:dyDescent="0.4">
      <c r="A48" s="60" t="s">
        <v>48</v>
      </c>
      <c r="B48" s="61" t="e">
        <f>③条件反映後!EE47</f>
        <v>#DIV/0!</v>
      </c>
      <c r="C48" s="61" t="e">
        <f>③条件反映後!EF47</f>
        <v>#DIV/0!</v>
      </c>
      <c r="E48" s="61" t="e">
        <f t="shared" si="1"/>
        <v>#DIV/0!</v>
      </c>
      <c r="F48" s="71" t="e">
        <f t="shared" si="2"/>
        <v>#DIV/0!</v>
      </c>
      <c r="G48" s="71" t="e">
        <f t="shared" si="4"/>
        <v>#DIV/0!</v>
      </c>
      <c r="H48" s="71" t="e">
        <f t="shared" si="3"/>
        <v>#DIV/0!</v>
      </c>
      <c r="J48" s="64" t="e">
        <f>③条件反映後!ED48</f>
        <v>#DIV/0!</v>
      </c>
      <c r="L48" s="154"/>
      <c r="M48" s="150"/>
      <c r="N48" s="154"/>
      <c r="O48" s="150"/>
      <c r="P48" s="224" t="e">
        <f t="shared" si="5"/>
        <v>#DIV/0!</v>
      </c>
      <c r="Q48" s="225"/>
    </row>
    <row r="49" spans="1:17" x14ac:dyDescent="0.4">
      <c r="A49" s="60" t="s">
        <v>49</v>
      </c>
      <c r="B49" s="61" t="e">
        <f>③条件反映後!EH47</f>
        <v>#DIV/0!</v>
      </c>
      <c r="C49" s="61" t="e">
        <f>③条件反映後!EI47</f>
        <v>#DIV/0!</v>
      </c>
      <c r="E49" s="61" t="e">
        <f t="shared" si="1"/>
        <v>#DIV/0!</v>
      </c>
      <c r="F49" s="71" t="e">
        <f t="shared" si="2"/>
        <v>#DIV/0!</v>
      </c>
      <c r="G49" s="71" t="e">
        <f t="shared" si="4"/>
        <v>#DIV/0!</v>
      </c>
      <c r="H49" s="71" t="e">
        <f t="shared" si="3"/>
        <v>#DIV/0!</v>
      </c>
      <c r="J49" s="64" t="e">
        <f>③条件反映後!EG48</f>
        <v>#DIV/0!</v>
      </c>
      <c r="L49" s="154"/>
      <c r="M49" s="150"/>
      <c r="N49" s="154"/>
      <c r="O49" s="150"/>
      <c r="P49" s="224" t="e">
        <f t="shared" si="5"/>
        <v>#DIV/0!</v>
      </c>
      <c r="Q49" s="225"/>
    </row>
    <row r="50" spans="1:17" x14ac:dyDescent="0.4">
      <c r="A50" s="60" t="s">
        <v>50</v>
      </c>
      <c r="B50" s="61" t="e">
        <f>③条件反映後!EK47</f>
        <v>#DIV/0!</v>
      </c>
      <c r="C50" s="61" t="e">
        <f>③条件反映後!EL47</f>
        <v>#DIV/0!</v>
      </c>
      <c r="E50" s="61" t="e">
        <f t="shared" si="1"/>
        <v>#DIV/0!</v>
      </c>
      <c r="F50" s="71" t="e">
        <f t="shared" si="2"/>
        <v>#DIV/0!</v>
      </c>
      <c r="G50" s="71" t="e">
        <f t="shared" si="4"/>
        <v>#DIV/0!</v>
      </c>
      <c r="H50" s="71" t="e">
        <f t="shared" si="3"/>
        <v>#DIV/0!</v>
      </c>
      <c r="J50" s="64" t="e">
        <f>③条件反映後!EJ48</f>
        <v>#DIV/0!</v>
      </c>
      <c r="L50" s="154"/>
      <c r="M50" s="150"/>
      <c r="N50" s="154"/>
      <c r="O50" s="150"/>
      <c r="P50" s="224" t="e">
        <f t="shared" si="5"/>
        <v>#DIV/0!</v>
      </c>
      <c r="Q50" s="225"/>
    </row>
    <row r="51" spans="1:17" x14ac:dyDescent="0.4">
      <c r="A51" s="60" t="s">
        <v>51</v>
      </c>
      <c r="B51" s="61" t="e">
        <f>③条件反映後!EN47</f>
        <v>#DIV/0!</v>
      </c>
      <c r="C51" s="61" t="e">
        <f>③条件反映後!EO47</f>
        <v>#DIV/0!</v>
      </c>
      <c r="E51" s="61" t="e">
        <f t="shared" si="1"/>
        <v>#DIV/0!</v>
      </c>
      <c r="F51" s="71" t="e">
        <f t="shared" si="2"/>
        <v>#DIV/0!</v>
      </c>
      <c r="G51" s="71" t="e">
        <f t="shared" si="4"/>
        <v>#DIV/0!</v>
      </c>
      <c r="H51" s="71" t="e">
        <f t="shared" si="3"/>
        <v>#DIV/0!</v>
      </c>
      <c r="J51" s="64" t="e">
        <f>③条件反映後!EM48</f>
        <v>#DIV/0!</v>
      </c>
      <c r="L51" s="154"/>
      <c r="M51" s="150"/>
      <c r="N51" s="154"/>
      <c r="O51" s="150"/>
      <c r="P51" s="224" t="e">
        <f t="shared" si="5"/>
        <v>#DIV/0!</v>
      </c>
      <c r="Q51" s="225"/>
    </row>
    <row r="52" spans="1:17" x14ac:dyDescent="0.4">
      <c r="A52" s="60" t="s">
        <v>52</v>
      </c>
      <c r="B52" s="61" t="e">
        <f>③条件反映後!EQ47</f>
        <v>#DIV/0!</v>
      </c>
      <c r="C52" s="61" t="e">
        <f>③条件反映後!ER47</f>
        <v>#DIV/0!</v>
      </c>
      <c r="E52" s="61" t="e">
        <f t="shared" si="1"/>
        <v>#DIV/0!</v>
      </c>
      <c r="F52" s="71" t="e">
        <f t="shared" si="2"/>
        <v>#DIV/0!</v>
      </c>
      <c r="G52" s="71" t="e">
        <f t="shared" si="4"/>
        <v>#DIV/0!</v>
      </c>
      <c r="H52" s="71" t="e">
        <f t="shared" si="3"/>
        <v>#DIV/0!</v>
      </c>
      <c r="J52" s="64" t="e">
        <f>③条件反映後!EP48</f>
        <v>#DIV/0!</v>
      </c>
      <c r="L52" s="154"/>
      <c r="M52" s="150"/>
      <c r="N52" s="154"/>
      <c r="O52" s="150"/>
      <c r="P52" s="224" t="e">
        <f t="shared" si="5"/>
        <v>#DIV/0!</v>
      </c>
      <c r="Q52" s="225"/>
    </row>
    <row r="53" spans="1:17" x14ac:dyDescent="0.4">
      <c r="A53" s="60" t="s">
        <v>53</v>
      </c>
      <c r="B53" s="61" t="e">
        <f>③条件反映後!ET47</f>
        <v>#DIV/0!</v>
      </c>
      <c r="C53" s="61" t="e">
        <f>③条件反映後!EU47</f>
        <v>#DIV/0!</v>
      </c>
      <c r="E53" s="61" t="e">
        <f t="shared" si="1"/>
        <v>#DIV/0!</v>
      </c>
      <c r="F53" s="71" t="e">
        <f t="shared" si="2"/>
        <v>#DIV/0!</v>
      </c>
      <c r="G53" s="71" t="e">
        <f t="shared" si="4"/>
        <v>#DIV/0!</v>
      </c>
      <c r="H53" s="71" t="e">
        <f t="shared" si="3"/>
        <v>#DIV/0!</v>
      </c>
      <c r="J53" s="64" t="e">
        <f>③条件反映後!ES48</f>
        <v>#DIV/0!</v>
      </c>
      <c r="L53" s="154"/>
      <c r="M53" s="150"/>
      <c r="N53" s="154"/>
      <c r="O53" s="150"/>
      <c r="P53" s="224" t="e">
        <f t="shared" si="5"/>
        <v>#DIV/0!</v>
      </c>
      <c r="Q53" s="225"/>
    </row>
    <row r="54" spans="1:17" x14ac:dyDescent="0.4">
      <c r="A54" s="60" t="s">
        <v>54</v>
      </c>
      <c r="B54" s="61" t="e">
        <f>③条件反映後!EW47</f>
        <v>#DIV/0!</v>
      </c>
      <c r="C54" s="61" t="e">
        <f>③条件反映後!EX47</f>
        <v>#DIV/0!</v>
      </c>
      <c r="E54" s="61" t="e">
        <f t="shared" si="1"/>
        <v>#DIV/0!</v>
      </c>
      <c r="F54" s="71" t="e">
        <f t="shared" si="2"/>
        <v>#DIV/0!</v>
      </c>
      <c r="G54" s="71" t="e">
        <f t="shared" si="4"/>
        <v>#DIV/0!</v>
      </c>
      <c r="H54" s="71" t="e">
        <f t="shared" si="3"/>
        <v>#DIV/0!</v>
      </c>
      <c r="J54" s="64" t="e">
        <f>③条件反映後!EV48</f>
        <v>#DIV/0!</v>
      </c>
      <c r="L54" s="154"/>
      <c r="M54" s="150"/>
      <c r="N54" s="154"/>
      <c r="O54" s="150"/>
      <c r="P54" s="224" t="e">
        <f t="shared" si="5"/>
        <v>#DIV/0!</v>
      </c>
      <c r="Q54" s="225"/>
    </row>
    <row r="55" spans="1:17" x14ac:dyDescent="0.4">
      <c r="A55" s="60" t="s">
        <v>55</v>
      </c>
      <c r="B55" s="61" t="e">
        <f>③条件反映後!EZ47</f>
        <v>#DIV/0!</v>
      </c>
      <c r="C55" s="61" t="e">
        <f>③条件反映後!FA47</f>
        <v>#DIV/0!</v>
      </c>
      <c r="E55" s="61" t="e">
        <f t="shared" si="1"/>
        <v>#DIV/0!</v>
      </c>
      <c r="F55" s="71" t="e">
        <f t="shared" si="2"/>
        <v>#DIV/0!</v>
      </c>
      <c r="G55" s="71" t="e">
        <f t="shared" si="4"/>
        <v>#DIV/0!</v>
      </c>
      <c r="H55" s="71" t="e">
        <f t="shared" si="3"/>
        <v>#DIV/0!</v>
      </c>
      <c r="J55" s="64" t="e">
        <f>③条件反映後!EY48</f>
        <v>#DIV/0!</v>
      </c>
      <c r="L55" s="154"/>
      <c r="M55" s="150"/>
      <c r="N55" s="154"/>
      <c r="O55" s="150"/>
      <c r="P55" s="224" t="e">
        <f t="shared" si="5"/>
        <v>#DIV/0!</v>
      </c>
      <c r="Q55" s="225"/>
    </row>
    <row r="56" spans="1:17" x14ac:dyDescent="0.4">
      <c r="A56" s="60" t="s">
        <v>56</v>
      </c>
      <c r="B56" s="61" t="e">
        <f>③条件反映後!FC47</f>
        <v>#DIV/0!</v>
      </c>
      <c r="C56" s="61" t="e">
        <f>③条件反映後!FD47</f>
        <v>#DIV/0!</v>
      </c>
      <c r="E56" s="61" t="e">
        <f t="shared" si="1"/>
        <v>#DIV/0!</v>
      </c>
      <c r="F56" s="71" t="e">
        <f t="shared" si="2"/>
        <v>#DIV/0!</v>
      </c>
      <c r="G56" s="71" t="e">
        <f t="shared" si="4"/>
        <v>#DIV/0!</v>
      </c>
      <c r="H56" s="71" t="e">
        <f t="shared" si="3"/>
        <v>#DIV/0!</v>
      </c>
      <c r="J56" s="64" t="e">
        <f>③条件反映後!FB48</f>
        <v>#DIV/0!</v>
      </c>
      <c r="L56" s="154"/>
      <c r="M56" s="150"/>
      <c r="N56" s="154"/>
      <c r="O56" s="150"/>
      <c r="P56" s="224" t="e">
        <f t="shared" si="5"/>
        <v>#DIV/0!</v>
      </c>
      <c r="Q56" s="225"/>
    </row>
    <row r="57" spans="1:17" x14ac:dyDescent="0.4">
      <c r="A57" s="60" t="s">
        <v>57</v>
      </c>
      <c r="B57" s="61" t="e">
        <f>③条件反映後!FF47</f>
        <v>#DIV/0!</v>
      </c>
      <c r="C57" s="61" t="e">
        <f>③条件反映後!FG47</f>
        <v>#DIV/0!</v>
      </c>
      <c r="E57" s="61" t="e">
        <f t="shared" si="1"/>
        <v>#DIV/0!</v>
      </c>
      <c r="F57" s="71" t="e">
        <f t="shared" si="2"/>
        <v>#DIV/0!</v>
      </c>
      <c r="G57" s="71" t="e">
        <f t="shared" si="4"/>
        <v>#DIV/0!</v>
      </c>
      <c r="H57" s="71" t="e">
        <f t="shared" si="3"/>
        <v>#DIV/0!</v>
      </c>
      <c r="J57" s="64" t="e">
        <f>③条件反映後!FE48</f>
        <v>#DIV/0!</v>
      </c>
      <c r="L57" s="154"/>
      <c r="M57" s="150"/>
      <c r="N57" s="154"/>
      <c r="O57" s="150"/>
      <c r="P57" s="224" t="e">
        <f t="shared" si="5"/>
        <v>#DIV/0!</v>
      </c>
      <c r="Q57" s="225"/>
    </row>
    <row r="58" spans="1:17" x14ac:dyDescent="0.4">
      <c r="A58" s="60" t="s">
        <v>58</v>
      </c>
      <c r="B58" s="61" t="e">
        <f>③条件反映後!FI47</f>
        <v>#DIV/0!</v>
      </c>
      <c r="C58" s="61" t="e">
        <f>③条件反映後!FJ47</f>
        <v>#DIV/0!</v>
      </c>
      <c r="E58" s="61" t="e">
        <f t="shared" si="1"/>
        <v>#DIV/0!</v>
      </c>
      <c r="F58" s="71" t="e">
        <f t="shared" si="2"/>
        <v>#DIV/0!</v>
      </c>
      <c r="G58" s="71" t="e">
        <f t="shared" si="4"/>
        <v>#DIV/0!</v>
      </c>
      <c r="H58" s="71" t="e">
        <f t="shared" si="3"/>
        <v>#DIV/0!</v>
      </c>
      <c r="J58" s="64" t="e">
        <f>③条件反映後!FH48</f>
        <v>#DIV/0!</v>
      </c>
      <c r="L58" s="154"/>
      <c r="M58" s="150"/>
      <c r="N58" s="154"/>
      <c r="O58" s="150"/>
      <c r="P58" s="224" t="e">
        <f t="shared" si="5"/>
        <v>#DIV/0!</v>
      </c>
      <c r="Q58" s="225"/>
    </row>
    <row r="59" spans="1:17" x14ac:dyDescent="0.4">
      <c r="A59" s="60" t="s">
        <v>59</v>
      </c>
      <c r="B59" s="61" t="e">
        <f>③条件反映後!FL47</f>
        <v>#DIV/0!</v>
      </c>
      <c r="C59" s="61" t="e">
        <f>③条件反映後!FM47</f>
        <v>#DIV/0!</v>
      </c>
      <c r="E59" s="61" t="e">
        <f t="shared" si="1"/>
        <v>#DIV/0!</v>
      </c>
      <c r="F59" s="71" t="e">
        <f t="shared" si="2"/>
        <v>#DIV/0!</v>
      </c>
      <c r="G59" s="71" t="e">
        <f t="shared" si="4"/>
        <v>#DIV/0!</v>
      </c>
      <c r="H59" s="71" t="e">
        <f t="shared" si="3"/>
        <v>#DIV/0!</v>
      </c>
      <c r="J59" s="64" t="e">
        <f>③条件反映後!FK48</f>
        <v>#DIV/0!</v>
      </c>
      <c r="L59" s="154"/>
      <c r="M59" s="150"/>
      <c r="N59" s="154"/>
      <c r="O59" s="150"/>
      <c r="P59" s="224" t="e">
        <f t="shared" si="5"/>
        <v>#DIV/0!</v>
      </c>
      <c r="Q59" s="225"/>
    </row>
    <row r="60" spans="1:17" x14ac:dyDescent="0.4">
      <c r="A60" s="60" t="s">
        <v>60</v>
      </c>
      <c r="B60" s="61" t="e">
        <f>③条件反映後!FO47</f>
        <v>#DIV/0!</v>
      </c>
      <c r="C60" s="61" t="e">
        <f>③条件反映後!FP47</f>
        <v>#DIV/0!</v>
      </c>
      <c r="E60" s="61" t="e">
        <f t="shared" si="1"/>
        <v>#DIV/0!</v>
      </c>
      <c r="F60" s="71" t="e">
        <f t="shared" si="2"/>
        <v>#DIV/0!</v>
      </c>
      <c r="G60" s="71" t="e">
        <f t="shared" si="4"/>
        <v>#DIV/0!</v>
      </c>
      <c r="H60" s="71" t="e">
        <f t="shared" si="3"/>
        <v>#DIV/0!</v>
      </c>
      <c r="J60" s="64" t="e">
        <f>③条件反映後!FN48</f>
        <v>#DIV/0!</v>
      </c>
      <c r="L60" s="154"/>
      <c r="M60" s="150"/>
      <c r="N60" s="154"/>
      <c r="O60" s="150"/>
      <c r="P60" s="224" t="e">
        <f t="shared" si="5"/>
        <v>#DIV/0!</v>
      </c>
      <c r="Q60" s="225"/>
    </row>
    <row r="61" spans="1:17" x14ac:dyDescent="0.4">
      <c r="A61" s="60" t="s">
        <v>61</v>
      </c>
      <c r="B61" s="61" t="e">
        <f>③条件反映後!FR47</f>
        <v>#DIV/0!</v>
      </c>
      <c r="C61" s="61" t="e">
        <f>③条件反映後!FS47</f>
        <v>#DIV/0!</v>
      </c>
      <c r="E61" s="61" t="e">
        <f t="shared" si="1"/>
        <v>#DIV/0!</v>
      </c>
      <c r="F61" s="71" t="e">
        <f t="shared" si="2"/>
        <v>#DIV/0!</v>
      </c>
      <c r="G61" s="71" t="e">
        <f t="shared" si="4"/>
        <v>#DIV/0!</v>
      </c>
      <c r="H61" s="71" t="e">
        <f t="shared" si="3"/>
        <v>#DIV/0!</v>
      </c>
      <c r="J61" s="64" t="e">
        <f>③条件反映後!FQ48</f>
        <v>#DIV/0!</v>
      </c>
      <c r="L61" s="154"/>
      <c r="M61" s="150"/>
      <c r="N61" s="154"/>
      <c r="O61" s="150"/>
      <c r="P61" s="224" t="e">
        <f t="shared" si="5"/>
        <v>#DIV/0!</v>
      </c>
      <c r="Q61" s="225"/>
    </row>
    <row r="62" spans="1:17" x14ac:dyDescent="0.4">
      <c r="A62" s="60" t="s">
        <v>62</v>
      </c>
      <c r="B62" s="61" t="e">
        <f>③条件反映後!FU47</f>
        <v>#DIV/0!</v>
      </c>
      <c r="C62" s="61" t="e">
        <f>③条件反映後!FV47</f>
        <v>#DIV/0!</v>
      </c>
      <c r="E62" s="61" t="e">
        <f t="shared" si="1"/>
        <v>#DIV/0!</v>
      </c>
      <c r="F62" s="71" t="e">
        <f t="shared" si="2"/>
        <v>#DIV/0!</v>
      </c>
      <c r="G62" s="71" t="e">
        <f t="shared" si="4"/>
        <v>#DIV/0!</v>
      </c>
      <c r="H62" s="71" t="e">
        <f t="shared" si="3"/>
        <v>#DIV/0!</v>
      </c>
      <c r="J62" s="64" t="e">
        <f>③条件反映後!FT48</f>
        <v>#DIV/0!</v>
      </c>
      <c r="L62" s="154"/>
      <c r="M62" s="150"/>
      <c r="N62" s="154"/>
      <c r="O62" s="150"/>
      <c r="P62" s="224" t="e">
        <f t="shared" si="5"/>
        <v>#DIV/0!</v>
      </c>
      <c r="Q62" s="225"/>
    </row>
    <row r="63" spans="1:17" x14ac:dyDescent="0.4">
      <c r="A63" s="60" t="s">
        <v>63</v>
      </c>
      <c r="B63" s="61" t="e">
        <f>③条件反映後!FX47</f>
        <v>#DIV/0!</v>
      </c>
      <c r="C63" s="61" t="e">
        <f>③条件反映後!FY47</f>
        <v>#DIV/0!</v>
      </c>
      <c r="E63" s="61" t="e">
        <f t="shared" si="1"/>
        <v>#DIV/0!</v>
      </c>
      <c r="F63" s="71" t="e">
        <f t="shared" si="2"/>
        <v>#DIV/0!</v>
      </c>
      <c r="G63" s="71" t="e">
        <f t="shared" si="4"/>
        <v>#DIV/0!</v>
      </c>
      <c r="H63" s="71" t="e">
        <f t="shared" si="3"/>
        <v>#DIV/0!</v>
      </c>
      <c r="J63" s="64" t="e">
        <f>③条件反映後!FW48</f>
        <v>#DIV/0!</v>
      </c>
      <c r="L63" s="154"/>
      <c r="M63" s="150"/>
      <c r="N63" s="154"/>
      <c r="O63" s="150"/>
      <c r="P63" s="224" t="e">
        <f t="shared" si="5"/>
        <v>#DIV/0!</v>
      </c>
      <c r="Q63" s="225"/>
    </row>
    <row r="64" spans="1:17" x14ac:dyDescent="0.4">
      <c r="A64" s="60" t="s">
        <v>64</v>
      </c>
      <c r="B64" s="61" t="e">
        <f>③条件反映後!GA47</f>
        <v>#DIV/0!</v>
      </c>
      <c r="C64" s="61" t="e">
        <f>③条件反映後!GB47</f>
        <v>#DIV/0!</v>
      </c>
      <c r="E64" s="61" t="e">
        <f t="shared" si="1"/>
        <v>#DIV/0!</v>
      </c>
      <c r="F64" s="71" t="e">
        <f t="shared" si="2"/>
        <v>#DIV/0!</v>
      </c>
      <c r="G64" s="71" t="e">
        <f t="shared" si="4"/>
        <v>#DIV/0!</v>
      </c>
      <c r="H64" s="71" t="e">
        <f t="shared" si="3"/>
        <v>#DIV/0!</v>
      </c>
      <c r="J64" s="64" t="e">
        <f>③条件反映後!FZ48</f>
        <v>#DIV/0!</v>
      </c>
      <c r="L64" s="154"/>
      <c r="M64" s="150"/>
      <c r="N64" s="154"/>
      <c r="O64" s="150"/>
      <c r="P64" s="224" t="e">
        <f t="shared" si="5"/>
        <v>#DIV/0!</v>
      </c>
      <c r="Q64" s="225"/>
    </row>
    <row r="65" spans="1:17" x14ac:dyDescent="0.4">
      <c r="A65" s="60" t="s">
        <v>65</v>
      </c>
      <c r="B65" s="61" t="e">
        <f>③条件反映後!GD47</f>
        <v>#DIV/0!</v>
      </c>
      <c r="C65" s="61" t="e">
        <f>③条件反映後!GE47</f>
        <v>#DIV/0!</v>
      </c>
      <c r="E65" s="61" t="e">
        <f t="shared" si="1"/>
        <v>#DIV/0!</v>
      </c>
      <c r="F65" s="71" t="e">
        <f t="shared" si="2"/>
        <v>#DIV/0!</v>
      </c>
      <c r="G65" s="71" t="e">
        <f t="shared" si="4"/>
        <v>#DIV/0!</v>
      </c>
      <c r="H65" s="71" t="e">
        <f t="shared" si="3"/>
        <v>#DIV/0!</v>
      </c>
      <c r="J65" s="64" t="e">
        <f>③条件反映後!GC48</f>
        <v>#DIV/0!</v>
      </c>
      <c r="L65" s="154"/>
      <c r="M65" s="150"/>
      <c r="N65" s="154"/>
      <c r="O65" s="150"/>
      <c r="P65" s="224" t="e">
        <f t="shared" si="5"/>
        <v>#DIV/0!</v>
      </c>
      <c r="Q65" s="225"/>
    </row>
    <row r="66" spans="1:17" x14ac:dyDescent="0.4">
      <c r="A66" s="60" t="s">
        <v>66</v>
      </c>
      <c r="B66" s="61" t="e">
        <f>③条件反映後!GG47</f>
        <v>#DIV/0!</v>
      </c>
      <c r="C66" s="61" t="e">
        <f>③条件反映後!GH47</f>
        <v>#DIV/0!</v>
      </c>
      <c r="E66" s="61" t="e">
        <f t="shared" si="1"/>
        <v>#DIV/0!</v>
      </c>
      <c r="F66" s="71" t="e">
        <f t="shared" si="2"/>
        <v>#DIV/0!</v>
      </c>
      <c r="G66" s="71" t="e">
        <f t="shared" si="4"/>
        <v>#DIV/0!</v>
      </c>
      <c r="H66" s="71" t="e">
        <f t="shared" si="3"/>
        <v>#DIV/0!</v>
      </c>
      <c r="J66" s="64" t="e">
        <f>③条件反映後!GF48</f>
        <v>#DIV/0!</v>
      </c>
      <c r="L66" s="154"/>
      <c r="M66" s="150"/>
      <c r="N66" s="154"/>
      <c r="O66" s="150"/>
      <c r="P66" s="224" t="e">
        <f t="shared" si="5"/>
        <v>#DIV/0!</v>
      </c>
      <c r="Q66" s="225"/>
    </row>
    <row r="67" spans="1:17" x14ac:dyDescent="0.4">
      <c r="A67" s="60" t="s">
        <v>67</v>
      </c>
      <c r="B67" s="61" t="e">
        <f>③条件反映後!GJ47</f>
        <v>#DIV/0!</v>
      </c>
      <c r="C67" s="61" t="e">
        <f>③条件反映後!GK47</f>
        <v>#DIV/0!</v>
      </c>
      <c r="E67" s="61" t="e">
        <f t="shared" si="1"/>
        <v>#DIV/0!</v>
      </c>
      <c r="F67" s="71" t="e">
        <f t="shared" si="2"/>
        <v>#DIV/0!</v>
      </c>
      <c r="G67" s="71" t="e">
        <f t="shared" si="4"/>
        <v>#DIV/0!</v>
      </c>
      <c r="H67" s="71" t="e">
        <f t="shared" si="3"/>
        <v>#DIV/0!</v>
      </c>
      <c r="J67" s="64" t="e">
        <f>③条件反映後!GI48</f>
        <v>#DIV/0!</v>
      </c>
      <c r="L67" s="154"/>
      <c r="M67" s="150"/>
      <c r="N67" s="154"/>
      <c r="O67" s="150"/>
      <c r="P67" s="224" t="e">
        <f t="shared" si="5"/>
        <v>#DIV/0!</v>
      </c>
      <c r="Q67" s="225"/>
    </row>
    <row r="68" spans="1:17" x14ac:dyDescent="0.4">
      <c r="A68" s="60" t="s">
        <v>68</v>
      </c>
      <c r="B68" s="61" t="e">
        <f>③条件反映後!GM47</f>
        <v>#DIV/0!</v>
      </c>
      <c r="C68" s="61" t="e">
        <f>③条件反映後!GN47</f>
        <v>#DIV/0!</v>
      </c>
      <c r="E68" s="61" t="e">
        <f t="shared" si="1"/>
        <v>#DIV/0!</v>
      </c>
      <c r="F68" s="71" t="e">
        <f t="shared" si="2"/>
        <v>#DIV/0!</v>
      </c>
      <c r="G68" s="71" t="e">
        <f t="shared" si="4"/>
        <v>#DIV/0!</v>
      </c>
      <c r="H68" s="71" t="e">
        <f t="shared" si="3"/>
        <v>#DIV/0!</v>
      </c>
      <c r="J68" s="64" t="e">
        <f>③条件反映後!GL48</f>
        <v>#DIV/0!</v>
      </c>
      <c r="L68" s="154"/>
      <c r="M68" s="150"/>
      <c r="N68" s="154"/>
      <c r="O68" s="150"/>
      <c r="P68" s="224" t="e">
        <f t="shared" si="5"/>
        <v>#DIV/0!</v>
      </c>
      <c r="Q68" s="225"/>
    </row>
    <row r="69" spans="1:17" x14ac:dyDescent="0.4">
      <c r="A69" s="60" t="s">
        <v>69</v>
      </c>
      <c r="B69" s="61" t="e">
        <f>③条件反映後!GP47</f>
        <v>#DIV/0!</v>
      </c>
      <c r="C69" s="61" t="e">
        <f>③条件反映後!GQ47</f>
        <v>#DIV/0!</v>
      </c>
      <c r="E69" s="61" t="e">
        <f t="shared" ref="E69:E83" si="6">ROUND(((C69-$D$4)/1000000),0)</f>
        <v>#DIV/0!</v>
      </c>
      <c r="F69" s="71" t="e">
        <f t="shared" ref="F69:F83" si="7">AVERAGE($E$4:$E$83)</f>
        <v>#DIV/0!</v>
      </c>
      <c r="G69" s="71" t="e">
        <f t="shared" si="4"/>
        <v>#DIV/0!</v>
      </c>
      <c r="H69" s="71" t="e">
        <f t="shared" ref="H69:H83" si="8">SUMIF(E69,"&gt;"&amp;F69,E69)</f>
        <v>#DIV/0!</v>
      </c>
      <c r="J69" s="64" t="e">
        <f>③条件反映後!GO48</f>
        <v>#DIV/0!</v>
      </c>
      <c r="L69" s="154"/>
      <c r="M69" s="150"/>
      <c r="N69" s="154"/>
      <c r="O69" s="150"/>
      <c r="P69" s="224" t="e">
        <f t="shared" si="5"/>
        <v>#DIV/0!</v>
      </c>
      <c r="Q69" s="225"/>
    </row>
    <row r="70" spans="1:17" x14ac:dyDescent="0.4">
      <c r="A70" s="60" t="s">
        <v>70</v>
      </c>
      <c r="B70" s="61" t="e">
        <f>③条件反映後!GS47</f>
        <v>#DIV/0!</v>
      </c>
      <c r="C70" s="61" t="e">
        <f>③条件反映後!GT47</f>
        <v>#DIV/0!</v>
      </c>
      <c r="E70" s="61" t="e">
        <f t="shared" si="6"/>
        <v>#DIV/0!</v>
      </c>
      <c r="F70" s="71" t="e">
        <f t="shared" si="7"/>
        <v>#DIV/0!</v>
      </c>
      <c r="G70" s="71" t="e">
        <f t="shared" ref="G70:G83" si="9">SUMIF(E70,"&lt;"&amp;F70,E70)</f>
        <v>#DIV/0!</v>
      </c>
      <c r="H70" s="71" t="e">
        <f t="shared" si="8"/>
        <v>#DIV/0!</v>
      </c>
      <c r="J70" s="64" t="e">
        <f>③条件反映後!GR48</f>
        <v>#DIV/0!</v>
      </c>
      <c r="L70" s="154"/>
      <c r="M70" s="150"/>
      <c r="N70" s="154"/>
      <c r="O70" s="150"/>
      <c r="P70" s="224" t="e">
        <f t="shared" ref="P70:P83" si="10">E70-E69</f>
        <v>#DIV/0!</v>
      </c>
      <c r="Q70" s="225"/>
    </row>
    <row r="71" spans="1:17" x14ac:dyDescent="0.4">
      <c r="A71" s="60" t="s">
        <v>71</v>
      </c>
      <c r="B71" s="61" t="e">
        <f>③条件反映後!GV47</f>
        <v>#DIV/0!</v>
      </c>
      <c r="C71" s="61" t="e">
        <f>③条件反映後!GW47</f>
        <v>#DIV/0!</v>
      </c>
      <c r="E71" s="61" t="e">
        <f t="shared" si="6"/>
        <v>#DIV/0!</v>
      </c>
      <c r="F71" s="71" t="e">
        <f t="shared" si="7"/>
        <v>#DIV/0!</v>
      </c>
      <c r="G71" s="71" t="e">
        <f t="shared" si="9"/>
        <v>#DIV/0!</v>
      </c>
      <c r="H71" s="71" t="e">
        <f t="shared" si="8"/>
        <v>#DIV/0!</v>
      </c>
      <c r="J71" s="64" t="e">
        <f>③条件反映後!GU48</f>
        <v>#DIV/0!</v>
      </c>
      <c r="L71" s="154"/>
      <c r="M71" s="150"/>
      <c r="N71" s="154"/>
      <c r="O71" s="150"/>
      <c r="P71" s="224" t="e">
        <f t="shared" si="10"/>
        <v>#DIV/0!</v>
      </c>
      <c r="Q71" s="225"/>
    </row>
    <row r="72" spans="1:17" x14ac:dyDescent="0.4">
      <c r="A72" s="60" t="s">
        <v>72</v>
      </c>
      <c r="B72" s="61" t="e">
        <f>③条件反映後!GY47</f>
        <v>#DIV/0!</v>
      </c>
      <c r="C72" s="61" t="e">
        <f>③条件反映後!GZ47</f>
        <v>#DIV/0!</v>
      </c>
      <c r="E72" s="61" t="e">
        <f t="shared" si="6"/>
        <v>#DIV/0!</v>
      </c>
      <c r="F72" s="71" t="e">
        <f t="shared" si="7"/>
        <v>#DIV/0!</v>
      </c>
      <c r="G72" s="71" t="e">
        <f t="shared" si="9"/>
        <v>#DIV/0!</v>
      </c>
      <c r="H72" s="71" t="e">
        <f t="shared" si="8"/>
        <v>#DIV/0!</v>
      </c>
      <c r="J72" s="64" t="e">
        <f>③条件反映後!GX48</f>
        <v>#DIV/0!</v>
      </c>
      <c r="L72" s="154"/>
      <c r="M72" s="150"/>
      <c r="N72" s="154"/>
      <c r="O72" s="150"/>
      <c r="P72" s="224" t="e">
        <f t="shared" si="10"/>
        <v>#DIV/0!</v>
      </c>
      <c r="Q72" s="225"/>
    </row>
    <row r="73" spans="1:17" x14ac:dyDescent="0.4">
      <c r="A73" s="60" t="s">
        <v>73</v>
      </c>
      <c r="B73" s="61" t="e">
        <f>③条件反映後!HB47</f>
        <v>#DIV/0!</v>
      </c>
      <c r="C73" s="61" t="e">
        <f>③条件反映後!HC47</f>
        <v>#DIV/0!</v>
      </c>
      <c r="E73" s="61" t="e">
        <f t="shared" si="6"/>
        <v>#DIV/0!</v>
      </c>
      <c r="F73" s="71" t="e">
        <f t="shared" si="7"/>
        <v>#DIV/0!</v>
      </c>
      <c r="G73" s="71" t="e">
        <f t="shared" si="9"/>
        <v>#DIV/0!</v>
      </c>
      <c r="H73" s="71" t="e">
        <f t="shared" si="8"/>
        <v>#DIV/0!</v>
      </c>
      <c r="J73" s="64" t="e">
        <f>③条件反映後!HA48</f>
        <v>#DIV/0!</v>
      </c>
      <c r="L73" s="154"/>
      <c r="M73" s="150"/>
      <c r="N73" s="154"/>
      <c r="O73" s="150"/>
      <c r="P73" s="224" t="e">
        <f t="shared" si="10"/>
        <v>#DIV/0!</v>
      </c>
      <c r="Q73" s="225"/>
    </row>
    <row r="74" spans="1:17" x14ac:dyDescent="0.4">
      <c r="A74" s="60" t="s">
        <v>74</v>
      </c>
      <c r="B74" s="61" t="e">
        <f>③条件反映後!HE47</f>
        <v>#DIV/0!</v>
      </c>
      <c r="C74" s="61" t="e">
        <f>③条件反映後!HF47</f>
        <v>#DIV/0!</v>
      </c>
      <c r="E74" s="61" t="e">
        <f t="shared" si="6"/>
        <v>#DIV/0!</v>
      </c>
      <c r="F74" s="71" t="e">
        <f t="shared" si="7"/>
        <v>#DIV/0!</v>
      </c>
      <c r="G74" s="71" t="e">
        <f t="shared" si="9"/>
        <v>#DIV/0!</v>
      </c>
      <c r="H74" s="71" t="e">
        <f t="shared" si="8"/>
        <v>#DIV/0!</v>
      </c>
      <c r="J74" s="64" t="e">
        <f>③条件反映後!HD48</f>
        <v>#DIV/0!</v>
      </c>
      <c r="L74" s="154"/>
      <c r="M74" s="150"/>
      <c r="N74" s="154"/>
      <c r="O74" s="150"/>
      <c r="P74" s="224" t="e">
        <f t="shared" si="10"/>
        <v>#DIV/0!</v>
      </c>
      <c r="Q74" s="225"/>
    </row>
    <row r="75" spans="1:17" x14ac:dyDescent="0.4">
      <c r="A75" s="60" t="s">
        <v>75</v>
      </c>
      <c r="B75" s="61" t="e">
        <f>③条件反映後!HH47</f>
        <v>#DIV/0!</v>
      </c>
      <c r="C75" s="61" t="e">
        <f>③条件反映後!HI47</f>
        <v>#DIV/0!</v>
      </c>
      <c r="E75" s="61" t="e">
        <f t="shared" si="6"/>
        <v>#DIV/0!</v>
      </c>
      <c r="F75" s="71" t="e">
        <f t="shared" si="7"/>
        <v>#DIV/0!</v>
      </c>
      <c r="G75" s="71" t="e">
        <f t="shared" si="9"/>
        <v>#DIV/0!</v>
      </c>
      <c r="H75" s="71" t="e">
        <f t="shared" si="8"/>
        <v>#DIV/0!</v>
      </c>
      <c r="J75" s="64" t="e">
        <f>③条件反映後!HG48</f>
        <v>#DIV/0!</v>
      </c>
      <c r="L75" s="154"/>
      <c r="M75" s="150"/>
      <c r="N75" s="154"/>
      <c r="O75" s="150"/>
      <c r="P75" s="224" t="e">
        <f t="shared" si="10"/>
        <v>#DIV/0!</v>
      </c>
      <c r="Q75" s="225"/>
    </row>
    <row r="76" spans="1:17" x14ac:dyDescent="0.4">
      <c r="A76" s="60" t="s">
        <v>76</v>
      </c>
      <c r="B76" s="61" t="e">
        <f>③条件反映後!HK47</f>
        <v>#DIV/0!</v>
      </c>
      <c r="C76" s="61" t="e">
        <f>③条件反映後!HL47</f>
        <v>#DIV/0!</v>
      </c>
      <c r="E76" s="61" t="e">
        <f t="shared" si="6"/>
        <v>#DIV/0!</v>
      </c>
      <c r="F76" s="71" t="e">
        <f t="shared" si="7"/>
        <v>#DIV/0!</v>
      </c>
      <c r="G76" s="71" t="e">
        <f t="shared" si="9"/>
        <v>#DIV/0!</v>
      </c>
      <c r="H76" s="71" t="e">
        <f t="shared" si="8"/>
        <v>#DIV/0!</v>
      </c>
      <c r="J76" s="64" t="e">
        <f>③条件反映後!HJ48</f>
        <v>#DIV/0!</v>
      </c>
      <c r="L76" s="154"/>
      <c r="M76" s="150"/>
      <c r="N76" s="154"/>
      <c r="O76" s="150"/>
      <c r="P76" s="224" t="e">
        <f t="shared" si="10"/>
        <v>#DIV/0!</v>
      </c>
      <c r="Q76" s="225"/>
    </row>
    <row r="77" spans="1:17" x14ac:dyDescent="0.4">
      <c r="A77" s="60" t="s">
        <v>77</v>
      </c>
      <c r="B77" s="61" t="e">
        <f>③条件反映後!HN47</f>
        <v>#DIV/0!</v>
      </c>
      <c r="C77" s="61" t="e">
        <f>③条件反映後!HO47</f>
        <v>#DIV/0!</v>
      </c>
      <c r="E77" s="61" t="e">
        <f t="shared" si="6"/>
        <v>#DIV/0!</v>
      </c>
      <c r="F77" s="71" t="e">
        <f t="shared" si="7"/>
        <v>#DIV/0!</v>
      </c>
      <c r="G77" s="71" t="e">
        <f t="shared" si="9"/>
        <v>#DIV/0!</v>
      </c>
      <c r="H77" s="71" t="e">
        <f t="shared" si="8"/>
        <v>#DIV/0!</v>
      </c>
      <c r="J77" s="64" t="e">
        <f>③条件反映後!HM48</f>
        <v>#DIV/0!</v>
      </c>
      <c r="L77" s="154"/>
      <c r="M77" s="150"/>
      <c r="N77" s="154"/>
      <c r="O77" s="150"/>
      <c r="P77" s="224" t="e">
        <f t="shared" si="10"/>
        <v>#DIV/0!</v>
      </c>
      <c r="Q77" s="225"/>
    </row>
    <row r="78" spans="1:17" x14ac:dyDescent="0.4">
      <c r="A78" s="60" t="s">
        <v>78</v>
      </c>
      <c r="B78" s="61" t="e">
        <f>③条件反映後!HQ47</f>
        <v>#DIV/0!</v>
      </c>
      <c r="C78" s="61" t="e">
        <f>③条件反映後!HR47</f>
        <v>#DIV/0!</v>
      </c>
      <c r="E78" s="61" t="e">
        <f t="shared" si="6"/>
        <v>#DIV/0!</v>
      </c>
      <c r="F78" s="71" t="e">
        <f t="shared" si="7"/>
        <v>#DIV/0!</v>
      </c>
      <c r="G78" s="71" t="e">
        <f t="shared" si="9"/>
        <v>#DIV/0!</v>
      </c>
      <c r="H78" s="71" t="e">
        <f t="shared" si="8"/>
        <v>#DIV/0!</v>
      </c>
      <c r="J78" s="64" t="e">
        <f>③条件反映後!HP48</f>
        <v>#DIV/0!</v>
      </c>
      <c r="L78" s="154"/>
      <c r="M78" s="150"/>
      <c r="N78" s="154"/>
      <c r="O78" s="150"/>
      <c r="P78" s="224" t="e">
        <f t="shared" si="10"/>
        <v>#DIV/0!</v>
      </c>
      <c r="Q78" s="225"/>
    </row>
    <row r="79" spans="1:17" x14ac:dyDescent="0.4">
      <c r="A79" s="60" t="s">
        <v>79</v>
      </c>
      <c r="B79" s="61" t="e">
        <f>③条件反映後!HT47</f>
        <v>#DIV/0!</v>
      </c>
      <c r="C79" s="61" t="e">
        <f>③条件反映後!HU47</f>
        <v>#DIV/0!</v>
      </c>
      <c r="E79" s="61" t="e">
        <f t="shared" si="6"/>
        <v>#DIV/0!</v>
      </c>
      <c r="F79" s="71" t="e">
        <f t="shared" si="7"/>
        <v>#DIV/0!</v>
      </c>
      <c r="G79" s="71" t="e">
        <f t="shared" si="9"/>
        <v>#DIV/0!</v>
      </c>
      <c r="H79" s="71" t="e">
        <f t="shared" si="8"/>
        <v>#DIV/0!</v>
      </c>
      <c r="J79" s="64" t="e">
        <f>③条件反映後!HS48</f>
        <v>#DIV/0!</v>
      </c>
      <c r="L79" s="154"/>
      <c r="M79" s="150"/>
      <c r="N79" s="154"/>
      <c r="O79" s="150"/>
      <c r="P79" s="224" t="e">
        <f t="shared" si="10"/>
        <v>#DIV/0!</v>
      </c>
      <c r="Q79" s="225"/>
    </row>
    <row r="80" spans="1:17" x14ac:dyDescent="0.4">
      <c r="A80" s="60" t="s">
        <v>80</v>
      </c>
      <c r="B80" s="61" t="e">
        <f>③条件反映後!HW47</f>
        <v>#DIV/0!</v>
      </c>
      <c r="C80" s="61" t="e">
        <f>③条件反映後!HX47</f>
        <v>#DIV/0!</v>
      </c>
      <c r="E80" s="61" t="e">
        <f t="shared" si="6"/>
        <v>#DIV/0!</v>
      </c>
      <c r="F80" s="71" t="e">
        <f t="shared" si="7"/>
        <v>#DIV/0!</v>
      </c>
      <c r="G80" s="71" t="e">
        <f t="shared" si="9"/>
        <v>#DIV/0!</v>
      </c>
      <c r="H80" s="71" t="e">
        <f t="shared" si="8"/>
        <v>#DIV/0!</v>
      </c>
      <c r="J80" s="64" t="e">
        <f>③条件反映後!HV48</f>
        <v>#DIV/0!</v>
      </c>
      <c r="L80" s="154"/>
      <c r="M80" s="150"/>
      <c r="N80" s="154"/>
      <c r="O80" s="150"/>
      <c r="P80" s="224" t="e">
        <f t="shared" si="10"/>
        <v>#DIV/0!</v>
      </c>
      <c r="Q80" s="225"/>
    </row>
    <row r="81" spans="1:17" x14ac:dyDescent="0.4">
      <c r="A81" s="60" t="s">
        <v>81</v>
      </c>
      <c r="B81" s="61" t="e">
        <f>③条件反映後!HZ47</f>
        <v>#DIV/0!</v>
      </c>
      <c r="C81" s="61" t="e">
        <f>③条件反映後!IA47</f>
        <v>#DIV/0!</v>
      </c>
      <c r="E81" s="61" t="e">
        <f t="shared" si="6"/>
        <v>#DIV/0!</v>
      </c>
      <c r="F81" s="71" t="e">
        <f t="shared" si="7"/>
        <v>#DIV/0!</v>
      </c>
      <c r="G81" s="71" t="e">
        <f t="shared" si="9"/>
        <v>#DIV/0!</v>
      </c>
      <c r="H81" s="71" t="e">
        <f t="shared" si="8"/>
        <v>#DIV/0!</v>
      </c>
      <c r="J81" s="64" t="e">
        <f>③条件反映後!HY48</f>
        <v>#DIV/0!</v>
      </c>
      <c r="L81" s="154"/>
      <c r="M81" s="150"/>
      <c r="N81" s="154"/>
      <c r="O81" s="150"/>
      <c r="P81" s="224" t="e">
        <f t="shared" si="10"/>
        <v>#DIV/0!</v>
      </c>
      <c r="Q81" s="225"/>
    </row>
    <row r="82" spans="1:17" x14ac:dyDescent="0.4">
      <c r="A82" s="60" t="s">
        <v>82</v>
      </c>
      <c r="B82" s="61" t="e">
        <f>③条件反映後!IC47</f>
        <v>#DIV/0!</v>
      </c>
      <c r="C82" s="61" t="e">
        <f>③条件反映後!ID47</f>
        <v>#DIV/0!</v>
      </c>
      <c r="E82" s="61" t="e">
        <f t="shared" si="6"/>
        <v>#DIV/0!</v>
      </c>
      <c r="F82" s="71" t="e">
        <f t="shared" si="7"/>
        <v>#DIV/0!</v>
      </c>
      <c r="G82" s="71" t="e">
        <f t="shared" si="9"/>
        <v>#DIV/0!</v>
      </c>
      <c r="H82" s="71" t="e">
        <f t="shared" si="8"/>
        <v>#DIV/0!</v>
      </c>
      <c r="J82" s="64" t="e">
        <f>③条件反映後!IB48</f>
        <v>#DIV/0!</v>
      </c>
      <c r="L82" s="154"/>
      <c r="M82" s="150"/>
      <c r="N82" s="154"/>
      <c r="O82" s="150"/>
      <c r="P82" s="224" t="e">
        <f t="shared" si="10"/>
        <v>#DIV/0!</v>
      </c>
      <c r="Q82" s="225"/>
    </row>
    <row r="83" spans="1:17" ht="18.75" customHeight="1" thickBot="1" x14ac:dyDescent="0.45">
      <c r="A83" s="60" t="s">
        <v>83</v>
      </c>
      <c r="B83" s="61" t="e">
        <f>③条件反映後!IF47</f>
        <v>#DIV/0!</v>
      </c>
      <c r="C83" s="61" t="e">
        <f>③条件反映後!IG47</f>
        <v>#DIV/0!</v>
      </c>
      <c r="E83" s="61" t="e">
        <f t="shared" si="6"/>
        <v>#DIV/0!</v>
      </c>
      <c r="F83" s="71" t="e">
        <f t="shared" si="7"/>
        <v>#DIV/0!</v>
      </c>
      <c r="G83" s="71" t="e">
        <f t="shared" si="9"/>
        <v>#DIV/0!</v>
      </c>
      <c r="H83" s="71" t="e">
        <f t="shared" si="8"/>
        <v>#DIV/0!</v>
      </c>
      <c r="J83" s="64" t="e">
        <f>③条件反映後!IE48</f>
        <v>#DIV/0!</v>
      </c>
      <c r="L83" s="155"/>
      <c r="M83" s="151"/>
      <c r="N83" s="155"/>
      <c r="O83" s="151"/>
      <c r="P83" s="228" t="e">
        <f t="shared" si="10"/>
        <v>#DIV/0!</v>
      </c>
      <c r="Q83" s="229"/>
    </row>
    <row r="84" spans="1:17" ht="19.5" thickTop="1" x14ac:dyDescent="0.4">
      <c r="E84" s="156" t="e">
        <f>MAX(E4:E83)</f>
        <v>#DIV/0!</v>
      </c>
      <c r="F84" s="152" t="e">
        <f>MIN(E4:E83)</f>
        <v>#DIV/0!</v>
      </c>
      <c r="L84" s="156" t="e">
        <f>SUM(L4:L83)</f>
        <v>#DIV/0!</v>
      </c>
      <c r="M84" s="152" t="e">
        <f>SUM(M4:M83)</f>
        <v>#DIV/0!</v>
      </c>
      <c r="N84" s="156">
        <f>SUM(N4:N83)</f>
        <v>0</v>
      </c>
      <c r="O84" s="152">
        <f>SUM(O4:O83)</f>
        <v>0</v>
      </c>
      <c r="P84" s="156" t="e">
        <f>MAX(P4:Q83)</f>
        <v>#DIV/0!</v>
      </c>
      <c r="Q84" s="152" t="e">
        <f>MIN(P4:Q83)</f>
        <v>#DIV/0!</v>
      </c>
    </row>
    <row r="85" spans="1:17" x14ac:dyDescent="0.4">
      <c r="E85" s="157" t="s">
        <v>6678</v>
      </c>
      <c r="F85" s="159" t="s">
        <v>6679</v>
      </c>
      <c r="P85" s="157" t="s">
        <v>6670</v>
      </c>
      <c r="Q85" s="158" t="s">
        <v>6671</v>
      </c>
    </row>
  </sheetData>
  <mergeCells count="83">
    <mergeCell ref="P82:Q82"/>
    <mergeCell ref="P83:Q83"/>
    <mergeCell ref="P76:Q76"/>
    <mergeCell ref="P77:Q77"/>
    <mergeCell ref="P78:Q78"/>
    <mergeCell ref="P79:Q79"/>
    <mergeCell ref="P80:Q80"/>
    <mergeCell ref="P81:Q81"/>
    <mergeCell ref="P75:Q75"/>
    <mergeCell ref="P64:Q64"/>
    <mergeCell ref="P65:Q65"/>
    <mergeCell ref="P66:Q66"/>
    <mergeCell ref="P67:Q67"/>
    <mergeCell ref="P68:Q68"/>
    <mergeCell ref="P69:Q69"/>
    <mergeCell ref="P70:Q70"/>
    <mergeCell ref="P71:Q71"/>
    <mergeCell ref="P72:Q72"/>
    <mergeCell ref="P73:Q73"/>
    <mergeCell ref="P74:Q74"/>
    <mergeCell ref="P63:Q63"/>
    <mergeCell ref="P52:Q52"/>
    <mergeCell ref="P53:Q53"/>
    <mergeCell ref="P54:Q54"/>
    <mergeCell ref="P55:Q55"/>
    <mergeCell ref="P56:Q56"/>
    <mergeCell ref="P57:Q57"/>
    <mergeCell ref="P58:Q58"/>
    <mergeCell ref="P59:Q59"/>
    <mergeCell ref="P60:Q60"/>
    <mergeCell ref="P61:Q61"/>
    <mergeCell ref="P62:Q62"/>
    <mergeCell ref="P51:Q51"/>
    <mergeCell ref="P40:Q40"/>
    <mergeCell ref="P41:Q41"/>
    <mergeCell ref="P42:Q42"/>
    <mergeCell ref="P43:Q43"/>
    <mergeCell ref="P44:Q44"/>
    <mergeCell ref="P45:Q45"/>
    <mergeCell ref="P46:Q46"/>
    <mergeCell ref="P47:Q47"/>
    <mergeCell ref="P48:Q48"/>
    <mergeCell ref="P49:Q49"/>
    <mergeCell ref="P50:Q50"/>
    <mergeCell ref="P39:Q39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27:Q27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15:Q15"/>
    <mergeCell ref="L2:M2"/>
    <mergeCell ref="N2:O2"/>
    <mergeCell ref="P2:Q2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</mergeCells>
  <phoneticPr fontId="3"/>
  <conditionalFormatting sqref="P4:Q83">
    <cfRule type="cellIs" dxfId="1" priority="1" operator="equal">
      <formula>$Q$84</formula>
    </cfRule>
    <cfRule type="cellIs" dxfId="0" priority="2" operator="equal">
      <formula>$P$84</formula>
    </cfRule>
  </conditionalFormatting>
  <pageMargins left="0.7" right="0.7" top="0.75" bottom="0.75" header="0.3" footer="0.3"/>
  <pageSetup paperSize="9" scale="4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"/>
  <sheetViews>
    <sheetView showGridLines="0" view="pageBreakPreview" zoomScaleNormal="100" zoomScaleSheetLayoutView="100" workbookViewId="0">
      <selection activeCell="I5" sqref="I5"/>
    </sheetView>
  </sheetViews>
  <sheetFormatPr defaultRowHeight="18.75" x14ac:dyDescent="0.4"/>
  <cols>
    <col min="1" max="1" width="4.25" style="160" customWidth="1"/>
    <col min="2" max="2" width="9" style="160" customWidth="1"/>
    <col min="3" max="3" width="8.375" style="160" customWidth="1"/>
    <col min="4" max="4" width="5.75" style="160" bestFit="1" customWidth="1"/>
    <col min="5" max="5" width="1.5" style="160" customWidth="1"/>
    <col min="6" max="6" width="5.625" style="160" customWidth="1"/>
    <col min="7" max="7" width="1.5" style="160" customWidth="1"/>
    <col min="8" max="8" width="3.125" style="160" customWidth="1"/>
    <col min="9" max="16384" width="9" style="160"/>
  </cols>
  <sheetData>
    <row r="2" spans="2:10" x14ac:dyDescent="0.4">
      <c r="H2" s="161"/>
    </row>
    <row r="3" spans="2:10" x14ac:dyDescent="0.4">
      <c r="B3" s="230" t="s">
        <v>6662</v>
      </c>
      <c r="C3" s="231"/>
      <c r="D3" s="231"/>
      <c r="E3" s="231"/>
      <c r="F3" s="231"/>
      <c r="G3" s="232"/>
    </row>
    <row r="4" spans="2:10" x14ac:dyDescent="0.4">
      <c r="B4" s="162" t="s">
        <v>6672</v>
      </c>
      <c r="C4" s="163">
        <f>'団体概要入力＆各シート説明'!F6</f>
        <v>0</v>
      </c>
      <c r="D4" s="164" t="s">
        <v>6564</v>
      </c>
      <c r="E4" s="164"/>
      <c r="F4" s="164"/>
      <c r="G4" s="165"/>
      <c r="I4" s="173" t="s">
        <v>6673</v>
      </c>
      <c r="J4" s="174" t="s">
        <v>6674</v>
      </c>
    </row>
    <row r="5" spans="2:10" x14ac:dyDescent="0.4">
      <c r="B5" s="166" t="s">
        <v>6675</v>
      </c>
      <c r="C5" s="167">
        <f>'団体概要入力＆各シート説明'!F7</f>
        <v>0</v>
      </c>
      <c r="D5" s="168" t="s">
        <v>6564</v>
      </c>
      <c r="E5" s="169" t="s">
        <v>6676</v>
      </c>
      <c r="F5" s="170" t="e">
        <f>(I5-J5)/C5</f>
        <v>#DIV/0!</v>
      </c>
      <c r="G5" s="171" t="s">
        <v>6677</v>
      </c>
      <c r="I5" s="175" t="e">
        <f>④グラフ作成用!E84</f>
        <v>#DIV/0!</v>
      </c>
      <c r="J5" s="175" t="e">
        <f>④グラフ作成用!F84</f>
        <v>#DIV/0!</v>
      </c>
    </row>
    <row r="6" spans="2:10" x14ac:dyDescent="0.4">
      <c r="C6" s="172"/>
      <c r="D6" s="172"/>
      <c r="E6" s="172"/>
      <c r="F6" s="172"/>
      <c r="G6" s="172"/>
    </row>
  </sheetData>
  <mergeCells count="1">
    <mergeCell ref="B3:G3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2"/>
  <sheetViews>
    <sheetView workbookViewId="0">
      <selection activeCell="G9" sqref="G9"/>
    </sheetView>
  </sheetViews>
  <sheetFormatPr defaultRowHeight="13.5" x14ac:dyDescent="0.4"/>
  <cols>
    <col min="1" max="6" width="9" style="116"/>
    <col min="7" max="7" width="9" style="119"/>
    <col min="8" max="10" width="9" style="116"/>
    <col min="11" max="11" width="12.875" style="121" bestFit="1" customWidth="1"/>
    <col min="12" max="16384" width="9" style="116"/>
  </cols>
  <sheetData>
    <row r="1" spans="1:11" x14ac:dyDescent="0.4">
      <c r="A1" s="117" t="s">
        <v>6557</v>
      </c>
      <c r="B1" s="117" t="s">
        <v>6556</v>
      </c>
      <c r="C1" s="117" t="s">
        <v>6555</v>
      </c>
      <c r="D1" s="117" t="s">
        <v>6554</v>
      </c>
      <c r="E1" s="117" t="s">
        <v>6553</v>
      </c>
      <c r="F1" s="117" t="s">
        <v>6552</v>
      </c>
      <c r="G1" s="119" t="s">
        <v>6559</v>
      </c>
      <c r="H1" s="117" t="s">
        <v>6551</v>
      </c>
      <c r="I1" s="117" t="s">
        <v>6550</v>
      </c>
      <c r="J1" s="117" t="s">
        <v>6549</v>
      </c>
      <c r="K1" s="121" t="s">
        <v>6548</v>
      </c>
    </row>
    <row r="2" spans="1:11" x14ac:dyDescent="0.4">
      <c r="A2" s="117" t="s">
        <v>6634</v>
      </c>
      <c r="B2" s="117" t="s">
        <v>6635</v>
      </c>
      <c r="C2" s="117" t="s">
        <v>6560</v>
      </c>
      <c r="D2" s="117" t="s">
        <v>6636</v>
      </c>
      <c r="E2" s="117" t="s">
        <v>5967</v>
      </c>
      <c r="F2" s="117" t="s">
        <v>6587</v>
      </c>
      <c r="G2" s="118" t="str">
        <f t="shared" ref="G2:G65" si="0">E2&amp;F2</f>
        <v>010006北海道</v>
      </c>
      <c r="H2" s="117"/>
      <c r="I2" s="117"/>
      <c r="J2" s="117"/>
      <c r="K2" s="121">
        <v>2427419344</v>
      </c>
    </row>
    <row r="3" spans="1:11" x14ac:dyDescent="0.4">
      <c r="A3" s="117" t="s">
        <v>6634</v>
      </c>
      <c r="B3" s="117" t="s">
        <v>6635</v>
      </c>
      <c r="C3" s="117" t="s">
        <v>6560</v>
      </c>
      <c r="D3" s="117" t="s">
        <v>6636</v>
      </c>
      <c r="E3" s="117" t="s">
        <v>5833</v>
      </c>
      <c r="F3" s="117" t="s">
        <v>6588</v>
      </c>
      <c r="G3" s="118" t="str">
        <f t="shared" si="0"/>
        <v>020001青森県</v>
      </c>
      <c r="H3" s="117"/>
      <c r="I3" s="117" t="s">
        <v>802</v>
      </c>
      <c r="J3" s="117"/>
      <c r="K3" s="121">
        <v>670924221</v>
      </c>
    </row>
    <row r="4" spans="1:11" x14ac:dyDescent="0.4">
      <c r="A4" s="117" t="s">
        <v>6634</v>
      </c>
      <c r="B4" s="117" t="s">
        <v>6635</v>
      </c>
      <c r="C4" s="117" t="s">
        <v>6560</v>
      </c>
      <c r="D4" s="117" t="s">
        <v>6636</v>
      </c>
      <c r="E4" s="117" t="s">
        <v>5711</v>
      </c>
      <c r="F4" s="117" t="s">
        <v>6589</v>
      </c>
      <c r="G4" s="118" t="str">
        <f t="shared" si="0"/>
        <v>030007岩手県</v>
      </c>
      <c r="H4" s="117"/>
      <c r="I4" s="117" t="s">
        <v>802</v>
      </c>
      <c r="J4" s="117"/>
      <c r="K4" s="121">
        <v>986984123</v>
      </c>
    </row>
    <row r="5" spans="1:11" x14ac:dyDescent="0.4">
      <c r="A5" s="117" t="s">
        <v>6634</v>
      </c>
      <c r="B5" s="117" t="s">
        <v>6635</v>
      </c>
      <c r="C5" s="117" t="s">
        <v>6560</v>
      </c>
      <c r="D5" s="117" t="s">
        <v>6636</v>
      </c>
      <c r="E5" s="117" t="s">
        <v>5607</v>
      </c>
      <c r="F5" s="117" t="s">
        <v>6590</v>
      </c>
      <c r="G5" s="118" t="str">
        <f t="shared" si="0"/>
        <v>040002宮城県</v>
      </c>
      <c r="H5" s="117"/>
      <c r="I5" s="117" t="s">
        <v>802</v>
      </c>
      <c r="J5" s="117"/>
      <c r="K5" s="121">
        <v>1184973408</v>
      </c>
    </row>
    <row r="6" spans="1:11" x14ac:dyDescent="0.4">
      <c r="A6" s="117" t="s">
        <v>6634</v>
      </c>
      <c r="B6" s="117" t="s">
        <v>6635</v>
      </c>
      <c r="C6" s="117" t="s">
        <v>6560</v>
      </c>
      <c r="D6" s="117" t="s">
        <v>6636</v>
      </c>
      <c r="E6" s="117" t="s">
        <v>5517</v>
      </c>
      <c r="F6" s="117" t="s">
        <v>6591</v>
      </c>
      <c r="G6" s="118" t="str">
        <f t="shared" si="0"/>
        <v>050008秋田県</v>
      </c>
      <c r="H6" s="117"/>
      <c r="I6" s="117"/>
      <c r="J6" s="117"/>
      <c r="K6" s="121">
        <v>590985233</v>
      </c>
    </row>
    <row r="7" spans="1:11" x14ac:dyDescent="0.4">
      <c r="A7" s="117" t="s">
        <v>6634</v>
      </c>
      <c r="B7" s="117" t="s">
        <v>6635</v>
      </c>
      <c r="C7" s="117" t="s">
        <v>6560</v>
      </c>
      <c r="D7" s="117" t="s">
        <v>6636</v>
      </c>
      <c r="E7" s="117" t="s">
        <v>5408</v>
      </c>
      <c r="F7" s="117" t="s">
        <v>6592</v>
      </c>
      <c r="G7" s="118" t="str">
        <f t="shared" si="0"/>
        <v>060003山形県</v>
      </c>
      <c r="H7" s="117"/>
      <c r="I7" s="117"/>
      <c r="J7" s="117"/>
      <c r="K7" s="121">
        <v>569506636</v>
      </c>
    </row>
    <row r="8" spans="1:11" x14ac:dyDescent="0.4">
      <c r="A8" s="117" t="s">
        <v>6634</v>
      </c>
      <c r="B8" s="117" t="s">
        <v>6635</v>
      </c>
      <c r="C8" s="117" t="s">
        <v>6560</v>
      </c>
      <c r="D8" s="117" t="s">
        <v>6636</v>
      </c>
      <c r="E8" s="117" t="s">
        <v>5244</v>
      </c>
      <c r="F8" s="117" t="s">
        <v>6593</v>
      </c>
      <c r="G8" s="118" t="str">
        <f t="shared" si="0"/>
        <v>070009福島県</v>
      </c>
      <c r="H8" s="117"/>
      <c r="I8" s="117" t="s">
        <v>802</v>
      </c>
      <c r="J8" s="117"/>
      <c r="K8" s="121">
        <v>1495793305</v>
      </c>
    </row>
    <row r="9" spans="1:11" x14ac:dyDescent="0.4">
      <c r="A9" s="117" t="s">
        <v>6634</v>
      </c>
      <c r="B9" s="117" t="s">
        <v>6635</v>
      </c>
      <c r="C9" s="117" t="s">
        <v>6560</v>
      </c>
      <c r="D9" s="117" t="s">
        <v>6636</v>
      </c>
      <c r="E9" s="117" t="s">
        <v>5085</v>
      </c>
      <c r="F9" s="117" t="s">
        <v>6594</v>
      </c>
      <c r="G9" s="118" t="str">
        <f t="shared" si="0"/>
        <v>080004茨城県</v>
      </c>
      <c r="H9" s="117"/>
      <c r="I9" s="117" t="s">
        <v>802</v>
      </c>
      <c r="J9" s="117"/>
      <c r="K9" s="121">
        <v>1029034715</v>
      </c>
    </row>
    <row r="10" spans="1:11" x14ac:dyDescent="0.4">
      <c r="A10" s="117" t="s">
        <v>6634</v>
      </c>
      <c r="B10" s="117" t="s">
        <v>6635</v>
      </c>
      <c r="C10" s="117" t="s">
        <v>6560</v>
      </c>
      <c r="D10" s="117" t="s">
        <v>6636</v>
      </c>
      <c r="E10" s="117" t="s">
        <v>5009</v>
      </c>
      <c r="F10" s="117" t="s">
        <v>6595</v>
      </c>
      <c r="G10" s="118" t="str">
        <f t="shared" si="0"/>
        <v>090000栃木県</v>
      </c>
      <c r="H10" s="117"/>
      <c r="I10" s="117" t="s">
        <v>802</v>
      </c>
      <c r="J10" s="117"/>
      <c r="K10" s="121">
        <v>741534409</v>
      </c>
    </row>
    <row r="11" spans="1:11" x14ac:dyDescent="0.4">
      <c r="A11" s="117" t="s">
        <v>6634</v>
      </c>
      <c r="B11" s="117" t="s">
        <v>6635</v>
      </c>
      <c r="C11" s="117" t="s">
        <v>6560</v>
      </c>
      <c r="D11" s="117" t="s">
        <v>6636</v>
      </c>
      <c r="E11" s="117" t="s">
        <v>4895</v>
      </c>
      <c r="F11" s="117" t="s">
        <v>6596</v>
      </c>
      <c r="G11" s="118" t="str">
        <f t="shared" si="0"/>
        <v>100005群馬県</v>
      </c>
      <c r="H11" s="117"/>
      <c r="I11" s="117"/>
      <c r="J11" s="117"/>
      <c r="K11" s="121">
        <v>727342685</v>
      </c>
    </row>
    <row r="12" spans="1:11" x14ac:dyDescent="0.4">
      <c r="A12" s="117" t="s">
        <v>6634</v>
      </c>
      <c r="B12" s="117" t="s">
        <v>6635</v>
      </c>
      <c r="C12" s="117" t="s">
        <v>6560</v>
      </c>
      <c r="D12" s="117" t="s">
        <v>6636</v>
      </c>
      <c r="E12" s="117" t="s">
        <v>4676</v>
      </c>
      <c r="F12" s="117" t="s">
        <v>6597</v>
      </c>
      <c r="G12" s="118" t="str">
        <f t="shared" si="0"/>
        <v>110001埼玉県</v>
      </c>
      <c r="H12" s="117"/>
      <c r="I12" s="117"/>
      <c r="J12" s="117"/>
      <c r="K12" s="121">
        <v>1743622960</v>
      </c>
    </row>
    <row r="13" spans="1:11" x14ac:dyDescent="0.4">
      <c r="A13" s="117" t="s">
        <v>6634</v>
      </c>
      <c r="B13" s="117" t="s">
        <v>6635</v>
      </c>
      <c r="C13" s="117" t="s">
        <v>6560</v>
      </c>
      <c r="D13" s="117" t="s">
        <v>6636</v>
      </c>
      <c r="E13" s="117" t="s">
        <v>4504</v>
      </c>
      <c r="F13" s="117" t="s">
        <v>6598</v>
      </c>
      <c r="G13" s="118" t="str">
        <f t="shared" si="0"/>
        <v>120006千葉県</v>
      </c>
      <c r="H13" s="117"/>
      <c r="I13" s="117" t="s">
        <v>802</v>
      </c>
      <c r="J13" s="117"/>
      <c r="K13" s="121">
        <v>1673096766</v>
      </c>
    </row>
    <row r="14" spans="1:11" x14ac:dyDescent="0.4">
      <c r="A14" s="117" t="s">
        <v>6634</v>
      </c>
      <c r="B14" s="117" t="s">
        <v>6635</v>
      </c>
      <c r="C14" s="117" t="s">
        <v>6560</v>
      </c>
      <c r="D14" s="117" t="s">
        <v>6636</v>
      </c>
      <c r="E14" s="117" t="s">
        <v>4319</v>
      </c>
      <c r="F14" s="117" t="s">
        <v>6599</v>
      </c>
      <c r="G14" s="118" t="str">
        <f t="shared" si="0"/>
        <v>130001東京都</v>
      </c>
      <c r="H14" s="117"/>
      <c r="I14" s="117"/>
      <c r="J14" s="117"/>
      <c r="K14" s="121">
        <v>6827470963</v>
      </c>
    </row>
    <row r="15" spans="1:11" x14ac:dyDescent="0.4">
      <c r="A15" s="117" t="s">
        <v>6634</v>
      </c>
      <c r="B15" s="117" t="s">
        <v>6635</v>
      </c>
      <c r="C15" s="117" t="s">
        <v>6560</v>
      </c>
      <c r="D15" s="117" t="s">
        <v>6636</v>
      </c>
      <c r="E15" s="117" t="s">
        <v>4208</v>
      </c>
      <c r="F15" s="117" t="s">
        <v>6600</v>
      </c>
      <c r="G15" s="118" t="str">
        <f t="shared" si="0"/>
        <v>140007神奈川県</v>
      </c>
      <c r="H15" s="117"/>
      <c r="I15" s="117"/>
      <c r="J15" s="117"/>
      <c r="K15" s="121">
        <v>1960355329</v>
      </c>
    </row>
    <row r="16" spans="1:11" x14ac:dyDescent="0.4">
      <c r="A16" s="117" t="s">
        <v>6634</v>
      </c>
      <c r="B16" s="117" t="s">
        <v>6635</v>
      </c>
      <c r="C16" s="117" t="s">
        <v>6560</v>
      </c>
      <c r="D16" s="117" t="s">
        <v>6636</v>
      </c>
      <c r="E16" s="117" t="s">
        <v>4101</v>
      </c>
      <c r="F16" s="117" t="s">
        <v>6601</v>
      </c>
      <c r="G16" s="118" t="str">
        <f t="shared" si="0"/>
        <v>150002新潟県</v>
      </c>
      <c r="H16" s="117"/>
      <c r="I16" s="117" t="s">
        <v>802</v>
      </c>
      <c r="J16" s="117"/>
      <c r="K16" s="121">
        <v>995621169</v>
      </c>
    </row>
    <row r="17" spans="1:11" x14ac:dyDescent="0.4">
      <c r="A17" s="117" t="s">
        <v>6634</v>
      </c>
      <c r="B17" s="117" t="s">
        <v>6635</v>
      </c>
      <c r="C17" s="117" t="s">
        <v>6560</v>
      </c>
      <c r="D17" s="117" t="s">
        <v>6636</v>
      </c>
      <c r="E17" s="117" t="s">
        <v>4029</v>
      </c>
      <c r="F17" s="117" t="s">
        <v>6602</v>
      </c>
      <c r="G17" s="118" t="str">
        <f t="shared" si="0"/>
        <v>160008富山県</v>
      </c>
      <c r="H17" s="117"/>
      <c r="I17" s="117"/>
      <c r="J17" s="117"/>
      <c r="K17" s="121">
        <v>476865631</v>
      </c>
    </row>
    <row r="18" spans="1:11" x14ac:dyDescent="0.4">
      <c r="A18" s="117" t="s">
        <v>6634</v>
      </c>
      <c r="B18" s="117" t="s">
        <v>6635</v>
      </c>
      <c r="C18" s="117" t="s">
        <v>6560</v>
      </c>
      <c r="D18" s="117" t="s">
        <v>6636</v>
      </c>
      <c r="E18" s="117" t="s">
        <v>3948</v>
      </c>
      <c r="F18" s="117" t="s">
        <v>6603</v>
      </c>
      <c r="G18" s="118" t="str">
        <f t="shared" si="0"/>
        <v>170003石川県</v>
      </c>
      <c r="H18" s="117"/>
      <c r="I18" s="117"/>
      <c r="J18" s="117"/>
      <c r="K18" s="121">
        <v>527264987</v>
      </c>
    </row>
    <row r="19" spans="1:11" x14ac:dyDescent="0.4">
      <c r="A19" s="117" t="s">
        <v>6634</v>
      </c>
      <c r="B19" s="117" t="s">
        <v>6635</v>
      </c>
      <c r="C19" s="117" t="s">
        <v>6560</v>
      </c>
      <c r="D19" s="117" t="s">
        <v>6636</v>
      </c>
      <c r="E19" s="117" t="s">
        <v>3877</v>
      </c>
      <c r="F19" s="117" t="s">
        <v>6604</v>
      </c>
      <c r="G19" s="118" t="str">
        <f t="shared" si="0"/>
        <v>180009福井県</v>
      </c>
      <c r="H19" s="117"/>
      <c r="I19" s="117"/>
      <c r="J19" s="117"/>
      <c r="K19" s="121">
        <v>451217611</v>
      </c>
    </row>
    <row r="20" spans="1:11" x14ac:dyDescent="0.4">
      <c r="A20" s="117" t="s">
        <v>6634</v>
      </c>
      <c r="B20" s="117" t="s">
        <v>6635</v>
      </c>
      <c r="C20" s="117" t="s">
        <v>6560</v>
      </c>
      <c r="D20" s="117" t="s">
        <v>6636</v>
      </c>
      <c r="E20" s="117" t="s">
        <v>3739</v>
      </c>
      <c r="F20" s="117" t="s">
        <v>6605</v>
      </c>
      <c r="G20" s="118" t="str">
        <f t="shared" si="0"/>
        <v>190004山梨県</v>
      </c>
      <c r="H20" s="117"/>
      <c r="I20" s="117"/>
      <c r="J20" s="117"/>
      <c r="K20" s="121">
        <v>446066984</v>
      </c>
    </row>
    <row r="21" spans="1:11" x14ac:dyDescent="0.4">
      <c r="A21" s="117" t="s">
        <v>6634</v>
      </c>
      <c r="B21" s="117" t="s">
        <v>6635</v>
      </c>
      <c r="C21" s="117" t="s">
        <v>6560</v>
      </c>
      <c r="D21" s="117" t="s">
        <v>6636</v>
      </c>
      <c r="E21" s="117" t="s">
        <v>3451</v>
      </c>
      <c r="F21" s="117" t="s">
        <v>6606</v>
      </c>
      <c r="G21" s="118" t="str">
        <f t="shared" si="0"/>
        <v>200000長野県</v>
      </c>
      <c r="H21" s="117"/>
      <c r="I21" s="117" t="s">
        <v>802</v>
      </c>
      <c r="J21" s="117"/>
      <c r="K21" s="121">
        <v>808439310</v>
      </c>
    </row>
    <row r="22" spans="1:11" x14ac:dyDescent="0.4">
      <c r="A22" s="117" t="s">
        <v>6634</v>
      </c>
      <c r="B22" s="117" t="s">
        <v>6635</v>
      </c>
      <c r="C22" s="117" t="s">
        <v>6560</v>
      </c>
      <c r="D22" s="117" t="s">
        <v>6636</v>
      </c>
      <c r="E22" s="117" t="s">
        <v>3285</v>
      </c>
      <c r="F22" s="117" t="s">
        <v>6607</v>
      </c>
      <c r="G22" s="118" t="str">
        <f t="shared" si="0"/>
        <v>210005岐阜県</v>
      </c>
      <c r="H22" s="117"/>
      <c r="I22" s="117"/>
      <c r="J22" s="117"/>
      <c r="K22" s="121">
        <v>750933372</v>
      </c>
    </row>
    <row r="23" spans="1:11" x14ac:dyDescent="0.4">
      <c r="A23" s="117" t="s">
        <v>6634</v>
      </c>
      <c r="B23" s="117" t="s">
        <v>6635</v>
      </c>
      <c r="C23" s="117" t="s">
        <v>6560</v>
      </c>
      <c r="D23" s="117" t="s">
        <v>6636</v>
      </c>
      <c r="E23" s="117" t="s">
        <v>3121</v>
      </c>
      <c r="F23" s="117" t="s">
        <v>6608</v>
      </c>
      <c r="G23" s="118" t="str">
        <f t="shared" si="0"/>
        <v>220001静岡県</v>
      </c>
      <c r="H23" s="117"/>
      <c r="I23" s="117"/>
      <c r="J23" s="117"/>
      <c r="K23" s="121">
        <v>1155598609</v>
      </c>
    </row>
    <row r="24" spans="1:11" x14ac:dyDescent="0.4">
      <c r="A24" s="117" t="s">
        <v>6634</v>
      </c>
      <c r="B24" s="117" t="s">
        <v>6635</v>
      </c>
      <c r="C24" s="117" t="s">
        <v>6560</v>
      </c>
      <c r="D24" s="117" t="s">
        <v>6636</v>
      </c>
      <c r="E24" s="117" t="s">
        <v>2921</v>
      </c>
      <c r="F24" s="117" t="s">
        <v>6609</v>
      </c>
      <c r="G24" s="118" t="str">
        <f t="shared" si="0"/>
        <v>230006愛知県</v>
      </c>
      <c r="H24" s="117"/>
      <c r="I24" s="117"/>
      <c r="J24" s="117"/>
      <c r="K24" s="121">
        <v>2254887477</v>
      </c>
    </row>
    <row r="25" spans="1:11" x14ac:dyDescent="0.4">
      <c r="A25" s="117" t="s">
        <v>6634</v>
      </c>
      <c r="B25" s="117" t="s">
        <v>6635</v>
      </c>
      <c r="C25" s="117" t="s">
        <v>6560</v>
      </c>
      <c r="D25" s="117" t="s">
        <v>6636</v>
      </c>
      <c r="E25" s="117" t="s">
        <v>2800</v>
      </c>
      <c r="F25" s="117" t="s">
        <v>6610</v>
      </c>
      <c r="G25" s="118" t="str">
        <f t="shared" si="0"/>
        <v>240001三重県</v>
      </c>
      <c r="H25" s="117"/>
      <c r="I25" s="117"/>
      <c r="J25" s="117"/>
      <c r="K25" s="121">
        <v>676040385</v>
      </c>
    </row>
    <row r="26" spans="1:11" x14ac:dyDescent="0.4">
      <c r="A26" s="117" t="s">
        <v>6634</v>
      </c>
      <c r="B26" s="117" t="s">
        <v>6635</v>
      </c>
      <c r="C26" s="117" t="s">
        <v>6560</v>
      </c>
      <c r="D26" s="117" t="s">
        <v>6636</v>
      </c>
      <c r="E26" s="117" t="s">
        <v>2722</v>
      </c>
      <c r="F26" s="117" t="s">
        <v>6611</v>
      </c>
      <c r="G26" s="118" t="str">
        <f t="shared" si="0"/>
        <v>250007滋賀県</v>
      </c>
      <c r="H26" s="117"/>
      <c r="I26" s="117"/>
      <c r="J26" s="117"/>
      <c r="K26" s="121">
        <v>508238077</v>
      </c>
    </row>
    <row r="27" spans="1:11" x14ac:dyDescent="0.4">
      <c r="A27" s="117" t="s">
        <v>6634</v>
      </c>
      <c r="B27" s="117" t="s">
        <v>6635</v>
      </c>
      <c r="C27" s="117" t="s">
        <v>6560</v>
      </c>
      <c r="D27" s="117" t="s">
        <v>6636</v>
      </c>
      <c r="E27" s="117" t="s">
        <v>2621</v>
      </c>
      <c r="F27" s="117" t="s">
        <v>6612</v>
      </c>
      <c r="G27" s="118" t="str">
        <f t="shared" si="0"/>
        <v>260002京都府</v>
      </c>
      <c r="H27" s="117"/>
      <c r="I27" s="117"/>
      <c r="J27" s="117"/>
      <c r="K27" s="121">
        <v>874877256</v>
      </c>
    </row>
    <row r="28" spans="1:11" x14ac:dyDescent="0.4">
      <c r="A28" s="117" t="s">
        <v>6634</v>
      </c>
      <c r="B28" s="117" t="s">
        <v>6635</v>
      </c>
      <c r="C28" s="117" t="s">
        <v>6560</v>
      </c>
      <c r="D28" s="117" t="s">
        <v>6636</v>
      </c>
      <c r="E28" s="117" t="s">
        <v>2474</v>
      </c>
      <c r="F28" s="117" t="s">
        <v>6613</v>
      </c>
      <c r="G28" s="118" t="str">
        <f t="shared" si="0"/>
        <v>270008大阪府</v>
      </c>
      <c r="H28" s="117"/>
      <c r="I28" s="117"/>
      <c r="J28" s="117"/>
      <c r="K28" s="121">
        <v>2647594211</v>
      </c>
    </row>
    <row r="29" spans="1:11" x14ac:dyDescent="0.4">
      <c r="A29" s="117" t="s">
        <v>6634</v>
      </c>
      <c r="B29" s="117" t="s">
        <v>6635</v>
      </c>
      <c r="C29" s="117" t="s">
        <v>6560</v>
      </c>
      <c r="D29" s="117" t="s">
        <v>6636</v>
      </c>
      <c r="E29" s="117" t="s">
        <v>2299</v>
      </c>
      <c r="F29" s="117" t="s">
        <v>6614</v>
      </c>
      <c r="G29" s="118" t="str">
        <f t="shared" si="0"/>
        <v>280003兵庫県</v>
      </c>
      <c r="H29" s="117"/>
      <c r="I29" s="117"/>
      <c r="J29" s="117"/>
      <c r="K29" s="121">
        <v>1931111121</v>
      </c>
    </row>
    <row r="30" spans="1:11" x14ac:dyDescent="0.4">
      <c r="A30" s="117" t="s">
        <v>6634</v>
      </c>
      <c r="B30" s="117" t="s">
        <v>6635</v>
      </c>
      <c r="C30" s="117" t="s">
        <v>6560</v>
      </c>
      <c r="D30" s="117" t="s">
        <v>6636</v>
      </c>
      <c r="E30" s="117" t="s">
        <v>2166</v>
      </c>
      <c r="F30" s="117" t="s">
        <v>6615</v>
      </c>
      <c r="G30" s="118" t="str">
        <f t="shared" si="0"/>
        <v>290009奈良県</v>
      </c>
      <c r="H30" s="117"/>
      <c r="I30" s="117"/>
      <c r="J30" s="117"/>
      <c r="K30" s="121">
        <v>492304509</v>
      </c>
    </row>
    <row r="31" spans="1:11" x14ac:dyDescent="0.4">
      <c r="A31" s="117" t="s">
        <v>6634</v>
      </c>
      <c r="B31" s="117" t="s">
        <v>6635</v>
      </c>
      <c r="C31" s="117" t="s">
        <v>6560</v>
      </c>
      <c r="D31" s="117" t="s">
        <v>6636</v>
      </c>
      <c r="E31" s="117" t="s">
        <v>2024</v>
      </c>
      <c r="F31" s="117" t="s">
        <v>6616</v>
      </c>
      <c r="G31" s="118" t="str">
        <f t="shared" si="0"/>
        <v>300004和歌山県</v>
      </c>
      <c r="H31" s="117"/>
      <c r="I31" s="117"/>
      <c r="J31" s="117"/>
      <c r="K31" s="121">
        <v>518621711</v>
      </c>
    </row>
    <row r="32" spans="1:11" x14ac:dyDescent="0.4">
      <c r="A32" s="117" t="s">
        <v>6634</v>
      </c>
      <c r="B32" s="117" t="s">
        <v>6635</v>
      </c>
      <c r="C32" s="117" t="s">
        <v>6560</v>
      </c>
      <c r="D32" s="117" t="s">
        <v>6636</v>
      </c>
      <c r="E32" s="117" t="s">
        <v>1962</v>
      </c>
      <c r="F32" s="117" t="s">
        <v>6617</v>
      </c>
      <c r="G32" s="118" t="str">
        <f t="shared" si="0"/>
        <v>310000鳥取県</v>
      </c>
      <c r="H32" s="117"/>
      <c r="I32" s="117"/>
      <c r="J32" s="117"/>
      <c r="K32" s="121">
        <v>359247009</v>
      </c>
    </row>
    <row r="33" spans="1:11" x14ac:dyDescent="0.4">
      <c r="A33" s="117" t="s">
        <v>6634</v>
      </c>
      <c r="B33" s="117" t="s">
        <v>6635</v>
      </c>
      <c r="C33" s="117" t="s">
        <v>6560</v>
      </c>
      <c r="D33" s="117" t="s">
        <v>6636</v>
      </c>
      <c r="E33" s="117" t="s">
        <v>1896</v>
      </c>
      <c r="F33" s="117" t="s">
        <v>6618</v>
      </c>
      <c r="G33" s="118" t="str">
        <f t="shared" si="0"/>
        <v>320005島根県</v>
      </c>
      <c r="H33" s="117"/>
      <c r="I33" s="117"/>
      <c r="J33" s="117"/>
      <c r="K33" s="121">
        <v>473608648</v>
      </c>
    </row>
    <row r="34" spans="1:11" x14ac:dyDescent="0.4">
      <c r="A34" s="117" t="s">
        <v>6634</v>
      </c>
      <c r="B34" s="117" t="s">
        <v>6635</v>
      </c>
      <c r="C34" s="117" t="s">
        <v>6560</v>
      </c>
      <c r="D34" s="117" t="s">
        <v>6636</v>
      </c>
      <c r="E34" s="117" t="s">
        <v>1741</v>
      </c>
      <c r="F34" s="117" t="s">
        <v>6619</v>
      </c>
      <c r="G34" s="118" t="str">
        <f t="shared" si="0"/>
        <v>330001岡山県</v>
      </c>
      <c r="H34" s="117"/>
      <c r="I34" s="117"/>
      <c r="J34" s="117"/>
      <c r="K34" s="121">
        <v>669030178</v>
      </c>
    </row>
    <row r="35" spans="1:11" x14ac:dyDescent="0.4">
      <c r="A35" s="117" t="s">
        <v>6634</v>
      </c>
      <c r="B35" s="117" t="s">
        <v>6635</v>
      </c>
      <c r="C35" s="117" t="s">
        <v>6560</v>
      </c>
      <c r="D35" s="117" t="s">
        <v>6636</v>
      </c>
      <c r="E35" s="117" t="s">
        <v>1668</v>
      </c>
      <c r="F35" s="117" t="s">
        <v>6620</v>
      </c>
      <c r="G35" s="118" t="str">
        <f t="shared" si="0"/>
        <v>340006広島県</v>
      </c>
      <c r="H35" s="117"/>
      <c r="I35" s="117"/>
      <c r="J35" s="117"/>
      <c r="K35" s="121">
        <v>887433102</v>
      </c>
    </row>
    <row r="36" spans="1:11" x14ac:dyDescent="0.4">
      <c r="A36" s="117" t="s">
        <v>6634</v>
      </c>
      <c r="B36" s="117" t="s">
        <v>6635</v>
      </c>
      <c r="C36" s="117" t="s">
        <v>6560</v>
      </c>
      <c r="D36" s="117" t="s">
        <v>6636</v>
      </c>
      <c r="E36" s="117" t="s">
        <v>1597</v>
      </c>
      <c r="F36" s="117" t="s">
        <v>6621</v>
      </c>
      <c r="G36" s="118" t="str">
        <f t="shared" si="0"/>
        <v>350001山口県</v>
      </c>
      <c r="H36" s="117"/>
      <c r="I36" s="117"/>
      <c r="J36" s="117"/>
      <c r="K36" s="121">
        <v>615865340</v>
      </c>
    </row>
    <row r="37" spans="1:11" x14ac:dyDescent="0.4">
      <c r="A37" s="117" t="s">
        <v>6634</v>
      </c>
      <c r="B37" s="117" t="s">
        <v>6635</v>
      </c>
      <c r="C37" s="117" t="s">
        <v>6560</v>
      </c>
      <c r="D37" s="117" t="s">
        <v>6636</v>
      </c>
      <c r="E37" s="117" t="s">
        <v>1492</v>
      </c>
      <c r="F37" s="117" t="s">
        <v>6622</v>
      </c>
      <c r="G37" s="118" t="str">
        <f t="shared" si="0"/>
        <v>360007徳島県</v>
      </c>
      <c r="H37" s="117"/>
      <c r="I37" s="117"/>
      <c r="J37" s="117"/>
      <c r="K37" s="121">
        <v>459630411</v>
      </c>
    </row>
    <row r="38" spans="1:11" x14ac:dyDescent="0.4">
      <c r="A38" s="117" t="s">
        <v>6634</v>
      </c>
      <c r="B38" s="117" t="s">
        <v>6635</v>
      </c>
      <c r="C38" s="117" t="s">
        <v>6560</v>
      </c>
      <c r="D38" s="117" t="s">
        <v>6636</v>
      </c>
      <c r="E38" s="117" t="s">
        <v>1421</v>
      </c>
      <c r="F38" s="117" t="s">
        <v>6623</v>
      </c>
      <c r="G38" s="118" t="str">
        <f t="shared" si="0"/>
        <v>370002香川県</v>
      </c>
      <c r="H38" s="117"/>
      <c r="I38" s="117"/>
      <c r="J38" s="117"/>
      <c r="K38" s="121">
        <v>451403627</v>
      </c>
    </row>
    <row r="39" spans="1:11" x14ac:dyDescent="0.4">
      <c r="A39" s="117" t="s">
        <v>6634</v>
      </c>
      <c r="B39" s="117" t="s">
        <v>6635</v>
      </c>
      <c r="C39" s="117" t="s">
        <v>6560</v>
      </c>
      <c r="D39" s="117" t="s">
        <v>6636</v>
      </c>
      <c r="E39" s="117" t="s">
        <v>1342</v>
      </c>
      <c r="F39" s="117" t="s">
        <v>6624</v>
      </c>
      <c r="G39" s="118" t="str">
        <f t="shared" si="0"/>
        <v>380008愛媛県</v>
      </c>
      <c r="H39" s="117"/>
      <c r="I39" s="117"/>
      <c r="J39" s="117"/>
      <c r="K39" s="121">
        <v>614958119</v>
      </c>
    </row>
    <row r="40" spans="1:11" x14ac:dyDescent="0.4">
      <c r="A40" s="117" t="s">
        <v>6634</v>
      </c>
      <c r="B40" s="117" t="s">
        <v>6635</v>
      </c>
      <c r="C40" s="117" t="s">
        <v>6560</v>
      </c>
      <c r="D40" s="117" t="s">
        <v>6636</v>
      </c>
      <c r="E40" s="117" t="s">
        <v>1209</v>
      </c>
      <c r="F40" s="117" t="s">
        <v>6625</v>
      </c>
      <c r="G40" s="118" t="str">
        <f t="shared" si="0"/>
        <v>390003高知県</v>
      </c>
      <c r="H40" s="117"/>
      <c r="I40" s="117"/>
      <c r="J40" s="117"/>
      <c r="K40" s="121">
        <v>460710254</v>
      </c>
    </row>
    <row r="41" spans="1:11" x14ac:dyDescent="0.4">
      <c r="A41" s="117" t="s">
        <v>6634</v>
      </c>
      <c r="B41" s="117" t="s">
        <v>6635</v>
      </c>
      <c r="C41" s="117" t="s">
        <v>6560</v>
      </c>
      <c r="D41" s="117" t="s">
        <v>6636</v>
      </c>
      <c r="E41" s="117" t="s">
        <v>950</v>
      </c>
      <c r="F41" s="117" t="s">
        <v>6626</v>
      </c>
      <c r="G41" s="118" t="str">
        <f t="shared" si="0"/>
        <v>400009福岡県</v>
      </c>
      <c r="H41" s="117"/>
      <c r="I41" s="117"/>
      <c r="J41" s="117"/>
      <c r="K41" s="121">
        <v>1613717067</v>
      </c>
    </row>
    <row r="42" spans="1:11" x14ac:dyDescent="0.4">
      <c r="A42" s="117" t="s">
        <v>6634</v>
      </c>
      <c r="B42" s="117" t="s">
        <v>6635</v>
      </c>
      <c r="C42" s="117" t="s">
        <v>6560</v>
      </c>
      <c r="D42" s="117" t="s">
        <v>6636</v>
      </c>
      <c r="E42" s="117" t="s">
        <v>866</v>
      </c>
      <c r="F42" s="117" t="s">
        <v>6627</v>
      </c>
      <c r="G42" s="118" t="str">
        <f t="shared" si="0"/>
        <v>410004佐賀県</v>
      </c>
      <c r="H42" s="117"/>
      <c r="I42" s="117"/>
      <c r="J42" s="117"/>
      <c r="K42" s="121">
        <v>433789513</v>
      </c>
    </row>
    <row r="43" spans="1:11" x14ac:dyDescent="0.4">
      <c r="A43" s="117" t="s">
        <v>6634</v>
      </c>
      <c r="B43" s="117" t="s">
        <v>6635</v>
      </c>
      <c r="C43" s="117" t="s">
        <v>6560</v>
      </c>
      <c r="D43" s="117" t="s">
        <v>6636</v>
      </c>
      <c r="E43" s="117" t="s">
        <v>805</v>
      </c>
      <c r="F43" s="117" t="s">
        <v>6628</v>
      </c>
      <c r="G43" s="118" t="str">
        <f t="shared" si="0"/>
        <v>420000長崎県</v>
      </c>
      <c r="H43" s="117"/>
      <c r="I43" s="117"/>
      <c r="J43" s="117"/>
      <c r="K43" s="121">
        <v>690746272</v>
      </c>
    </row>
    <row r="44" spans="1:11" x14ac:dyDescent="0.4">
      <c r="A44" s="117" t="s">
        <v>6634</v>
      </c>
      <c r="B44" s="117" t="s">
        <v>6635</v>
      </c>
      <c r="C44" s="117" t="s">
        <v>6560</v>
      </c>
      <c r="D44" s="117" t="s">
        <v>6636</v>
      </c>
      <c r="E44" s="117" t="s">
        <v>664</v>
      </c>
      <c r="F44" s="117" t="s">
        <v>6629</v>
      </c>
      <c r="G44" s="118" t="str">
        <f t="shared" si="0"/>
        <v>430005熊本県</v>
      </c>
      <c r="H44" s="117"/>
      <c r="I44" s="117"/>
      <c r="J44" s="117"/>
      <c r="K44" s="121">
        <v>942850999</v>
      </c>
    </row>
    <row r="45" spans="1:11" x14ac:dyDescent="0.4">
      <c r="A45" s="117" t="s">
        <v>6634</v>
      </c>
      <c r="B45" s="117" t="s">
        <v>6635</v>
      </c>
      <c r="C45" s="117" t="s">
        <v>6560</v>
      </c>
      <c r="D45" s="117" t="s">
        <v>6636</v>
      </c>
      <c r="E45" s="117" t="s">
        <v>601</v>
      </c>
      <c r="F45" s="117" t="s">
        <v>6630</v>
      </c>
      <c r="G45" s="118" t="str">
        <f t="shared" si="0"/>
        <v>440001大分県</v>
      </c>
      <c r="H45" s="117"/>
      <c r="I45" s="117"/>
      <c r="J45" s="117"/>
      <c r="K45" s="121">
        <v>561387622</v>
      </c>
    </row>
    <row r="46" spans="1:11" x14ac:dyDescent="0.4">
      <c r="A46" s="117" t="s">
        <v>6634</v>
      </c>
      <c r="B46" s="117" t="s">
        <v>6635</v>
      </c>
      <c r="C46" s="117" t="s">
        <v>6560</v>
      </c>
      <c r="D46" s="117" t="s">
        <v>6636</v>
      </c>
      <c r="E46" s="117" t="s">
        <v>516</v>
      </c>
      <c r="F46" s="117" t="s">
        <v>6631</v>
      </c>
      <c r="G46" s="118" t="str">
        <f t="shared" si="0"/>
        <v>450006宮崎県</v>
      </c>
      <c r="H46" s="117"/>
      <c r="I46" s="117"/>
      <c r="J46" s="117"/>
      <c r="K46" s="121">
        <v>559444108</v>
      </c>
    </row>
    <row r="47" spans="1:11" x14ac:dyDescent="0.4">
      <c r="A47" s="117" t="s">
        <v>6634</v>
      </c>
      <c r="B47" s="117" t="s">
        <v>6635</v>
      </c>
      <c r="C47" s="117" t="s">
        <v>6560</v>
      </c>
      <c r="D47" s="117" t="s">
        <v>6636</v>
      </c>
      <c r="E47" s="117" t="s">
        <v>363</v>
      </c>
      <c r="F47" s="117" t="s">
        <v>6632</v>
      </c>
      <c r="G47" s="118" t="str">
        <f t="shared" si="0"/>
        <v>460001鹿児島県</v>
      </c>
      <c r="H47" s="117"/>
      <c r="I47" s="117"/>
      <c r="J47" s="117"/>
      <c r="K47" s="121">
        <v>786055448</v>
      </c>
    </row>
    <row r="48" spans="1:11" s="148" customFormat="1" x14ac:dyDescent="0.4">
      <c r="A48" s="145" t="s">
        <v>6634</v>
      </c>
      <c r="B48" s="145" t="s">
        <v>6635</v>
      </c>
      <c r="C48" s="145" t="s">
        <v>6560</v>
      </c>
      <c r="D48" s="145" t="s">
        <v>6636</v>
      </c>
      <c r="E48" s="145" t="s">
        <v>219</v>
      </c>
      <c r="F48" s="145" t="s">
        <v>6633</v>
      </c>
      <c r="G48" s="146" t="str">
        <f t="shared" si="0"/>
        <v>470007沖縄県</v>
      </c>
      <c r="H48" s="145"/>
      <c r="I48" s="145"/>
      <c r="J48" s="145"/>
      <c r="K48" s="147">
        <v>723855924</v>
      </c>
    </row>
    <row r="49" spans="1:11" x14ac:dyDescent="0.4">
      <c r="A49" s="117" t="s">
        <v>6634</v>
      </c>
      <c r="B49" s="117" t="s">
        <v>225</v>
      </c>
      <c r="C49" s="117" t="s">
        <v>6560</v>
      </c>
      <c r="D49" s="117" t="s">
        <v>6561</v>
      </c>
      <c r="E49" s="117" t="s">
        <v>6547</v>
      </c>
      <c r="F49" s="117" t="s">
        <v>6546</v>
      </c>
      <c r="G49" s="146" t="str">
        <f t="shared" si="0"/>
        <v>011002札幌市</v>
      </c>
      <c r="H49" s="117" t="s">
        <v>802</v>
      </c>
      <c r="J49" s="117" t="s">
        <v>801</v>
      </c>
      <c r="K49" s="121">
        <v>966533376</v>
      </c>
    </row>
    <row r="50" spans="1:11" x14ac:dyDescent="0.4">
      <c r="A50" s="117" t="s">
        <v>6634</v>
      </c>
      <c r="B50" s="117" t="s">
        <v>225</v>
      </c>
      <c r="C50" s="117" t="s">
        <v>6560</v>
      </c>
      <c r="D50" s="117" t="s">
        <v>6561</v>
      </c>
      <c r="E50" s="117" t="s">
        <v>6545</v>
      </c>
      <c r="F50" s="117" t="s">
        <v>6544</v>
      </c>
      <c r="G50" s="146" t="str">
        <f t="shared" si="0"/>
        <v>012025函館市</v>
      </c>
      <c r="H50" s="117" t="s">
        <v>360</v>
      </c>
      <c r="J50" s="117" t="s">
        <v>5967</v>
      </c>
      <c r="K50" s="121">
        <v>140296035</v>
      </c>
    </row>
    <row r="51" spans="1:11" x14ac:dyDescent="0.4">
      <c r="A51" s="117" t="s">
        <v>6634</v>
      </c>
      <c r="B51" s="117" t="s">
        <v>225</v>
      </c>
      <c r="C51" s="117" t="s">
        <v>6560</v>
      </c>
      <c r="D51" s="117" t="s">
        <v>6561</v>
      </c>
      <c r="E51" s="117" t="s">
        <v>6543</v>
      </c>
      <c r="F51" s="117" t="s">
        <v>6542</v>
      </c>
      <c r="G51" s="146" t="str">
        <f t="shared" si="0"/>
        <v>012033小樽市</v>
      </c>
      <c r="H51" s="117" t="s">
        <v>343</v>
      </c>
      <c r="J51" s="117" t="s">
        <v>5967</v>
      </c>
      <c r="K51" s="121">
        <v>57105770</v>
      </c>
    </row>
    <row r="52" spans="1:11" x14ac:dyDescent="0.4">
      <c r="A52" s="117" t="s">
        <v>6634</v>
      </c>
      <c r="B52" s="117" t="s">
        <v>225</v>
      </c>
      <c r="C52" s="117" t="s">
        <v>6560</v>
      </c>
      <c r="D52" s="117" t="s">
        <v>6561</v>
      </c>
      <c r="E52" s="117" t="s">
        <v>6541</v>
      </c>
      <c r="F52" s="117" t="s">
        <v>6540</v>
      </c>
      <c r="G52" s="146" t="str">
        <f t="shared" si="0"/>
        <v>012041旭川市</v>
      </c>
      <c r="H52" s="117" t="s">
        <v>360</v>
      </c>
      <c r="J52" s="117" t="s">
        <v>5967</v>
      </c>
      <c r="K52" s="121">
        <v>157702125</v>
      </c>
    </row>
    <row r="53" spans="1:11" x14ac:dyDescent="0.4">
      <c r="A53" s="117" t="s">
        <v>6634</v>
      </c>
      <c r="B53" s="117" t="s">
        <v>225</v>
      </c>
      <c r="C53" s="117" t="s">
        <v>6560</v>
      </c>
      <c r="D53" s="117" t="s">
        <v>6561</v>
      </c>
      <c r="E53" s="117" t="s">
        <v>6539</v>
      </c>
      <c r="F53" s="117" t="s">
        <v>6538</v>
      </c>
      <c r="G53" s="146" t="str">
        <f t="shared" si="0"/>
        <v>012050室蘭市</v>
      </c>
      <c r="H53" s="117" t="s">
        <v>338</v>
      </c>
      <c r="J53" s="117" t="s">
        <v>5967</v>
      </c>
      <c r="K53" s="121">
        <v>45343862</v>
      </c>
    </row>
    <row r="54" spans="1:11" x14ac:dyDescent="0.4">
      <c r="A54" s="117" t="s">
        <v>6634</v>
      </c>
      <c r="B54" s="117" t="s">
        <v>225</v>
      </c>
      <c r="C54" s="117" t="s">
        <v>6560</v>
      </c>
      <c r="D54" s="117" t="s">
        <v>6561</v>
      </c>
      <c r="E54" s="117" t="s">
        <v>6537</v>
      </c>
      <c r="F54" s="117" t="s">
        <v>6536</v>
      </c>
      <c r="G54" s="146" t="str">
        <f t="shared" si="0"/>
        <v>012068釧路市</v>
      </c>
      <c r="H54" s="117" t="s">
        <v>343</v>
      </c>
      <c r="J54" s="117" t="s">
        <v>5967</v>
      </c>
      <c r="K54" s="121">
        <v>94772700</v>
      </c>
    </row>
    <row r="55" spans="1:11" x14ac:dyDescent="0.4">
      <c r="A55" s="117" t="s">
        <v>6634</v>
      </c>
      <c r="B55" s="117" t="s">
        <v>225</v>
      </c>
      <c r="C55" s="117" t="s">
        <v>6560</v>
      </c>
      <c r="D55" s="117" t="s">
        <v>6561</v>
      </c>
      <c r="E55" s="117" t="s">
        <v>6535</v>
      </c>
      <c r="F55" s="117" t="s">
        <v>6534</v>
      </c>
      <c r="G55" s="146" t="str">
        <f t="shared" si="0"/>
        <v>012076帯広市</v>
      </c>
      <c r="H55" s="117" t="s">
        <v>343</v>
      </c>
      <c r="J55" s="117" t="s">
        <v>5967</v>
      </c>
      <c r="K55" s="121">
        <v>85000314</v>
      </c>
    </row>
    <row r="56" spans="1:11" x14ac:dyDescent="0.4">
      <c r="A56" s="117" t="s">
        <v>6634</v>
      </c>
      <c r="B56" s="117" t="s">
        <v>225</v>
      </c>
      <c r="C56" s="117" t="s">
        <v>6560</v>
      </c>
      <c r="D56" s="117" t="s">
        <v>6561</v>
      </c>
      <c r="E56" s="117" t="s">
        <v>6533</v>
      </c>
      <c r="F56" s="117" t="s">
        <v>6532</v>
      </c>
      <c r="G56" s="146" t="str">
        <f t="shared" si="0"/>
        <v>012084北見市</v>
      </c>
      <c r="H56" s="117" t="s">
        <v>343</v>
      </c>
      <c r="J56" s="117" t="s">
        <v>5967</v>
      </c>
      <c r="K56" s="121">
        <v>73796053</v>
      </c>
    </row>
    <row r="57" spans="1:11" x14ac:dyDescent="0.4">
      <c r="A57" s="117" t="s">
        <v>6634</v>
      </c>
      <c r="B57" s="117" t="s">
        <v>225</v>
      </c>
      <c r="C57" s="117" t="s">
        <v>6560</v>
      </c>
      <c r="D57" s="117" t="s">
        <v>6561</v>
      </c>
      <c r="E57" s="117" t="s">
        <v>6531</v>
      </c>
      <c r="F57" s="117" t="s">
        <v>6530</v>
      </c>
      <c r="G57" s="146" t="str">
        <f t="shared" si="0"/>
        <v>012092夕張市</v>
      </c>
      <c r="H57" s="117" t="s">
        <v>338</v>
      </c>
      <c r="J57" s="117" t="s">
        <v>5967</v>
      </c>
      <c r="K57" s="121">
        <v>11334140</v>
      </c>
    </row>
    <row r="58" spans="1:11" x14ac:dyDescent="0.4">
      <c r="A58" s="117" t="s">
        <v>6634</v>
      </c>
      <c r="B58" s="117" t="s">
        <v>225</v>
      </c>
      <c r="C58" s="117" t="s">
        <v>6560</v>
      </c>
      <c r="D58" s="117" t="s">
        <v>6561</v>
      </c>
      <c r="E58" s="117" t="s">
        <v>6529</v>
      </c>
      <c r="F58" s="117" t="s">
        <v>6528</v>
      </c>
      <c r="G58" s="146" t="str">
        <f t="shared" si="0"/>
        <v>012106岩見沢市</v>
      </c>
      <c r="H58" s="117" t="s">
        <v>338</v>
      </c>
      <c r="J58" s="117" t="s">
        <v>5967</v>
      </c>
      <c r="K58" s="121">
        <v>52511632</v>
      </c>
    </row>
    <row r="59" spans="1:11" x14ac:dyDescent="0.4">
      <c r="A59" s="117" t="s">
        <v>6634</v>
      </c>
      <c r="B59" s="117" t="s">
        <v>225</v>
      </c>
      <c r="C59" s="117" t="s">
        <v>6560</v>
      </c>
      <c r="D59" s="117" t="s">
        <v>6561</v>
      </c>
      <c r="E59" s="117" t="s">
        <v>6527</v>
      </c>
      <c r="F59" s="117" t="s">
        <v>6526</v>
      </c>
      <c r="G59" s="146" t="str">
        <f t="shared" si="0"/>
        <v>012114網走市</v>
      </c>
      <c r="H59" s="117" t="s">
        <v>338</v>
      </c>
      <c r="J59" s="117" t="s">
        <v>5967</v>
      </c>
      <c r="K59" s="121">
        <v>24138068</v>
      </c>
    </row>
    <row r="60" spans="1:11" x14ac:dyDescent="0.4">
      <c r="A60" s="117" t="s">
        <v>6634</v>
      </c>
      <c r="B60" s="117" t="s">
        <v>225</v>
      </c>
      <c r="C60" s="117" t="s">
        <v>6560</v>
      </c>
      <c r="D60" s="117" t="s">
        <v>6561</v>
      </c>
      <c r="E60" s="117" t="s">
        <v>6525</v>
      </c>
      <c r="F60" s="117" t="s">
        <v>6524</v>
      </c>
      <c r="G60" s="146" t="str">
        <f t="shared" si="0"/>
        <v>012122留萌市</v>
      </c>
      <c r="H60" s="117" t="s">
        <v>338</v>
      </c>
      <c r="J60" s="117" t="s">
        <v>5967</v>
      </c>
      <c r="K60" s="121">
        <v>13531245</v>
      </c>
    </row>
    <row r="61" spans="1:11" x14ac:dyDescent="0.4">
      <c r="A61" s="117" t="s">
        <v>6634</v>
      </c>
      <c r="B61" s="117" t="s">
        <v>225</v>
      </c>
      <c r="C61" s="117" t="s">
        <v>6560</v>
      </c>
      <c r="D61" s="117" t="s">
        <v>6561</v>
      </c>
      <c r="E61" s="117" t="s">
        <v>6523</v>
      </c>
      <c r="F61" s="117" t="s">
        <v>6522</v>
      </c>
      <c r="G61" s="146" t="str">
        <f t="shared" si="0"/>
        <v>012131苫小牧市</v>
      </c>
      <c r="H61" s="117" t="s">
        <v>343</v>
      </c>
      <c r="J61" s="117" t="s">
        <v>5967</v>
      </c>
      <c r="K61" s="121">
        <v>76925526</v>
      </c>
    </row>
    <row r="62" spans="1:11" x14ac:dyDescent="0.4">
      <c r="A62" s="117" t="s">
        <v>6634</v>
      </c>
      <c r="B62" s="117" t="s">
        <v>225</v>
      </c>
      <c r="C62" s="117" t="s">
        <v>6560</v>
      </c>
      <c r="D62" s="117" t="s">
        <v>6561</v>
      </c>
      <c r="E62" s="117" t="s">
        <v>6521</v>
      </c>
      <c r="F62" s="117" t="s">
        <v>6520</v>
      </c>
      <c r="G62" s="146" t="str">
        <f t="shared" si="0"/>
        <v>012149稚内市</v>
      </c>
      <c r="H62" s="117" t="s">
        <v>338</v>
      </c>
      <c r="J62" s="117" t="s">
        <v>5967</v>
      </c>
      <c r="K62" s="121">
        <v>26941920</v>
      </c>
    </row>
    <row r="63" spans="1:11" x14ac:dyDescent="0.4">
      <c r="A63" s="117" t="s">
        <v>6634</v>
      </c>
      <c r="B63" s="117" t="s">
        <v>225</v>
      </c>
      <c r="C63" s="117" t="s">
        <v>6560</v>
      </c>
      <c r="D63" s="117" t="s">
        <v>6561</v>
      </c>
      <c r="E63" s="117" t="s">
        <v>6519</v>
      </c>
      <c r="F63" s="117" t="s">
        <v>6518</v>
      </c>
      <c r="G63" s="146" t="str">
        <f t="shared" si="0"/>
        <v>012157美唄市</v>
      </c>
      <c r="H63" s="117" t="s">
        <v>338</v>
      </c>
      <c r="J63" s="117" t="s">
        <v>5967</v>
      </c>
      <c r="K63" s="121">
        <v>15488001</v>
      </c>
    </row>
    <row r="64" spans="1:11" x14ac:dyDescent="0.4">
      <c r="A64" s="117" t="s">
        <v>6634</v>
      </c>
      <c r="B64" s="117" t="s">
        <v>225</v>
      </c>
      <c r="C64" s="117" t="s">
        <v>6560</v>
      </c>
      <c r="D64" s="117" t="s">
        <v>6561</v>
      </c>
      <c r="E64" s="117" t="s">
        <v>6517</v>
      </c>
      <c r="F64" s="117" t="s">
        <v>6516</v>
      </c>
      <c r="G64" s="146" t="str">
        <f t="shared" si="0"/>
        <v>012165芦別市</v>
      </c>
      <c r="H64" s="117" t="s">
        <v>338</v>
      </c>
      <c r="J64" s="117" t="s">
        <v>5967</v>
      </c>
      <c r="K64" s="121">
        <v>10787056</v>
      </c>
    </row>
    <row r="65" spans="1:11" x14ac:dyDescent="0.4">
      <c r="A65" s="117" t="s">
        <v>6634</v>
      </c>
      <c r="B65" s="117" t="s">
        <v>225</v>
      </c>
      <c r="C65" s="117" t="s">
        <v>6560</v>
      </c>
      <c r="D65" s="117" t="s">
        <v>6561</v>
      </c>
      <c r="E65" s="117" t="s">
        <v>6515</v>
      </c>
      <c r="F65" s="117" t="s">
        <v>6514</v>
      </c>
      <c r="G65" s="146" t="str">
        <f t="shared" si="0"/>
        <v>012173江別市</v>
      </c>
      <c r="H65" s="117" t="s">
        <v>343</v>
      </c>
      <c r="J65" s="117" t="s">
        <v>5967</v>
      </c>
      <c r="K65" s="121">
        <v>44131052</v>
      </c>
    </row>
    <row r="66" spans="1:11" x14ac:dyDescent="0.4">
      <c r="A66" s="117" t="s">
        <v>6634</v>
      </c>
      <c r="B66" s="117" t="s">
        <v>225</v>
      </c>
      <c r="C66" s="117" t="s">
        <v>6560</v>
      </c>
      <c r="D66" s="117" t="s">
        <v>6561</v>
      </c>
      <c r="E66" s="117" t="s">
        <v>6513</v>
      </c>
      <c r="F66" s="117" t="s">
        <v>6512</v>
      </c>
      <c r="G66" s="146" t="str">
        <f t="shared" ref="G66:G129" si="1">E66&amp;F66</f>
        <v>012181赤平市</v>
      </c>
      <c r="H66" s="117" t="s">
        <v>338</v>
      </c>
      <c r="J66" s="117" t="s">
        <v>5967</v>
      </c>
      <c r="K66" s="121">
        <v>10613806</v>
      </c>
    </row>
    <row r="67" spans="1:11" x14ac:dyDescent="0.4">
      <c r="A67" s="117" t="s">
        <v>6634</v>
      </c>
      <c r="B67" s="117" t="s">
        <v>225</v>
      </c>
      <c r="C67" s="117" t="s">
        <v>6560</v>
      </c>
      <c r="D67" s="117" t="s">
        <v>6561</v>
      </c>
      <c r="E67" s="117" t="s">
        <v>6511</v>
      </c>
      <c r="F67" s="117" t="s">
        <v>6510</v>
      </c>
      <c r="G67" s="146" t="str">
        <f t="shared" si="1"/>
        <v>012190紋別市</v>
      </c>
      <c r="H67" s="117" t="s">
        <v>338</v>
      </c>
      <c r="J67" s="117" t="s">
        <v>5967</v>
      </c>
      <c r="K67" s="121">
        <v>19084808</v>
      </c>
    </row>
    <row r="68" spans="1:11" x14ac:dyDescent="0.4">
      <c r="A68" s="117" t="s">
        <v>6634</v>
      </c>
      <c r="B68" s="117" t="s">
        <v>225</v>
      </c>
      <c r="C68" s="117" t="s">
        <v>6560</v>
      </c>
      <c r="D68" s="117" t="s">
        <v>6561</v>
      </c>
      <c r="E68" s="117" t="s">
        <v>6509</v>
      </c>
      <c r="F68" s="117" t="s">
        <v>6508</v>
      </c>
      <c r="G68" s="146" t="str">
        <f t="shared" si="1"/>
        <v>012203士別市</v>
      </c>
      <c r="H68" s="117" t="s">
        <v>338</v>
      </c>
      <c r="J68" s="117" t="s">
        <v>5967</v>
      </c>
      <c r="K68" s="121">
        <v>16903165</v>
      </c>
    </row>
    <row r="69" spans="1:11" x14ac:dyDescent="0.4">
      <c r="A69" s="117" t="s">
        <v>6634</v>
      </c>
      <c r="B69" s="117" t="s">
        <v>225</v>
      </c>
      <c r="C69" s="117" t="s">
        <v>6560</v>
      </c>
      <c r="D69" s="117" t="s">
        <v>6561</v>
      </c>
      <c r="E69" s="117" t="s">
        <v>6507</v>
      </c>
      <c r="F69" s="117" t="s">
        <v>6506</v>
      </c>
      <c r="G69" s="146" t="str">
        <f t="shared" si="1"/>
        <v>012211名寄市</v>
      </c>
      <c r="H69" s="117" t="s">
        <v>338</v>
      </c>
      <c r="J69" s="117" t="s">
        <v>5967</v>
      </c>
      <c r="K69" s="121">
        <v>22152789</v>
      </c>
    </row>
    <row r="70" spans="1:11" x14ac:dyDescent="0.4">
      <c r="A70" s="117" t="s">
        <v>6634</v>
      </c>
      <c r="B70" s="117" t="s">
        <v>225</v>
      </c>
      <c r="C70" s="117" t="s">
        <v>6560</v>
      </c>
      <c r="D70" s="117" t="s">
        <v>6561</v>
      </c>
      <c r="E70" s="117" t="s">
        <v>6505</v>
      </c>
      <c r="F70" s="117" t="s">
        <v>6504</v>
      </c>
      <c r="G70" s="146" t="str">
        <f t="shared" si="1"/>
        <v>012220三笠市</v>
      </c>
      <c r="H70" s="117" t="s">
        <v>338</v>
      </c>
      <c r="J70" s="117" t="s">
        <v>5967</v>
      </c>
      <c r="K70" s="121">
        <v>10626981</v>
      </c>
    </row>
    <row r="71" spans="1:11" x14ac:dyDescent="0.4">
      <c r="A71" s="117" t="s">
        <v>6634</v>
      </c>
      <c r="B71" s="117" t="s">
        <v>225</v>
      </c>
      <c r="C71" s="117" t="s">
        <v>6560</v>
      </c>
      <c r="D71" s="117" t="s">
        <v>6561</v>
      </c>
      <c r="E71" s="117" t="s">
        <v>6503</v>
      </c>
      <c r="F71" s="117" t="s">
        <v>6502</v>
      </c>
      <c r="G71" s="146" t="str">
        <f t="shared" si="1"/>
        <v>012238根室市</v>
      </c>
      <c r="H71" s="117" t="s">
        <v>338</v>
      </c>
      <c r="J71" s="117" t="s">
        <v>5967</v>
      </c>
      <c r="K71" s="121">
        <v>22509912</v>
      </c>
    </row>
    <row r="72" spans="1:11" x14ac:dyDescent="0.4">
      <c r="A72" s="117" t="s">
        <v>6634</v>
      </c>
      <c r="B72" s="117" t="s">
        <v>225</v>
      </c>
      <c r="C72" s="117" t="s">
        <v>6560</v>
      </c>
      <c r="D72" s="117" t="s">
        <v>6561</v>
      </c>
      <c r="E72" s="117" t="s">
        <v>6501</v>
      </c>
      <c r="F72" s="117" t="s">
        <v>6500</v>
      </c>
      <c r="G72" s="146" t="str">
        <f t="shared" si="1"/>
        <v>012246千歳市</v>
      </c>
      <c r="H72" s="117" t="s">
        <v>338</v>
      </c>
      <c r="J72" s="117" t="s">
        <v>5967</v>
      </c>
      <c r="K72" s="121">
        <v>40379238</v>
      </c>
    </row>
    <row r="73" spans="1:11" x14ac:dyDescent="0.4">
      <c r="A73" s="117" t="s">
        <v>6634</v>
      </c>
      <c r="B73" s="117" t="s">
        <v>225</v>
      </c>
      <c r="C73" s="117" t="s">
        <v>6560</v>
      </c>
      <c r="D73" s="117" t="s">
        <v>6561</v>
      </c>
      <c r="E73" s="117" t="s">
        <v>6499</v>
      </c>
      <c r="F73" s="117" t="s">
        <v>6498</v>
      </c>
      <c r="G73" s="146" t="str">
        <f t="shared" si="1"/>
        <v>012254滝川市</v>
      </c>
      <c r="H73" s="117" t="s">
        <v>338</v>
      </c>
      <c r="J73" s="117" t="s">
        <v>5967</v>
      </c>
      <c r="K73" s="121">
        <v>20358978</v>
      </c>
    </row>
    <row r="74" spans="1:11" x14ac:dyDescent="0.4">
      <c r="A74" s="117" t="s">
        <v>6634</v>
      </c>
      <c r="B74" s="117" t="s">
        <v>225</v>
      </c>
      <c r="C74" s="117" t="s">
        <v>6560</v>
      </c>
      <c r="D74" s="117" t="s">
        <v>6561</v>
      </c>
      <c r="E74" s="117" t="s">
        <v>6497</v>
      </c>
      <c r="F74" s="117" t="s">
        <v>6496</v>
      </c>
      <c r="G74" s="146" t="str">
        <f t="shared" si="1"/>
        <v>012262砂川市</v>
      </c>
      <c r="H74" s="117" t="s">
        <v>338</v>
      </c>
      <c r="J74" s="117" t="s">
        <v>5967</v>
      </c>
      <c r="K74" s="121">
        <v>12837770</v>
      </c>
    </row>
    <row r="75" spans="1:11" x14ac:dyDescent="0.4">
      <c r="A75" s="117" t="s">
        <v>6634</v>
      </c>
      <c r="B75" s="117" t="s">
        <v>225</v>
      </c>
      <c r="C75" s="117" t="s">
        <v>6560</v>
      </c>
      <c r="D75" s="117" t="s">
        <v>6561</v>
      </c>
      <c r="E75" s="117" t="s">
        <v>6495</v>
      </c>
      <c r="F75" s="117" t="s">
        <v>6494</v>
      </c>
      <c r="G75" s="146" t="str">
        <f t="shared" si="1"/>
        <v>012271歌志内市</v>
      </c>
      <c r="H75" s="117" t="s">
        <v>338</v>
      </c>
      <c r="J75" s="117" t="s">
        <v>5967</v>
      </c>
      <c r="K75" s="121">
        <v>5822941</v>
      </c>
    </row>
    <row r="76" spans="1:11" x14ac:dyDescent="0.4">
      <c r="A76" s="117" t="s">
        <v>6634</v>
      </c>
      <c r="B76" s="117" t="s">
        <v>225</v>
      </c>
      <c r="C76" s="117" t="s">
        <v>6560</v>
      </c>
      <c r="D76" s="117" t="s">
        <v>6561</v>
      </c>
      <c r="E76" s="117" t="s">
        <v>6493</v>
      </c>
      <c r="F76" s="117" t="s">
        <v>6492</v>
      </c>
      <c r="G76" s="146" t="str">
        <f t="shared" si="1"/>
        <v>012289深川市</v>
      </c>
      <c r="H76" s="117" t="s">
        <v>338</v>
      </c>
      <c r="J76" s="117" t="s">
        <v>5967</v>
      </c>
      <c r="K76" s="121">
        <v>18092395</v>
      </c>
    </row>
    <row r="77" spans="1:11" x14ac:dyDescent="0.4">
      <c r="A77" s="117" t="s">
        <v>6634</v>
      </c>
      <c r="B77" s="117" t="s">
        <v>225</v>
      </c>
      <c r="C77" s="117" t="s">
        <v>6560</v>
      </c>
      <c r="D77" s="117" t="s">
        <v>6561</v>
      </c>
      <c r="E77" s="117" t="s">
        <v>6491</v>
      </c>
      <c r="F77" s="117" t="s">
        <v>6490</v>
      </c>
      <c r="G77" s="146" t="str">
        <f t="shared" si="1"/>
        <v>012297富良野市</v>
      </c>
      <c r="H77" s="117" t="s">
        <v>338</v>
      </c>
      <c r="J77" s="117" t="s">
        <v>5967</v>
      </c>
      <c r="K77" s="121">
        <v>13245881</v>
      </c>
    </row>
    <row r="78" spans="1:11" x14ac:dyDescent="0.4">
      <c r="A78" s="117" t="s">
        <v>6634</v>
      </c>
      <c r="B78" s="117" t="s">
        <v>225</v>
      </c>
      <c r="C78" s="117" t="s">
        <v>6560</v>
      </c>
      <c r="D78" s="117" t="s">
        <v>6561</v>
      </c>
      <c r="E78" s="117" t="s">
        <v>6489</v>
      </c>
      <c r="F78" s="117" t="s">
        <v>6488</v>
      </c>
      <c r="G78" s="146" t="str">
        <f t="shared" si="1"/>
        <v>012301登別市</v>
      </c>
      <c r="H78" s="117" t="s">
        <v>338</v>
      </c>
      <c r="J78" s="117" t="s">
        <v>5967</v>
      </c>
      <c r="K78" s="121">
        <v>20916331</v>
      </c>
    </row>
    <row r="79" spans="1:11" x14ac:dyDescent="0.4">
      <c r="A79" s="117" t="s">
        <v>6634</v>
      </c>
      <c r="B79" s="117" t="s">
        <v>225</v>
      </c>
      <c r="C79" s="117" t="s">
        <v>6560</v>
      </c>
      <c r="D79" s="117" t="s">
        <v>6561</v>
      </c>
      <c r="E79" s="117" t="s">
        <v>6487</v>
      </c>
      <c r="F79" s="117" t="s">
        <v>6486</v>
      </c>
      <c r="G79" s="146" t="str">
        <f t="shared" si="1"/>
        <v>012319恵庭市</v>
      </c>
      <c r="H79" s="117" t="s">
        <v>338</v>
      </c>
      <c r="J79" s="117" t="s">
        <v>5967</v>
      </c>
      <c r="K79" s="121">
        <v>27867827</v>
      </c>
    </row>
    <row r="80" spans="1:11" x14ac:dyDescent="0.4">
      <c r="A80" s="117" t="s">
        <v>6634</v>
      </c>
      <c r="B80" s="117" t="s">
        <v>225</v>
      </c>
      <c r="C80" s="117" t="s">
        <v>6560</v>
      </c>
      <c r="D80" s="117" t="s">
        <v>6561</v>
      </c>
      <c r="E80" s="117" t="s">
        <v>6485</v>
      </c>
      <c r="F80" s="117" t="s">
        <v>5384</v>
      </c>
      <c r="G80" s="146" t="str">
        <f t="shared" si="1"/>
        <v>012335伊達市</v>
      </c>
      <c r="H80" s="117" t="s">
        <v>338</v>
      </c>
      <c r="J80" s="117" t="s">
        <v>5967</v>
      </c>
      <c r="K80" s="121">
        <v>20586619</v>
      </c>
    </row>
    <row r="81" spans="1:11" x14ac:dyDescent="0.4">
      <c r="A81" s="117" t="s">
        <v>6634</v>
      </c>
      <c r="B81" s="117" t="s">
        <v>225</v>
      </c>
      <c r="C81" s="117" t="s">
        <v>6560</v>
      </c>
      <c r="D81" s="117" t="s">
        <v>6561</v>
      </c>
      <c r="E81" s="117" t="s">
        <v>6484</v>
      </c>
      <c r="F81" s="117" t="s">
        <v>6483</v>
      </c>
      <c r="G81" s="146" t="str">
        <f t="shared" si="1"/>
        <v>012343北広島市</v>
      </c>
      <c r="H81" s="117" t="s">
        <v>338</v>
      </c>
      <c r="J81" s="117" t="s">
        <v>5967</v>
      </c>
      <c r="K81" s="121">
        <v>26370496</v>
      </c>
    </row>
    <row r="82" spans="1:11" x14ac:dyDescent="0.4">
      <c r="A82" s="117" t="s">
        <v>6634</v>
      </c>
      <c r="B82" s="117" t="s">
        <v>225</v>
      </c>
      <c r="C82" s="117" t="s">
        <v>6560</v>
      </c>
      <c r="D82" s="117" t="s">
        <v>6561</v>
      </c>
      <c r="E82" s="117" t="s">
        <v>6482</v>
      </c>
      <c r="F82" s="117" t="s">
        <v>6481</v>
      </c>
      <c r="G82" s="146" t="str">
        <f t="shared" si="1"/>
        <v>012351石狩市</v>
      </c>
      <c r="H82" s="117" t="s">
        <v>338</v>
      </c>
      <c r="J82" s="117" t="s">
        <v>5967</v>
      </c>
      <c r="K82" s="121">
        <v>27147114</v>
      </c>
    </row>
    <row r="83" spans="1:11" x14ac:dyDescent="0.4">
      <c r="A83" s="117" t="s">
        <v>6634</v>
      </c>
      <c r="B83" s="117" t="s">
        <v>225</v>
      </c>
      <c r="C83" s="117" t="s">
        <v>6560</v>
      </c>
      <c r="D83" s="117" t="s">
        <v>6561</v>
      </c>
      <c r="E83" s="117" t="s">
        <v>6480</v>
      </c>
      <c r="F83" s="117" t="s">
        <v>6479</v>
      </c>
      <c r="G83" s="146" t="str">
        <f t="shared" si="1"/>
        <v>012360北斗市</v>
      </c>
      <c r="H83" s="117" t="s">
        <v>338</v>
      </c>
      <c r="J83" s="117" t="s">
        <v>5967</v>
      </c>
      <c r="K83" s="121">
        <v>21584419</v>
      </c>
    </row>
    <row r="84" spans="1:11" x14ac:dyDescent="0.4">
      <c r="A84" s="117" t="s">
        <v>6634</v>
      </c>
      <c r="B84" s="117" t="s">
        <v>225</v>
      </c>
      <c r="C84" s="117" t="s">
        <v>6560</v>
      </c>
      <c r="D84" s="117" t="s">
        <v>6561</v>
      </c>
      <c r="E84" s="117" t="s">
        <v>6478</v>
      </c>
      <c r="F84" s="117" t="s">
        <v>6477</v>
      </c>
      <c r="G84" s="146" t="str">
        <f t="shared" si="1"/>
        <v>013030当別町</v>
      </c>
      <c r="H84" s="117" t="s">
        <v>277</v>
      </c>
      <c r="J84" s="117" t="s">
        <v>5967</v>
      </c>
      <c r="K84" s="121">
        <v>9714794</v>
      </c>
    </row>
    <row r="85" spans="1:11" x14ac:dyDescent="0.4">
      <c r="A85" s="117" t="s">
        <v>6634</v>
      </c>
      <c r="B85" s="117" t="s">
        <v>225</v>
      </c>
      <c r="C85" s="117" t="s">
        <v>6560</v>
      </c>
      <c r="D85" s="117" t="s">
        <v>6561</v>
      </c>
      <c r="E85" s="117" t="s">
        <v>6476</v>
      </c>
      <c r="F85" s="117" t="s">
        <v>6475</v>
      </c>
      <c r="G85" s="146" t="str">
        <f t="shared" si="1"/>
        <v>013048新篠津村</v>
      </c>
      <c r="H85" s="117" t="s">
        <v>277</v>
      </c>
      <c r="J85" s="117" t="s">
        <v>5967</v>
      </c>
      <c r="K85" s="121">
        <v>3272466</v>
      </c>
    </row>
    <row r="86" spans="1:11" x14ac:dyDescent="0.4">
      <c r="A86" s="117" t="s">
        <v>6634</v>
      </c>
      <c r="B86" s="117" t="s">
        <v>225</v>
      </c>
      <c r="C86" s="117" t="s">
        <v>6560</v>
      </c>
      <c r="D86" s="117" t="s">
        <v>6561</v>
      </c>
      <c r="E86" s="117" t="s">
        <v>6474</v>
      </c>
      <c r="F86" s="117" t="s">
        <v>1393</v>
      </c>
      <c r="G86" s="146" t="str">
        <f t="shared" si="1"/>
        <v>013315松前町</v>
      </c>
      <c r="H86" s="117" t="s">
        <v>277</v>
      </c>
      <c r="J86" s="117" t="s">
        <v>5967</v>
      </c>
      <c r="K86" s="121">
        <v>6141285</v>
      </c>
    </row>
    <row r="87" spans="1:11" x14ac:dyDescent="0.4">
      <c r="A87" s="117" t="s">
        <v>6634</v>
      </c>
      <c r="B87" s="117" t="s">
        <v>225</v>
      </c>
      <c r="C87" s="117" t="s">
        <v>6560</v>
      </c>
      <c r="D87" s="117" t="s">
        <v>6561</v>
      </c>
      <c r="E87" s="117" t="s">
        <v>6473</v>
      </c>
      <c r="F87" s="117" t="s">
        <v>6472</v>
      </c>
      <c r="G87" s="146" t="str">
        <f t="shared" si="1"/>
        <v>013323福島町</v>
      </c>
      <c r="H87" s="117" t="s">
        <v>277</v>
      </c>
      <c r="J87" s="117" t="s">
        <v>5967</v>
      </c>
      <c r="K87" s="121">
        <v>4258264</v>
      </c>
    </row>
    <row r="88" spans="1:11" x14ac:dyDescent="0.4">
      <c r="A88" s="117" t="s">
        <v>6634</v>
      </c>
      <c r="B88" s="117" t="s">
        <v>225</v>
      </c>
      <c r="C88" s="117" t="s">
        <v>6560</v>
      </c>
      <c r="D88" s="117" t="s">
        <v>6561</v>
      </c>
      <c r="E88" s="117" t="s">
        <v>6471</v>
      </c>
      <c r="F88" s="117" t="s">
        <v>6470</v>
      </c>
      <c r="G88" s="146" t="str">
        <f t="shared" si="1"/>
        <v>013331知内町</v>
      </c>
      <c r="H88" s="117" t="s">
        <v>277</v>
      </c>
      <c r="J88" s="117" t="s">
        <v>5967</v>
      </c>
      <c r="K88" s="121">
        <v>4891590</v>
      </c>
    </row>
    <row r="89" spans="1:11" x14ac:dyDescent="0.4">
      <c r="A89" s="117" t="s">
        <v>6634</v>
      </c>
      <c r="B89" s="117" t="s">
        <v>225</v>
      </c>
      <c r="C89" s="117" t="s">
        <v>6560</v>
      </c>
      <c r="D89" s="117" t="s">
        <v>6561</v>
      </c>
      <c r="E89" s="117" t="s">
        <v>6469</v>
      </c>
      <c r="F89" s="117" t="s">
        <v>6468</v>
      </c>
      <c r="G89" s="146" t="str">
        <f t="shared" si="1"/>
        <v>013340木古内町</v>
      </c>
      <c r="H89" s="117" t="s">
        <v>277</v>
      </c>
      <c r="J89" s="117" t="s">
        <v>5967</v>
      </c>
      <c r="K89" s="121">
        <v>4027612</v>
      </c>
    </row>
    <row r="90" spans="1:11" x14ac:dyDescent="0.4">
      <c r="A90" s="117" t="s">
        <v>6634</v>
      </c>
      <c r="B90" s="117" t="s">
        <v>225</v>
      </c>
      <c r="C90" s="117" t="s">
        <v>6560</v>
      </c>
      <c r="D90" s="117" t="s">
        <v>6561</v>
      </c>
      <c r="E90" s="117" t="s">
        <v>6467</v>
      </c>
      <c r="F90" s="117" t="s">
        <v>6466</v>
      </c>
      <c r="G90" s="146" t="str">
        <f t="shared" si="1"/>
        <v>013374七飯町</v>
      </c>
      <c r="H90" s="117" t="s">
        <v>277</v>
      </c>
      <c r="J90" s="117" t="s">
        <v>5967</v>
      </c>
      <c r="K90" s="121">
        <v>13089049</v>
      </c>
    </row>
    <row r="91" spans="1:11" x14ac:dyDescent="0.4">
      <c r="A91" s="117" t="s">
        <v>6634</v>
      </c>
      <c r="B91" s="117" t="s">
        <v>225</v>
      </c>
      <c r="C91" s="117" t="s">
        <v>6560</v>
      </c>
      <c r="D91" s="117" t="s">
        <v>6561</v>
      </c>
      <c r="E91" s="117" t="s">
        <v>6465</v>
      </c>
      <c r="F91" s="117" t="s">
        <v>6464</v>
      </c>
      <c r="G91" s="146" t="str">
        <f t="shared" si="1"/>
        <v>013439鹿部町</v>
      </c>
      <c r="H91" s="117" t="s">
        <v>277</v>
      </c>
      <c r="I91" s="117" t="s">
        <v>802</v>
      </c>
      <c r="J91" s="117" t="s">
        <v>5967</v>
      </c>
      <c r="K91" s="121">
        <v>3103494</v>
      </c>
    </row>
    <row r="92" spans="1:11" x14ac:dyDescent="0.4">
      <c r="A92" s="117" t="s">
        <v>6634</v>
      </c>
      <c r="B92" s="117" t="s">
        <v>225</v>
      </c>
      <c r="C92" s="117" t="s">
        <v>6560</v>
      </c>
      <c r="D92" s="117" t="s">
        <v>6561</v>
      </c>
      <c r="E92" s="117" t="s">
        <v>6463</v>
      </c>
      <c r="F92" s="117" t="s">
        <v>3215</v>
      </c>
      <c r="G92" s="146" t="str">
        <f t="shared" si="1"/>
        <v>013455森町</v>
      </c>
      <c r="H92" s="117" t="s">
        <v>277</v>
      </c>
      <c r="J92" s="117" t="s">
        <v>5967</v>
      </c>
      <c r="K92" s="121">
        <v>16128790</v>
      </c>
    </row>
    <row r="93" spans="1:11" x14ac:dyDescent="0.4">
      <c r="A93" s="117" t="s">
        <v>6634</v>
      </c>
      <c r="B93" s="117" t="s">
        <v>225</v>
      </c>
      <c r="C93" s="117" t="s">
        <v>6560</v>
      </c>
      <c r="D93" s="117" t="s">
        <v>6561</v>
      </c>
      <c r="E93" s="117" t="s">
        <v>6462</v>
      </c>
      <c r="F93" s="117" t="s">
        <v>6461</v>
      </c>
      <c r="G93" s="146" t="str">
        <f t="shared" si="1"/>
        <v>013463八雲町</v>
      </c>
      <c r="H93" s="117" t="s">
        <v>277</v>
      </c>
      <c r="I93" s="117" t="s">
        <v>802</v>
      </c>
      <c r="J93" s="117" t="s">
        <v>5967</v>
      </c>
      <c r="K93" s="121">
        <v>14153398</v>
      </c>
    </row>
    <row r="94" spans="1:11" x14ac:dyDescent="0.4">
      <c r="A94" s="117" t="s">
        <v>6634</v>
      </c>
      <c r="B94" s="117" t="s">
        <v>225</v>
      </c>
      <c r="C94" s="117" t="s">
        <v>6560</v>
      </c>
      <c r="D94" s="117" t="s">
        <v>6561</v>
      </c>
      <c r="E94" s="117" t="s">
        <v>6460</v>
      </c>
      <c r="F94" s="117" t="s">
        <v>6459</v>
      </c>
      <c r="G94" s="146" t="str">
        <f t="shared" si="1"/>
        <v>013471長万部町</v>
      </c>
      <c r="H94" s="117" t="s">
        <v>277</v>
      </c>
      <c r="J94" s="117" t="s">
        <v>5967</v>
      </c>
      <c r="K94" s="121">
        <v>5243272</v>
      </c>
    </row>
    <row r="95" spans="1:11" x14ac:dyDescent="0.4">
      <c r="A95" s="117" t="s">
        <v>6634</v>
      </c>
      <c r="B95" s="117" t="s">
        <v>225</v>
      </c>
      <c r="C95" s="117" t="s">
        <v>6560</v>
      </c>
      <c r="D95" s="117" t="s">
        <v>6561</v>
      </c>
      <c r="E95" s="117" t="s">
        <v>6458</v>
      </c>
      <c r="F95" s="117" t="s">
        <v>6457</v>
      </c>
      <c r="G95" s="146" t="str">
        <f t="shared" si="1"/>
        <v>013617江差町</v>
      </c>
      <c r="H95" s="117" t="s">
        <v>277</v>
      </c>
      <c r="J95" s="117" t="s">
        <v>5967</v>
      </c>
      <c r="K95" s="121">
        <v>5582413</v>
      </c>
    </row>
    <row r="96" spans="1:11" x14ac:dyDescent="0.4">
      <c r="A96" s="117" t="s">
        <v>6634</v>
      </c>
      <c r="B96" s="117" t="s">
        <v>225</v>
      </c>
      <c r="C96" s="117" t="s">
        <v>6560</v>
      </c>
      <c r="D96" s="117" t="s">
        <v>6561</v>
      </c>
      <c r="E96" s="117" t="s">
        <v>6456</v>
      </c>
      <c r="F96" s="117" t="s">
        <v>6455</v>
      </c>
      <c r="G96" s="146" t="str">
        <f t="shared" si="1"/>
        <v>013625上ノ国町</v>
      </c>
      <c r="H96" s="117" t="s">
        <v>277</v>
      </c>
      <c r="J96" s="117" t="s">
        <v>5967</v>
      </c>
      <c r="K96" s="121">
        <v>7124278</v>
      </c>
    </row>
    <row r="97" spans="1:11" x14ac:dyDescent="0.4">
      <c r="A97" s="117" t="s">
        <v>6634</v>
      </c>
      <c r="B97" s="117" t="s">
        <v>225</v>
      </c>
      <c r="C97" s="117" t="s">
        <v>6560</v>
      </c>
      <c r="D97" s="117" t="s">
        <v>6561</v>
      </c>
      <c r="E97" s="117" t="s">
        <v>6454</v>
      </c>
      <c r="F97" s="117" t="s">
        <v>6453</v>
      </c>
      <c r="G97" s="146" t="str">
        <f t="shared" si="1"/>
        <v>013633厚沢部町</v>
      </c>
      <c r="H97" s="117" t="s">
        <v>277</v>
      </c>
      <c r="J97" s="117" t="s">
        <v>5967</v>
      </c>
      <c r="K97" s="121">
        <v>5108044</v>
      </c>
    </row>
    <row r="98" spans="1:11" x14ac:dyDescent="0.4">
      <c r="A98" s="117" t="s">
        <v>6634</v>
      </c>
      <c r="B98" s="117" t="s">
        <v>225</v>
      </c>
      <c r="C98" s="117" t="s">
        <v>6560</v>
      </c>
      <c r="D98" s="117" t="s">
        <v>6561</v>
      </c>
      <c r="E98" s="117" t="s">
        <v>6452</v>
      </c>
      <c r="F98" s="117" t="s">
        <v>6451</v>
      </c>
      <c r="G98" s="146" t="str">
        <f t="shared" si="1"/>
        <v>013641乙部町</v>
      </c>
      <c r="H98" s="117" t="s">
        <v>277</v>
      </c>
      <c r="J98" s="117" t="s">
        <v>5967</v>
      </c>
      <c r="K98" s="121">
        <v>4005077</v>
      </c>
    </row>
    <row r="99" spans="1:11" x14ac:dyDescent="0.4">
      <c r="A99" s="117" t="s">
        <v>6634</v>
      </c>
      <c r="B99" s="117" t="s">
        <v>225</v>
      </c>
      <c r="C99" s="117" t="s">
        <v>6560</v>
      </c>
      <c r="D99" s="117" t="s">
        <v>6561</v>
      </c>
      <c r="E99" s="117" t="s">
        <v>6450</v>
      </c>
      <c r="F99" s="117" t="s">
        <v>6449</v>
      </c>
      <c r="G99" s="146" t="str">
        <f t="shared" si="1"/>
        <v>013676奥尻町</v>
      </c>
      <c r="H99" s="117" t="s">
        <v>277</v>
      </c>
      <c r="J99" s="117" t="s">
        <v>5967</v>
      </c>
      <c r="K99" s="121">
        <v>4027973</v>
      </c>
    </row>
    <row r="100" spans="1:11" x14ac:dyDescent="0.4">
      <c r="A100" s="117" t="s">
        <v>6634</v>
      </c>
      <c r="B100" s="117" t="s">
        <v>225</v>
      </c>
      <c r="C100" s="117" t="s">
        <v>6560</v>
      </c>
      <c r="D100" s="117" t="s">
        <v>6561</v>
      </c>
      <c r="E100" s="117" t="s">
        <v>6448</v>
      </c>
      <c r="F100" s="117" t="s">
        <v>6447</v>
      </c>
      <c r="G100" s="146" t="str">
        <f t="shared" si="1"/>
        <v>013706今金町</v>
      </c>
      <c r="H100" s="117" t="s">
        <v>277</v>
      </c>
      <c r="J100" s="117" t="s">
        <v>5967</v>
      </c>
      <c r="K100" s="121">
        <v>6334840</v>
      </c>
    </row>
    <row r="101" spans="1:11" x14ac:dyDescent="0.4">
      <c r="A101" s="117" t="s">
        <v>6634</v>
      </c>
      <c r="B101" s="117" t="s">
        <v>225</v>
      </c>
      <c r="C101" s="117" t="s">
        <v>6560</v>
      </c>
      <c r="D101" s="117" t="s">
        <v>6561</v>
      </c>
      <c r="E101" s="117" t="s">
        <v>6446</v>
      </c>
      <c r="F101" s="117" t="s">
        <v>6445</v>
      </c>
      <c r="G101" s="146" t="str">
        <f t="shared" si="1"/>
        <v>013714せたな町</v>
      </c>
      <c r="H101" s="117" t="s">
        <v>277</v>
      </c>
      <c r="J101" s="117" t="s">
        <v>5967</v>
      </c>
      <c r="K101" s="121">
        <v>10419970</v>
      </c>
    </row>
    <row r="102" spans="1:11" x14ac:dyDescent="0.4">
      <c r="A102" s="117" t="s">
        <v>6634</v>
      </c>
      <c r="B102" s="117" t="s">
        <v>225</v>
      </c>
      <c r="C102" s="117" t="s">
        <v>6560</v>
      </c>
      <c r="D102" s="117" t="s">
        <v>6561</v>
      </c>
      <c r="E102" s="117" t="s">
        <v>6444</v>
      </c>
      <c r="F102" s="117" t="s">
        <v>6443</v>
      </c>
      <c r="G102" s="146" t="str">
        <f t="shared" si="1"/>
        <v>013919島牧村</v>
      </c>
      <c r="H102" s="117" t="s">
        <v>277</v>
      </c>
      <c r="J102" s="117" t="s">
        <v>5967</v>
      </c>
      <c r="K102" s="121">
        <v>2611778</v>
      </c>
    </row>
    <row r="103" spans="1:11" x14ac:dyDescent="0.4">
      <c r="A103" s="117" t="s">
        <v>6634</v>
      </c>
      <c r="B103" s="117" t="s">
        <v>225</v>
      </c>
      <c r="C103" s="117" t="s">
        <v>6560</v>
      </c>
      <c r="D103" s="117" t="s">
        <v>6561</v>
      </c>
      <c r="E103" s="117" t="s">
        <v>6442</v>
      </c>
      <c r="F103" s="117" t="s">
        <v>6441</v>
      </c>
      <c r="G103" s="146" t="str">
        <f t="shared" si="1"/>
        <v>013927寿都町</v>
      </c>
      <c r="H103" s="117" t="s">
        <v>277</v>
      </c>
      <c r="J103" s="117" t="s">
        <v>5967</v>
      </c>
      <c r="K103" s="121">
        <v>5696926</v>
      </c>
    </row>
    <row r="104" spans="1:11" x14ac:dyDescent="0.4">
      <c r="A104" s="117" t="s">
        <v>6634</v>
      </c>
      <c r="B104" s="117" t="s">
        <v>225</v>
      </c>
      <c r="C104" s="117" t="s">
        <v>6560</v>
      </c>
      <c r="D104" s="117" t="s">
        <v>6561</v>
      </c>
      <c r="E104" s="117" t="s">
        <v>6440</v>
      </c>
      <c r="F104" s="117" t="s">
        <v>6439</v>
      </c>
      <c r="G104" s="146" t="str">
        <f t="shared" si="1"/>
        <v>013935黒松内町</v>
      </c>
      <c r="H104" s="117" t="s">
        <v>277</v>
      </c>
      <c r="J104" s="117" t="s">
        <v>5967</v>
      </c>
      <c r="K104" s="121">
        <v>4559919</v>
      </c>
    </row>
    <row r="105" spans="1:11" x14ac:dyDescent="0.4">
      <c r="A105" s="117" t="s">
        <v>6634</v>
      </c>
      <c r="B105" s="117" t="s">
        <v>225</v>
      </c>
      <c r="C105" s="117" t="s">
        <v>6560</v>
      </c>
      <c r="D105" s="117" t="s">
        <v>6561</v>
      </c>
      <c r="E105" s="117" t="s">
        <v>6438</v>
      </c>
      <c r="F105" s="117" t="s">
        <v>6437</v>
      </c>
      <c r="G105" s="146" t="str">
        <f t="shared" si="1"/>
        <v>013943蘭越町</v>
      </c>
      <c r="H105" s="117" t="s">
        <v>277</v>
      </c>
      <c r="J105" s="117" t="s">
        <v>5967</v>
      </c>
      <c r="K105" s="121">
        <v>6910084</v>
      </c>
    </row>
    <row r="106" spans="1:11" x14ac:dyDescent="0.4">
      <c r="A106" s="117" t="s">
        <v>6634</v>
      </c>
      <c r="B106" s="117" t="s">
        <v>225</v>
      </c>
      <c r="C106" s="117" t="s">
        <v>6560</v>
      </c>
      <c r="D106" s="117" t="s">
        <v>6561</v>
      </c>
      <c r="E106" s="117" t="s">
        <v>6436</v>
      </c>
      <c r="F106" s="117" t="s">
        <v>6435</v>
      </c>
      <c r="G106" s="146" t="str">
        <f t="shared" si="1"/>
        <v>013951ニセコ町</v>
      </c>
      <c r="H106" s="117" t="s">
        <v>277</v>
      </c>
      <c r="J106" s="117" t="s">
        <v>5967</v>
      </c>
      <c r="K106" s="121">
        <v>4387656</v>
      </c>
    </row>
    <row r="107" spans="1:11" x14ac:dyDescent="0.4">
      <c r="A107" s="117" t="s">
        <v>6634</v>
      </c>
      <c r="B107" s="117" t="s">
        <v>225</v>
      </c>
      <c r="C107" s="117" t="s">
        <v>6560</v>
      </c>
      <c r="D107" s="117" t="s">
        <v>6561</v>
      </c>
      <c r="E107" s="117" t="s">
        <v>6434</v>
      </c>
      <c r="F107" s="117" t="s">
        <v>6433</v>
      </c>
      <c r="G107" s="146" t="str">
        <f t="shared" si="1"/>
        <v>013960真狩村</v>
      </c>
      <c r="H107" s="117" t="s">
        <v>277</v>
      </c>
      <c r="J107" s="117" t="s">
        <v>5967</v>
      </c>
      <c r="K107" s="121">
        <v>3036252</v>
      </c>
    </row>
    <row r="108" spans="1:11" x14ac:dyDescent="0.4">
      <c r="A108" s="117" t="s">
        <v>6634</v>
      </c>
      <c r="B108" s="117" t="s">
        <v>225</v>
      </c>
      <c r="C108" s="117" t="s">
        <v>6560</v>
      </c>
      <c r="D108" s="117" t="s">
        <v>6561</v>
      </c>
      <c r="E108" s="117" t="s">
        <v>6432</v>
      </c>
      <c r="F108" s="117" t="s">
        <v>6431</v>
      </c>
      <c r="G108" s="146" t="str">
        <f t="shared" si="1"/>
        <v>013978留寿都村</v>
      </c>
      <c r="H108" s="117" t="s">
        <v>277</v>
      </c>
      <c r="J108" s="117" t="s">
        <v>5967</v>
      </c>
      <c r="K108" s="121">
        <v>2540412</v>
      </c>
    </row>
    <row r="109" spans="1:11" x14ac:dyDescent="0.4">
      <c r="A109" s="117" t="s">
        <v>6634</v>
      </c>
      <c r="B109" s="117" t="s">
        <v>225</v>
      </c>
      <c r="C109" s="117" t="s">
        <v>6560</v>
      </c>
      <c r="D109" s="117" t="s">
        <v>6561</v>
      </c>
      <c r="E109" s="117" t="s">
        <v>6430</v>
      </c>
      <c r="F109" s="117" t="s">
        <v>6429</v>
      </c>
      <c r="G109" s="146" t="str">
        <f t="shared" si="1"/>
        <v>013986喜茂別町</v>
      </c>
      <c r="H109" s="117" t="s">
        <v>277</v>
      </c>
      <c r="J109" s="117" t="s">
        <v>5967</v>
      </c>
      <c r="K109" s="121">
        <v>2815555</v>
      </c>
    </row>
    <row r="110" spans="1:11" x14ac:dyDescent="0.4">
      <c r="A110" s="117" t="s">
        <v>6634</v>
      </c>
      <c r="B110" s="117" t="s">
        <v>225</v>
      </c>
      <c r="C110" s="117" t="s">
        <v>6560</v>
      </c>
      <c r="D110" s="117" t="s">
        <v>6561</v>
      </c>
      <c r="E110" s="117" t="s">
        <v>6428</v>
      </c>
      <c r="F110" s="117" t="s">
        <v>6427</v>
      </c>
      <c r="G110" s="146" t="str">
        <f t="shared" si="1"/>
        <v>013994京極町</v>
      </c>
      <c r="H110" s="117" t="s">
        <v>277</v>
      </c>
      <c r="J110" s="117" t="s">
        <v>5967</v>
      </c>
      <c r="K110" s="121">
        <v>3801152</v>
      </c>
    </row>
    <row r="111" spans="1:11" x14ac:dyDescent="0.4">
      <c r="A111" s="117" t="s">
        <v>6634</v>
      </c>
      <c r="B111" s="117" t="s">
        <v>225</v>
      </c>
      <c r="C111" s="117" t="s">
        <v>6560</v>
      </c>
      <c r="D111" s="117" t="s">
        <v>6561</v>
      </c>
      <c r="E111" s="117" t="s">
        <v>6426</v>
      </c>
      <c r="F111" s="117" t="s">
        <v>6425</v>
      </c>
      <c r="G111" s="146" t="str">
        <f t="shared" si="1"/>
        <v>014001倶知安町</v>
      </c>
      <c r="H111" s="117" t="s">
        <v>277</v>
      </c>
      <c r="J111" s="117" t="s">
        <v>5967</v>
      </c>
      <c r="K111" s="121">
        <v>9058223</v>
      </c>
    </row>
    <row r="112" spans="1:11" x14ac:dyDescent="0.4">
      <c r="A112" s="117" t="s">
        <v>6634</v>
      </c>
      <c r="B112" s="117" t="s">
        <v>225</v>
      </c>
      <c r="C112" s="117" t="s">
        <v>6560</v>
      </c>
      <c r="D112" s="117" t="s">
        <v>6561</v>
      </c>
      <c r="E112" s="117" t="s">
        <v>6424</v>
      </c>
      <c r="F112" s="117" t="s">
        <v>6423</v>
      </c>
      <c r="G112" s="146" t="str">
        <f t="shared" si="1"/>
        <v>014010共和町</v>
      </c>
      <c r="H112" s="117" t="s">
        <v>277</v>
      </c>
      <c r="J112" s="117" t="s">
        <v>5967</v>
      </c>
      <c r="K112" s="121">
        <v>5987206</v>
      </c>
    </row>
    <row r="113" spans="1:11" x14ac:dyDescent="0.4">
      <c r="A113" s="117" t="s">
        <v>6634</v>
      </c>
      <c r="B113" s="117" t="s">
        <v>225</v>
      </c>
      <c r="C113" s="117" t="s">
        <v>6560</v>
      </c>
      <c r="D113" s="117" t="s">
        <v>6561</v>
      </c>
      <c r="E113" s="117" t="s">
        <v>6422</v>
      </c>
      <c r="F113" s="117" t="s">
        <v>6421</v>
      </c>
      <c r="G113" s="146" t="str">
        <f t="shared" si="1"/>
        <v>014028岩内町</v>
      </c>
      <c r="H113" s="117" t="s">
        <v>277</v>
      </c>
      <c r="J113" s="117" t="s">
        <v>5967</v>
      </c>
      <c r="K113" s="121">
        <v>7828023</v>
      </c>
    </row>
    <row r="114" spans="1:11" x14ac:dyDescent="0.4">
      <c r="A114" s="117" t="s">
        <v>6634</v>
      </c>
      <c r="B114" s="117" t="s">
        <v>225</v>
      </c>
      <c r="C114" s="117" t="s">
        <v>6560</v>
      </c>
      <c r="D114" s="117" t="s">
        <v>6561</v>
      </c>
      <c r="E114" s="117" t="s">
        <v>6420</v>
      </c>
      <c r="F114" s="117" t="s">
        <v>6419</v>
      </c>
      <c r="G114" s="146" t="str">
        <f t="shared" si="1"/>
        <v>014036泊村</v>
      </c>
      <c r="H114" s="117" t="s">
        <v>277</v>
      </c>
      <c r="J114" s="117" t="s">
        <v>5967</v>
      </c>
      <c r="K114" s="121">
        <v>4047474</v>
      </c>
    </row>
    <row r="115" spans="1:11" x14ac:dyDescent="0.4">
      <c r="A115" s="117" t="s">
        <v>6634</v>
      </c>
      <c r="B115" s="117" t="s">
        <v>225</v>
      </c>
      <c r="C115" s="117" t="s">
        <v>6560</v>
      </c>
      <c r="D115" s="117" t="s">
        <v>6561</v>
      </c>
      <c r="E115" s="117" t="s">
        <v>6418</v>
      </c>
      <c r="F115" s="117" t="s">
        <v>6417</v>
      </c>
      <c r="G115" s="146" t="str">
        <f t="shared" si="1"/>
        <v>014044神恵内村</v>
      </c>
      <c r="H115" s="117" t="s">
        <v>277</v>
      </c>
      <c r="J115" s="117" t="s">
        <v>5967</v>
      </c>
      <c r="K115" s="121">
        <v>1945267</v>
      </c>
    </row>
    <row r="116" spans="1:11" x14ac:dyDescent="0.4">
      <c r="A116" s="117" t="s">
        <v>6634</v>
      </c>
      <c r="B116" s="117" t="s">
        <v>225</v>
      </c>
      <c r="C116" s="117" t="s">
        <v>6560</v>
      </c>
      <c r="D116" s="117" t="s">
        <v>6561</v>
      </c>
      <c r="E116" s="117" t="s">
        <v>6416</v>
      </c>
      <c r="F116" s="117" t="s">
        <v>6415</v>
      </c>
      <c r="G116" s="146" t="str">
        <f t="shared" si="1"/>
        <v>014052積丹町</v>
      </c>
      <c r="H116" s="117" t="s">
        <v>277</v>
      </c>
      <c r="J116" s="117" t="s">
        <v>5967</v>
      </c>
      <c r="K116" s="121">
        <v>2857675</v>
      </c>
    </row>
    <row r="117" spans="1:11" x14ac:dyDescent="0.4">
      <c r="A117" s="117" t="s">
        <v>6634</v>
      </c>
      <c r="B117" s="117" t="s">
        <v>225</v>
      </c>
      <c r="C117" s="117" t="s">
        <v>6560</v>
      </c>
      <c r="D117" s="117" t="s">
        <v>6561</v>
      </c>
      <c r="E117" s="117" t="s">
        <v>6414</v>
      </c>
      <c r="F117" s="117" t="s">
        <v>6413</v>
      </c>
      <c r="G117" s="146" t="str">
        <f t="shared" si="1"/>
        <v>014061古平町</v>
      </c>
      <c r="H117" s="117" t="s">
        <v>277</v>
      </c>
      <c r="J117" s="117" t="s">
        <v>5967</v>
      </c>
      <c r="K117" s="121">
        <v>4165689</v>
      </c>
    </row>
    <row r="118" spans="1:11" x14ac:dyDescent="0.4">
      <c r="A118" s="117" t="s">
        <v>6634</v>
      </c>
      <c r="B118" s="117" t="s">
        <v>225</v>
      </c>
      <c r="C118" s="117" t="s">
        <v>6560</v>
      </c>
      <c r="D118" s="117" t="s">
        <v>6561</v>
      </c>
      <c r="E118" s="117" t="s">
        <v>6412</v>
      </c>
      <c r="F118" s="117" t="s">
        <v>6411</v>
      </c>
      <c r="G118" s="146" t="str">
        <f t="shared" si="1"/>
        <v>014079仁木町</v>
      </c>
      <c r="H118" s="117" t="s">
        <v>277</v>
      </c>
      <c r="J118" s="117" t="s">
        <v>5967</v>
      </c>
      <c r="K118" s="121">
        <v>4748563</v>
      </c>
    </row>
    <row r="119" spans="1:11" x14ac:dyDescent="0.4">
      <c r="A119" s="117" t="s">
        <v>6634</v>
      </c>
      <c r="B119" s="117" t="s">
        <v>225</v>
      </c>
      <c r="C119" s="117" t="s">
        <v>6560</v>
      </c>
      <c r="D119" s="117" t="s">
        <v>6561</v>
      </c>
      <c r="E119" s="117" t="s">
        <v>6410</v>
      </c>
      <c r="F119" s="117" t="s">
        <v>6409</v>
      </c>
      <c r="G119" s="146" t="str">
        <f t="shared" si="1"/>
        <v>014087余市町</v>
      </c>
      <c r="H119" s="117" t="s">
        <v>277</v>
      </c>
      <c r="J119" s="117" t="s">
        <v>5967</v>
      </c>
      <c r="K119" s="121">
        <v>8628320</v>
      </c>
    </row>
    <row r="120" spans="1:11" x14ac:dyDescent="0.4">
      <c r="A120" s="117" t="s">
        <v>6634</v>
      </c>
      <c r="B120" s="117" t="s">
        <v>225</v>
      </c>
      <c r="C120" s="117" t="s">
        <v>6560</v>
      </c>
      <c r="D120" s="117" t="s">
        <v>6561</v>
      </c>
      <c r="E120" s="117" t="s">
        <v>6408</v>
      </c>
      <c r="F120" s="117" t="s">
        <v>6407</v>
      </c>
      <c r="G120" s="146" t="str">
        <f t="shared" si="1"/>
        <v>014095赤井川村</v>
      </c>
      <c r="H120" s="117" t="s">
        <v>277</v>
      </c>
      <c r="J120" s="117" t="s">
        <v>5967</v>
      </c>
      <c r="K120" s="121">
        <v>2565493</v>
      </c>
    </row>
    <row r="121" spans="1:11" x14ac:dyDescent="0.4">
      <c r="A121" s="117" t="s">
        <v>6634</v>
      </c>
      <c r="B121" s="117" t="s">
        <v>225</v>
      </c>
      <c r="C121" s="117" t="s">
        <v>6560</v>
      </c>
      <c r="D121" s="117" t="s">
        <v>6561</v>
      </c>
      <c r="E121" s="117" t="s">
        <v>6406</v>
      </c>
      <c r="F121" s="117" t="s">
        <v>6405</v>
      </c>
      <c r="G121" s="146" t="str">
        <f t="shared" si="1"/>
        <v>014231南幌町</v>
      </c>
      <c r="H121" s="117" t="s">
        <v>277</v>
      </c>
      <c r="J121" s="117" t="s">
        <v>5967</v>
      </c>
      <c r="K121" s="121">
        <v>5470450</v>
      </c>
    </row>
    <row r="122" spans="1:11" x14ac:dyDescent="0.4">
      <c r="A122" s="117" t="s">
        <v>6634</v>
      </c>
      <c r="B122" s="117" t="s">
        <v>225</v>
      </c>
      <c r="C122" s="117" t="s">
        <v>6560</v>
      </c>
      <c r="D122" s="117" t="s">
        <v>6561</v>
      </c>
      <c r="E122" s="117" t="s">
        <v>6404</v>
      </c>
      <c r="F122" s="117" t="s">
        <v>6403</v>
      </c>
      <c r="G122" s="146" t="str">
        <f t="shared" si="1"/>
        <v>014249奈井江町</v>
      </c>
      <c r="H122" s="117" t="s">
        <v>277</v>
      </c>
      <c r="J122" s="117" t="s">
        <v>5967</v>
      </c>
      <c r="K122" s="121">
        <v>5655607</v>
      </c>
    </row>
    <row r="123" spans="1:11" x14ac:dyDescent="0.4">
      <c r="A123" s="117" t="s">
        <v>6634</v>
      </c>
      <c r="B123" s="117" t="s">
        <v>225</v>
      </c>
      <c r="C123" s="117" t="s">
        <v>6560</v>
      </c>
      <c r="D123" s="117" t="s">
        <v>6561</v>
      </c>
      <c r="E123" s="117" t="s">
        <v>6402</v>
      </c>
      <c r="F123" s="117" t="s">
        <v>6401</v>
      </c>
      <c r="G123" s="146" t="str">
        <f t="shared" si="1"/>
        <v>014257上砂川町</v>
      </c>
      <c r="H123" s="117" t="s">
        <v>277</v>
      </c>
      <c r="J123" s="117" t="s">
        <v>5967</v>
      </c>
      <c r="K123" s="121">
        <v>3085890</v>
      </c>
    </row>
    <row r="124" spans="1:11" x14ac:dyDescent="0.4">
      <c r="A124" s="117" t="s">
        <v>6634</v>
      </c>
      <c r="B124" s="117" t="s">
        <v>225</v>
      </c>
      <c r="C124" s="117" t="s">
        <v>6560</v>
      </c>
      <c r="D124" s="117" t="s">
        <v>6561</v>
      </c>
      <c r="E124" s="117" t="s">
        <v>6400</v>
      </c>
      <c r="F124" s="117" t="s">
        <v>6399</v>
      </c>
      <c r="G124" s="146" t="str">
        <f t="shared" si="1"/>
        <v>014273由仁町</v>
      </c>
      <c r="H124" s="117" t="s">
        <v>277</v>
      </c>
      <c r="J124" s="117" t="s">
        <v>5967</v>
      </c>
      <c r="K124" s="121">
        <v>6358614</v>
      </c>
    </row>
    <row r="125" spans="1:11" x14ac:dyDescent="0.4">
      <c r="A125" s="117" t="s">
        <v>6634</v>
      </c>
      <c r="B125" s="117" t="s">
        <v>225</v>
      </c>
      <c r="C125" s="117" t="s">
        <v>6560</v>
      </c>
      <c r="D125" s="117" t="s">
        <v>6561</v>
      </c>
      <c r="E125" s="117" t="s">
        <v>6398</v>
      </c>
      <c r="F125" s="117" t="s">
        <v>6397</v>
      </c>
      <c r="G125" s="146" t="str">
        <f t="shared" si="1"/>
        <v>014281長沼町</v>
      </c>
      <c r="H125" s="117" t="s">
        <v>277</v>
      </c>
      <c r="J125" s="117" t="s">
        <v>5967</v>
      </c>
      <c r="K125" s="121">
        <v>8353374</v>
      </c>
    </row>
    <row r="126" spans="1:11" x14ac:dyDescent="0.4">
      <c r="A126" s="117" t="s">
        <v>6634</v>
      </c>
      <c r="B126" s="117" t="s">
        <v>225</v>
      </c>
      <c r="C126" s="117" t="s">
        <v>6560</v>
      </c>
      <c r="D126" s="117" t="s">
        <v>6561</v>
      </c>
      <c r="E126" s="117" t="s">
        <v>6396</v>
      </c>
      <c r="F126" s="117" t="s">
        <v>6395</v>
      </c>
      <c r="G126" s="146" t="str">
        <f t="shared" si="1"/>
        <v>014290栗山町</v>
      </c>
      <c r="H126" s="117" t="s">
        <v>277</v>
      </c>
      <c r="J126" s="117" t="s">
        <v>5967</v>
      </c>
      <c r="K126" s="121">
        <v>8713897</v>
      </c>
    </row>
    <row r="127" spans="1:11" x14ac:dyDescent="0.4">
      <c r="A127" s="117" t="s">
        <v>6634</v>
      </c>
      <c r="B127" s="117" t="s">
        <v>225</v>
      </c>
      <c r="C127" s="117" t="s">
        <v>6560</v>
      </c>
      <c r="D127" s="117" t="s">
        <v>6561</v>
      </c>
      <c r="E127" s="117" t="s">
        <v>6394</v>
      </c>
      <c r="F127" s="117" t="s">
        <v>6393</v>
      </c>
      <c r="G127" s="146" t="str">
        <f t="shared" si="1"/>
        <v>014303月形町</v>
      </c>
      <c r="H127" s="117" t="s">
        <v>277</v>
      </c>
      <c r="J127" s="117" t="s">
        <v>5967</v>
      </c>
      <c r="K127" s="121">
        <v>3610624</v>
      </c>
    </row>
    <row r="128" spans="1:11" x14ac:dyDescent="0.4">
      <c r="A128" s="117" t="s">
        <v>6634</v>
      </c>
      <c r="B128" s="117" t="s">
        <v>225</v>
      </c>
      <c r="C128" s="117" t="s">
        <v>6560</v>
      </c>
      <c r="D128" s="117" t="s">
        <v>6561</v>
      </c>
      <c r="E128" s="117" t="s">
        <v>6392</v>
      </c>
      <c r="F128" s="117" t="s">
        <v>6391</v>
      </c>
      <c r="G128" s="146" t="str">
        <f t="shared" si="1"/>
        <v>014311浦臼町</v>
      </c>
      <c r="H128" s="117" t="s">
        <v>277</v>
      </c>
      <c r="J128" s="117" t="s">
        <v>5967</v>
      </c>
      <c r="K128" s="121">
        <v>3574615</v>
      </c>
    </row>
    <row r="129" spans="1:11" x14ac:dyDescent="0.4">
      <c r="A129" s="117" t="s">
        <v>6634</v>
      </c>
      <c r="B129" s="117" t="s">
        <v>225</v>
      </c>
      <c r="C129" s="117" t="s">
        <v>6560</v>
      </c>
      <c r="D129" s="117" t="s">
        <v>6561</v>
      </c>
      <c r="E129" s="117" t="s">
        <v>6390</v>
      </c>
      <c r="F129" s="117" t="s">
        <v>6389</v>
      </c>
      <c r="G129" s="146" t="str">
        <f t="shared" si="1"/>
        <v>014320新十津川町</v>
      </c>
      <c r="H129" s="117" t="s">
        <v>277</v>
      </c>
      <c r="J129" s="117" t="s">
        <v>5967</v>
      </c>
      <c r="K129" s="121">
        <v>6847027</v>
      </c>
    </row>
    <row r="130" spans="1:11" x14ac:dyDescent="0.4">
      <c r="A130" s="117" t="s">
        <v>6634</v>
      </c>
      <c r="B130" s="117" t="s">
        <v>225</v>
      </c>
      <c r="C130" s="117" t="s">
        <v>6560</v>
      </c>
      <c r="D130" s="117" t="s">
        <v>6561</v>
      </c>
      <c r="E130" s="117" t="s">
        <v>6388</v>
      </c>
      <c r="F130" s="117" t="s">
        <v>6387</v>
      </c>
      <c r="G130" s="146" t="str">
        <f t="shared" ref="G130:G193" si="2">E130&amp;F130</f>
        <v>014338妹背牛町</v>
      </c>
      <c r="H130" s="117" t="s">
        <v>277</v>
      </c>
      <c r="J130" s="117" t="s">
        <v>5967</v>
      </c>
      <c r="K130" s="121">
        <v>3635565</v>
      </c>
    </row>
    <row r="131" spans="1:11" x14ac:dyDescent="0.4">
      <c r="A131" s="117" t="s">
        <v>6634</v>
      </c>
      <c r="B131" s="117" t="s">
        <v>225</v>
      </c>
      <c r="C131" s="117" t="s">
        <v>6560</v>
      </c>
      <c r="D131" s="117" t="s">
        <v>6561</v>
      </c>
      <c r="E131" s="117" t="s">
        <v>6386</v>
      </c>
      <c r="F131" s="117" t="s">
        <v>6385</v>
      </c>
      <c r="G131" s="146" t="str">
        <f t="shared" si="2"/>
        <v>014346秩父別町</v>
      </c>
      <c r="H131" s="117" t="s">
        <v>277</v>
      </c>
      <c r="J131" s="117" t="s">
        <v>5967</v>
      </c>
      <c r="K131" s="121">
        <v>2933711</v>
      </c>
    </row>
    <row r="132" spans="1:11" x14ac:dyDescent="0.4">
      <c r="A132" s="117" t="s">
        <v>6634</v>
      </c>
      <c r="B132" s="117" t="s">
        <v>225</v>
      </c>
      <c r="C132" s="117" t="s">
        <v>6560</v>
      </c>
      <c r="D132" s="117" t="s">
        <v>6561</v>
      </c>
      <c r="E132" s="117" t="s">
        <v>6384</v>
      </c>
      <c r="F132" s="117" t="s">
        <v>6383</v>
      </c>
      <c r="G132" s="146" t="str">
        <f t="shared" si="2"/>
        <v>014362雨竜町</v>
      </c>
      <c r="H132" s="117" t="s">
        <v>277</v>
      </c>
      <c r="J132" s="117" t="s">
        <v>5967</v>
      </c>
      <c r="K132" s="121">
        <v>4417463</v>
      </c>
    </row>
    <row r="133" spans="1:11" x14ac:dyDescent="0.4">
      <c r="A133" s="117" t="s">
        <v>6634</v>
      </c>
      <c r="B133" s="117" t="s">
        <v>225</v>
      </c>
      <c r="C133" s="117" t="s">
        <v>6560</v>
      </c>
      <c r="D133" s="117" t="s">
        <v>6561</v>
      </c>
      <c r="E133" s="117" t="s">
        <v>6382</v>
      </c>
      <c r="F133" s="117" t="s">
        <v>6381</v>
      </c>
      <c r="G133" s="146" t="str">
        <f t="shared" si="2"/>
        <v>014371北竜町</v>
      </c>
      <c r="H133" s="117" t="s">
        <v>277</v>
      </c>
      <c r="J133" s="117" t="s">
        <v>5967</v>
      </c>
      <c r="K133" s="121">
        <v>4293426</v>
      </c>
    </row>
    <row r="134" spans="1:11" x14ac:dyDescent="0.4">
      <c r="A134" s="117" t="s">
        <v>6634</v>
      </c>
      <c r="B134" s="117" t="s">
        <v>225</v>
      </c>
      <c r="C134" s="117" t="s">
        <v>6560</v>
      </c>
      <c r="D134" s="117" t="s">
        <v>6561</v>
      </c>
      <c r="E134" s="117" t="s">
        <v>6380</v>
      </c>
      <c r="F134" s="117" t="s">
        <v>6379</v>
      </c>
      <c r="G134" s="146" t="str">
        <f t="shared" si="2"/>
        <v>014389沼田町</v>
      </c>
      <c r="H134" s="117" t="s">
        <v>277</v>
      </c>
      <c r="J134" s="117" t="s">
        <v>5967</v>
      </c>
      <c r="K134" s="121">
        <v>5435969</v>
      </c>
    </row>
    <row r="135" spans="1:11" x14ac:dyDescent="0.4">
      <c r="A135" s="117" t="s">
        <v>6634</v>
      </c>
      <c r="B135" s="117" t="s">
        <v>225</v>
      </c>
      <c r="C135" s="117" t="s">
        <v>6560</v>
      </c>
      <c r="D135" s="117" t="s">
        <v>6561</v>
      </c>
      <c r="E135" s="117" t="s">
        <v>6378</v>
      </c>
      <c r="F135" s="117" t="s">
        <v>6377</v>
      </c>
      <c r="G135" s="146" t="str">
        <f t="shared" si="2"/>
        <v>014524鷹栖町</v>
      </c>
      <c r="H135" s="117" t="s">
        <v>277</v>
      </c>
      <c r="J135" s="117" t="s">
        <v>5967</v>
      </c>
      <c r="K135" s="121">
        <v>5791837</v>
      </c>
    </row>
    <row r="136" spans="1:11" x14ac:dyDescent="0.4">
      <c r="A136" s="117" t="s">
        <v>6634</v>
      </c>
      <c r="B136" s="117" t="s">
        <v>225</v>
      </c>
      <c r="C136" s="117" t="s">
        <v>6560</v>
      </c>
      <c r="D136" s="117" t="s">
        <v>6561</v>
      </c>
      <c r="E136" s="117" t="s">
        <v>6376</v>
      </c>
      <c r="F136" s="117" t="s">
        <v>6375</v>
      </c>
      <c r="G136" s="146" t="str">
        <f t="shared" si="2"/>
        <v>014532東神楽町</v>
      </c>
      <c r="H136" s="117" t="s">
        <v>277</v>
      </c>
      <c r="J136" s="117" t="s">
        <v>5967</v>
      </c>
      <c r="K136" s="121">
        <v>6619251</v>
      </c>
    </row>
    <row r="137" spans="1:11" x14ac:dyDescent="0.4">
      <c r="A137" s="117" t="s">
        <v>6634</v>
      </c>
      <c r="B137" s="117" t="s">
        <v>225</v>
      </c>
      <c r="C137" s="117" t="s">
        <v>6560</v>
      </c>
      <c r="D137" s="117" t="s">
        <v>6561</v>
      </c>
      <c r="E137" s="117" t="s">
        <v>6374</v>
      </c>
      <c r="F137" s="117" t="s">
        <v>6373</v>
      </c>
      <c r="G137" s="146" t="str">
        <f t="shared" si="2"/>
        <v>014541当麻町</v>
      </c>
      <c r="H137" s="117" t="s">
        <v>277</v>
      </c>
      <c r="J137" s="117" t="s">
        <v>5967</v>
      </c>
      <c r="K137" s="121">
        <v>6390951</v>
      </c>
    </row>
    <row r="138" spans="1:11" x14ac:dyDescent="0.4">
      <c r="A138" s="117" t="s">
        <v>6634</v>
      </c>
      <c r="B138" s="117" t="s">
        <v>225</v>
      </c>
      <c r="C138" s="117" t="s">
        <v>6560</v>
      </c>
      <c r="D138" s="117" t="s">
        <v>6561</v>
      </c>
      <c r="E138" s="117" t="s">
        <v>6372</v>
      </c>
      <c r="F138" s="117" t="s">
        <v>6371</v>
      </c>
      <c r="G138" s="146" t="str">
        <f t="shared" si="2"/>
        <v>014559比布町</v>
      </c>
      <c r="H138" s="117" t="s">
        <v>277</v>
      </c>
      <c r="J138" s="117" t="s">
        <v>5967</v>
      </c>
      <c r="K138" s="121">
        <v>4965382</v>
      </c>
    </row>
    <row r="139" spans="1:11" x14ac:dyDescent="0.4">
      <c r="A139" s="117" t="s">
        <v>6634</v>
      </c>
      <c r="B139" s="117" t="s">
        <v>225</v>
      </c>
      <c r="C139" s="117" t="s">
        <v>6560</v>
      </c>
      <c r="D139" s="117" t="s">
        <v>6561</v>
      </c>
      <c r="E139" s="117" t="s">
        <v>6370</v>
      </c>
      <c r="F139" s="117" t="s">
        <v>6369</v>
      </c>
      <c r="G139" s="146" t="str">
        <f t="shared" si="2"/>
        <v>014567愛別町</v>
      </c>
      <c r="H139" s="117" t="s">
        <v>277</v>
      </c>
      <c r="J139" s="117" t="s">
        <v>5967</v>
      </c>
      <c r="K139" s="121">
        <v>3498708</v>
      </c>
    </row>
    <row r="140" spans="1:11" x14ac:dyDescent="0.4">
      <c r="A140" s="117" t="s">
        <v>6634</v>
      </c>
      <c r="B140" s="117" t="s">
        <v>225</v>
      </c>
      <c r="C140" s="117" t="s">
        <v>6560</v>
      </c>
      <c r="D140" s="117" t="s">
        <v>6561</v>
      </c>
      <c r="E140" s="117" t="s">
        <v>6368</v>
      </c>
      <c r="F140" s="117" t="s">
        <v>6367</v>
      </c>
      <c r="G140" s="146" t="str">
        <f t="shared" si="2"/>
        <v>014575上川町</v>
      </c>
      <c r="H140" s="117" t="s">
        <v>277</v>
      </c>
      <c r="J140" s="117" t="s">
        <v>5967</v>
      </c>
      <c r="K140" s="121">
        <v>5757150</v>
      </c>
    </row>
    <row r="141" spans="1:11" x14ac:dyDescent="0.4">
      <c r="A141" s="117" t="s">
        <v>6634</v>
      </c>
      <c r="B141" s="117" t="s">
        <v>225</v>
      </c>
      <c r="C141" s="117" t="s">
        <v>6560</v>
      </c>
      <c r="D141" s="117" t="s">
        <v>6561</v>
      </c>
      <c r="E141" s="117" t="s">
        <v>6366</v>
      </c>
      <c r="F141" s="117" t="s">
        <v>6365</v>
      </c>
      <c r="G141" s="146" t="str">
        <f t="shared" si="2"/>
        <v>014583東川町</v>
      </c>
      <c r="H141" s="117" t="s">
        <v>277</v>
      </c>
      <c r="J141" s="117" t="s">
        <v>5967</v>
      </c>
      <c r="K141" s="121">
        <v>9609022</v>
      </c>
    </row>
    <row r="142" spans="1:11" x14ac:dyDescent="0.4">
      <c r="A142" s="117" t="s">
        <v>6634</v>
      </c>
      <c r="B142" s="117" t="s">
        <v>225</v>
      </c>
      <c r="C142" s="117" t="s">
        <v>6560</v>
      </c>
      <c r="D142" s="117" t="s">
        <v>6561</v>
      </c>
      <c r="E142" s="117" t="s">
        <v>6364</v>
      </c>
      <c r="F142" s="117" t="s">
        <v>6363</v>
      </c>
      <c r="G142" s="146" t="str">
        <f t="shared" si="2"/>
        <v>014591美瑛町</v>
      </c>
      <c r="H142" s="117" t="s">
        <v>277</v>
      </c>
      <c r="J142" s="117" t="s">
        <v>5967</v>
      </c>
      <c r="K142" s="121">
        <v>12628725</v>
      </c>
    </row>
    <row r="143" spans="1:11" x14ac:dyDescent="0.4">
      <c r="A143" s="117" t="s">
        <v>6634</v>
      </c>
      <c r="B143" s="117" t="s">
        <v>225</v>
      </c>
      <c r="C143" s="117" t="s">
        <v>6560</v>
      </c>
      <c r="D143" s="117" t="s">
        <v>6561</v>
      </c>
      <c r="E143" s="117" t="s">
        <v>6362</v>
      </c>
      <c r="F143" s="117" t="s">
        <v>6361</v>
      </c>
      <c r="G143" s="146" t="str">
        <f t="shared" si="2"/>
        <v>014605上富良野町</v>
      </c>
      <c r="H143" s="117" t="s">
        <v>277</v>
      </c>
      <c r="J143" s="117" t="s">
        <v>5967</v>
      </c>
      <c r="K143" s="121">
        <v>7626531</v>
      </c>
    </row>
    <row r="144" spans="1:11" x14ac:dyDescent="0.4">
      <c r="A144" s="117" t="s">
        <v>6634</v>
      </c>
      <c r="B144" s="117" t="s">
        <v>225</v>
      </c>
      <c r="C144" s="117" t="s">
        <v>6560</v>
      </c>
      <c r="D144" s="117" t="s">
        <v>6561</v>
      </c>
      <c r="E144" s="117" t="s">
        <v>6360</v>
      </c>
      <c r="F144" s="117" t="s">
        <v>6359</v>
      </c>
      <c r="G144" s="146" t="str">
        <f t="shared" si="2"/>
        <v>014613中富良野町</v>
      </c>
      <c r="H144" s="117" t="s">
        <v>277</v>
      </c>
      <c r="J144" s="117" t="s">
        <v>5967</v>
      </c>
      <c r="K144" s="121">
        <v>4997935</v>
      </c>
    </row>
    <row r="145" spans="1:11" x14ac:dyDescent="0.4">
      <c r="A145" s="117" t="s">
        <v>6634</v>
      </c>
      <c r="B145" s="117" t="s">
        <v>225</v>
      </c>
      <c r="C145" s="117" t="s">
        <v>6560</v>
      </c>
      <c r="D145" s="117" t="s">
        <v>6561</v>
      </c>
      <c r="E145" s="117" t="s">
        <v>6358</v>
      </c>
      <c r="F145" s="117" t="s">
        <v>6357</v>
      </c>
      <c r="G145" s="146" t="str">
        <f t="shared" si="2"/>
        <v>014621南富良野町</v>
      </c>
      <c r="H145" s="117" t="s">
        <v>277</v>
      </c>
      <c r="J145" s="117" t="s">
        <v>5967</v>
      </c>
      <c r="K145" s="121">
        <v>5602911</v>
      </c>
    </row>
    <row r="146" spans="1:11" x14ac:dyDescent="0.4">
      <c r="A146" s="117" t="s">
        <v>6634</v>
      </c>
      <c r="B146" s="117" t="s">
        <v>225</v>
      </c>
      <c r="C146" s="117" t="s">
        <v>6560</v>
      </c>
      <c r="D146" s="117" t="s">
        <v>6561</v>
      </c>
      <c r="E146" s="117" t="s">
        <v>6356</v>
      </c>
      <c r="F146" s="117" t="s">
        <v>6355</v>
      </c>
      <c r="G146" s="146" t="str">
        <f t="shared" si="2"/>
        <v>014630占冠村</v>
      </c>
      <c r="H146" s="117" t="s">
        <v>277</v>
      </c>
      <c r="J146" s="117" t="s">
        <v>5967</v>
      </c>
      <c r="K146" s="121">
        <v>2733420</v>
      </c>
    </row>
    <row r="147" spans="1:11" x14ac:dyDescent="0.4">
      <c r="A147" s="117" t="s">
        <v>6634</v>
      </c>
      <c r="B147" s="117" t="s">
        <v>225</v>
      </c>
      <c r="C147" s="117" t="s">
        <v>6560</v>
      </c>
      <c r="D147" s="117" t="s">
        <v>6561</v>
      </c>
      <c r="E147" s="117" t="s">
        <v>6354</v>
      </c>
      <c r="F147" s="117" t="s">
        <v>6353</v>
      </c>
      <c r="G147" s="146" t="str">
        <f t="shared" si="2"/>
        <v>014648和寒町</v>
      </c>
      <c r="H147" s="117" t="s">
        <v>277</v>
      </c>
      <c r="J147" s="117" t="s">
        <v>5967</v>
      </c>
      <c r="K147" s="121">
        <v>4469553</v>
      </c>
    </row>
    <row r="148" spans="1:11" x14ac:dyDescent="0.4">
      <c r="A148" s="117" t="s">
        <v>6634</v>
      </c>
      <c r="B148" s="117" t="s">
        <v>225</v>
      </c>
      <c r="C148" s="117" t="s">
        <v>6560</v>
      </c>
      <c r="D148" s="117" t="s">
        <v>6561</v>
      </c>
      <c r="E148" s="117" t="s">
        <v>6352</v>
      </c>
      <c r="F148" s="117" t="s">
        <v>6351</v>
      </c>
      <c r="G148" s="146" t="str">
        <f t="shared" si="2"/>
        <v>014656剣淵町</v>
      </c>
      <c r="H148" s="117" t="s">
        <v>277</v>
      </c>
      <c r="J148" s="117" t="s">
        <v>5967</v>
      </c>
      <c r="K148" s="121">
        <v>3942961</v>
      </c>
    </row>
    <row r="149" spans="1:11" x14ac:dyDescent="0.4">
      <c r="A149" s="117" t="s">
        <v>6634</v>
      </c>
      <c r="B149" s="117" t="s">
        <v>225</v>
      </c>
      <c r="C149" s="117" t="s">
        <v>6560</v>
      </c>
      <c r="D149" s="117" t="s">
        <v>6561</v>
      </c>
      <c r="E149" s="117" t="s">
        <v>6350</v>
      </c>
      <c r="F149" s="117" t="s">
        <v>6349</v>
      </c>
      <c r="G149" s="146" t="str">
        <f t="shared" si="2"/>
        <v>014681下川町</v>
      </c>
      <c r="H149" s="117" t="s">
        <v>277</v>
      </c>
      <c r="J149" s="117" t="s">
        <v>5967</v>
      </c>
      <c r="K149" s="121">
        <v>6651985</v>
      </c>
    </row>
    <row r="150" spans="1:11" x14ac:dyDescent="0.4">
      <c r="A150" s="117" t="s">
        <v>6634</v>
      </c>
      <c r="B150" s="117" t="s">
        <v>225</v>
      </c>
      <c r="C150" s="117" t="s">
        <v>6560</v>
      </c>
      <c r="D150" s="117" t="s">
        <v>6561</v>
      </c>
      <c r="E150" s="117" t="s">
        <v>6348</v>
      </c>
      <c r="F150" s="117" t="s">
        <v>6347</v>
      </c>
      <c r="G150" s="146" t="str">
        <f t="shared" si="2"/>
        <v>014699美深町</v>
      </c>
      <c r="H150" s="117" t="s">
        <v>277</v>
      </c>
      <c r="J150" s="117" t="s">
        <v>5967</v>
      </c>
      <c r="K150" s="121">
        <v>5167627</v>
      </c>
    </row>
    <row r="151" spans="1:11" x14ac:dyDescent="0.4">
      <c r="A151" s="117" t="s">
        <v>6634</v>
      </c>
      <c r="B151" s="117" t="s">
        <v>225</v>
      </c>
      <c r="C151" s="117" t="s">
        <v>6560</v>
      </c>
      <c r="D151" s="117" t="s">
        <v>6561</v>
      </c>
      <c r="E151" s="117" t="s">
        <v>6346</v>
      </c>
      <c r="F151" s="117" t="s">
        <v>6345</v>
      </c>
      <c r="G151" s="146" t="str">
        <f t="shared" si="2"/>
        <v>014702音威子府村</v>
      </c>
      <c r="H151" s="117" t="s">
        <v>277</v>
      </c>
      <c r="J151" s="117" t="s">
        <v>5967</v>
      </c>
      <c r="K151" s="121">
        <v>2666076</v>
      </c>
    </row>
    <row r="152" spans="1:11" x14ac:dyDescent="0.4">
      <c r="A152" s="117" t="s">
        <v>6634</v>
      </c>
      <c r="B152" s="117" t="s">
        <v>225</v>
      </c>
      <c r="C152" s="117" t="s">
        <v>6560</v>
      </c>
      <c r="D152" s="117" t="s">
        <v>6561</v>
      </c>
      <c r="E152" s="117" t="s">
        <v>6344</v>
      </c>
      <c r="F152" s="117" t="s">
        <v>6343</v>
      </c>
      <c r="G152" s="146" t="str">
        <f t="shared" si="2"/>
        <v>014711中川町</v>
      </c>
      <c r="H152" s="117" t="s">
        <v>277</v>
      </c>
      <c r="J152" s="117" t="s">
        <v>5967</v>
      </c>
      <c r="K152" s="121">
        <v>4332412</v>
      </c>
    </row>
    <row r="153" spans="1:11" x14ac:dyDescent="0.4">
      <c r="A153" s="117" t="s">
        <v>6634</v>
      </c>
      <c r="B153" s="117" t="s">
        <v>225</v>
      </c>
      <c r="C153" s="117" t="s">
        <v>6560</v>
      </c>
      <c r="D153" s="117" t="s">
        <v>6561</v>
      </c>
      <c r="E153" s="117" t="s">
        <v>6342</v>
      </c>
      <c r="F153" s="117" t="s">
        <v>6341</v>
      </c>
      <c r="G153" s="146" t="str">
        <f t="shared" si="2"/>
        <v>014729幌加内町</v>
      </c>
      <c r="H153" s="117" t="s">
        <v>277</v>
      </c>
      <c r="J153" s="117" t="s">
        <v>5967</v>
      </c>
      <c r="K153" s="121">
        <v>4544338</v>
      </c>
    </row>
    <row r="154" spans="1:11" x14ac:dyDescent="0.4">
      <c r="A154" s="117" t="s">
        <v>6634</v>
      </c>
      <c r="B154" s="117" t="s">
        <v>225</v>
      </c>
      <c r="C154" s="117" t="s">
        <v>6560</v>
      </c>
      <c r="D154" s="117" t="s">
        <v>6561</v>
      </c>
      <c r="E154" s="117" t="s">
        <v>6340</v>
      </c>
      <c r="F154" s="117" t="s">
        <v>6339</v>
      </c>
      <c r="G154" s="146" t="str">
        <f t="shared" si="2"/>
        <v>014818増毛町</v>
      </c>
      <c r="H154" s="117" t="s">
        <v>277</v>
      </c>
      <c r="J154" s="117" t="s">
        <v>5967</v>
      </c>
      <c r="K154" s="121">
        <v>5055724</v>
      </c>
    </row>
    <row r="155" spans="1:11" x14ac:dyDescent="0.4">
      <c r="A155" s="117" t="s">
        <v>6634</v>
      </c>
      <c r="B155" s="117" t="s">
        <v>225</v>
      </c>
      <c r="C155" s="117" t="s">
        <v>6560</v>
      </c>
      <c r="D155" s="117" t="s">
        <v>6561</v>
      </c>
      <c r="E155" s="117" t="s">
        <v>6338</v>
      </c>
      <c r="F155" s="117" t="s">
        <v>6337</v>
      </c>
      <c r="G155" s="146" t="str">
        <f t="shared" si="2"/>
        <v>014826小平町</v>
      </c>
      <c r="H155" s="117" t="s">
        <v>277</v>
      </c>
      <c r="J155" s="117" t="s">
        <v>5967</v>
      </c>
      <c r="K155" s="121">
        <v>4253921</v>
      </c>
    </row>
    <row r="156" spans="1:11" x14ac:dyDescent="0.4">
      <c r="A156" s="117" t="s">
        <v>6634</v>
      </c>
      <c r="B156" s="117" t="s">
        <v>225</v>
      </c>
      <c r="C156" s="117" t="s">
        <v>6560</v>
      </c>
      <c r="D156" s="117" t="s">
        <v>6561</v>
      </c>
      <c r="E156" s="117" t="s">
        <v>6336</v>
      </c>
      <c r="F156" s="117" t="s">
        <v>6335</v>
      </c>
      <c r="G156" s="146" t="str">
        <f t="shared" si="2"/>
        <v>014834苫前町</v>
      </c>
      <c r="H156" s="117" t="s">
        <v>277</v>
      </c>
      <c r="J156" s="117" t="s">
        <v>5967</v>
      </c>
      <c r="K156" s="121">
        <v>5668745</v>
      </c>
    </row>
    <row r="157" spans="1:11" x14ac:dyDescent="0.4">
      <c r="A157" s="117" t="s">
        <v>6634</v>
      </c>
      <c r="B157" s="117" t="s">
        <v>225</v>
      </c>
      <c r="C157" s="117" t="s">
        <v>6560</v>
      </c>
      <c r="D157" s="117" t="s">
        <v>6561</v>
      </c>
      <c r="E157" s="117" t="s">
        <v>6334</v>
      </c>
      <c r="F157" s="117" t="s">
        <v>6333</v>
      </c>
      <c r="G157" s="146" t="str">
        <f t="shared" si="2"/>
        <v>014842羽幌町</v>
      </c>
      <c r="H157" s="117" t="s">
        <v>277</v>
      </c>
      <c r="J157" s="117" t="s">
        <v>5967</v>
      </c>
      <c r="K157" s="121">
        <v>6889656</v>
      </c>
    </row>
    <row r="158" spans="1:11" x14ac:dyDescent="0.4">
      <c r="A158" s="117" t="s">
        <v>6634</v>
      </c>
      <c r="B158" s="117" t="s">
        <v>225</v>
      </c>
      <c r="C158" s="117" t="s">
        <v>6560</v>
      </c>
      <c r="D158" s="117" t="s">
        <v>6561</v>
      </c>
      <c r="E158" s="117" t="s">
        <v>6332</v>
      </c>
      <c r="F158" s="117" t="s">
        <v>6331</v>
      </c>
      <c r="G158" s="146" t="str">
        <f t="shared" si="2"/>
        <v>014851初山別村</v>
      </c>
      <c r="H158" s="117" t="s">
        <v>277</v>
      </c>
      <c r="J158" s="117" t="s">
        <v>5967</v>
      </c>
      <c r="K158" s="121">
        <v>2261133</v>
      </c>
    </row>
    <row r="159" spans="1:11" x14ac:dyDescent="0.4">
      <c r="A159" s="117" t="s">
        <v>6634</v>
      </c>
      <c r="B159" s="117" t="s">
        <v>225</v>
      </c>
      <c r="C159" s="117" t="s">
        <v>6560</v>
      </c>
      <c r="D159" s="117" t="s">
        <v>6561</v>
      </c>
      <c r="E159" s="117" t="s">
        <v>6330</v>
      </c>
      <c r="F159" s="117" t="s">
        <v>6329</v>
      </c>
      <c r="G159" s="146" t="str">
        <f t="shared" si="2"/>
        <v>014869遠別町</v>
      </c>
      <c r="H159" s="117" t="s">
        <v>277</v>
      </c>
      <c r="J159" s="117" t="s">
        <v>5967</v>
      </c>
      <c r="K159" s="121">
        <v>4606213</v>
      </c>
    </row>
    <row r="160" spans="1:11" x14ac:dyDescent="0.4">
      <c r="A160" s="117" t="s">
        <v>6634</v>
      </c>
      <c r="B160" s="117" t="s">
        <v>225</v>
      </c>
      <c r="C160" s="117" t="s">
        <v>6560</v>
      </c>
      <c r="D160" s="117" t="s">
        <v>6561</v>
      </c>
      <c r="E160" s="117" t="s">
        <v>6328</v>
      </c>
      <c r="F160" s="117" t="s">
        <v>6327</v>
      </c>
      <c r="G160" s="146" t="str">
        <f t="shared" si="2"/>
        <v>014877天塩町</v>
      </c>
      <c r="H160" s="117" t="s">
        <v>277</v>
      </c>
      <c r="J160" s="117" t="s">
        <v>5967</v>
      </c>
      <c r="K160" s="121">
        <v>5769290</v>
      </c>
    </row>
    <row r="161" spans="1:11" x14ac:dyDescent="0.4">
      <c r="A161" s="117" t="s">
        <v>6634</v>
      </c>
      <c r="B161" s="117" t="s">
        <v>225</v>
      </c>
      <c r="C161" s="117" t="s">
        <v>6560</v>
      </c>
      <c r="D161" s="117" t="s">
        <v>6561</v>
      </c>
      <c r="E161" s="117" t="s">
        <v>6326</v>
      </c>
      <c r="F161" s="117" t="s">
        <v>6325</v>
      </c>
      <c r="G161" s="146" t="str">
        <f t="shared" si="2"/>
        <v>015113猿払村</v>
      </c>
      <c r="H161" s="117" t="s">
        <v>277</v>
      </c>
      <c r="J161" s="117" t="s">
        <v>5967</v>
      </c>
      <c r="K161" s="121">
        <v>5733200</v>
      </c>
    </row>
    <row r="162" spans="1:11" x14ac:dyDescent="0.4">
      <c r="A162" s="117" t="s">
        <v>6634</v>
      </c>
      <c r="B162" s="117" t="s">
        <v>225</v>
      </c>
      <c r="C162" s="117" t="s">
        <v>6560</v>
      </c>
      <c r="D162" s="117" t="s">
        <v>6561</v>
      </c>
      <c r="E162" s="117" t="s">
        <v>6324</v>
      </c>
      <c r="F162" s="117" t="s">
        <v>6323</v>
      </c>
      <c r="G162" s="146" t="str">
        <f t="shared" si="2"/>
        <v>015121浜頓別町</v>
      </c>
      <c r="H162" s="117" t="s">
        <v>277</v>
      </c>
      <c r="J162" s="117" t="s">
        <v>5967</v>
      </c>
      <c r="K162" s="121">
        <v>4676622</v>
      </c>
    </row>
    <row r="163" spans="1:11" x14ac:dyDescent="0.4">
      <c r="A163" s="117" t="s">
        <v>6634</v>
      </c>
      <c r="B163" s="117" t="s">
        <v>225</v>
      </c>
      <c r="C163" s="117" t="s">
        <v>6560</v>
      </c>
      <c r="D163" s="117" t="s">
        <v>6561</v>
      </c>
      <c r="E163" s="117" t="s">
        <v>6322</v>
      </c>
      <c r="F163" s="117" t="s">
        <v>6321</v>
      </c>
      <c r="G163" s="146" t="str">
        <f t="shared" si="2"/>
        <v>015130中頓別町</v>
      </c>
      <c r="H163" s="117" t="s">
        <v>277</v>
      </c>
      <c r="J163" s="117" t="s">
        <v>5967</v>
      </c>
      <c r="K163" s="121">
        <v>3363332</v>
      </c>
    </row>
    <row r="164" spans="1:11" x14ac:dyDescent="0.4">
      <c r="A164" s="117" t="s">
        <v>6634</v>
      </c>
      <c r="B164" s="117" t="s">
        <v>225</v>
      </c>
      <c r="C164" s="117" t="s">
        <v>6560</v>
      </c>
      <c r="D164" s="117" t="s">
        <v>6561</v>
      </c>
      <c r="E164" s="117" t="s">
        <v>6320</v>
      </c>
      <c r="F164" s="117" t="s">
        <v>6319</v>
      </c>
      <c r="G164" s="146" t="str">
        <f t="shared" si="2"/>
        <v>015148枝幸町</v>
      </c>
      <c r="H164" s="117" t="s">
        <v>277</v>
      </c>
      <c r="J164" s="117" t="s">
        <v>5967</v>
      </c>
      <c r="K164" s="121">
        <v>12299040</v>
      </c>
    </row>
    <row r="165" spans="1:11" x14ac:dyDescent="0.4">
      <c r="A165" s="117" t="s">
        <v>6634</v>
      </c>
      <c r="B165" s="117" t="s">
        <v>225</v>
      </c>
      <c r="C165" s="117" t="s">
        <v>6560</v>
      </c>
      <c r="D165" s="117" t="s">
        <v>6561</v>
      </c>
      <c r="E165" s="117" t="s">
        <v>6318</v>
      </c>
      <c r="F165" s="117" t="s">
        <v>6317</v>
      </c>
      <c r="G165" s="146" t="str">
        <f t="shared" si="2"/>
        <v>015164豊富町</v>
      </c>
      <c r="H165" s="117" t="s">
        <v>277</v>
      </c>
      <c r="J165" s="117" t="s">
        <v>5967</v>
      </c>
      <c r="K165" s="121">
        <v>5897613</v>
      </c>
    </row>
    <row r="166" spans="1:11" x14ac:dyDescent="0.4">
      <c r="A166" s="117" t="s">
        <v>6634</v>
      </c>
      <c r="B166" s="117" t="s">
        <v>225</v>
      </c>
      <c r="C166" s="117" t="s">
        <v>6560</v>
      </c>
      <c r="D166" s="117" t="s">
        <v>6561</v>
      </c>
      <c r="E166" s="117" t="s">
        <v>6316</v>
      </c>
      <c r="F166" s="117" t="s">
        <v>6315</v>
      </c>
      <c r="G166" s="146" t="str">
        <f t="shared" si="2"/>
        <v>015172礼文町</v>
      </c>
      <c r="H166" s="117" t="s">
        <v>277</v>
      </c>
      <c r="J166" s="117" t="s">
        <v>5967</v>
      </c>
      <c r="K166" s="121">
        <v>5210969</v>
      </c>
    </row>
    <row r="167" spans="1:11" x14ac:dyDescent="0.4">
      <c r="A167" s="117" t="s">
        <v>6634</v>
      </c>
      <c r="B167" s="117" t="s">
        <v>225</v>
      </c>
      <c r="C167" s="117" t="s">
        <v>6560</v>
      </c>
      <c r="D167" s="117" t="s">
        <v>6561</v>
      </c>
      <c r="E167" s="117" t="s">
        <v>6314</v>
      </c>
      <c r="F167" s="117" t="s">
        <v>6313</v>
      </c>
      <c r="G167" s="146" t="str">
        <f t="shared" si="2"/>
        <v>015181利尻町</v>
      </c>
      <c r="H167" s="117" t="s">
        <v>277</v>
      </c>
      <c r="J167" s="117" t="s">
        <v>5967</v>
      </c>
      <c r="K167" s="121">
        <v>3503601</v>
      </c>
    </row>
    <row r="168" spans="1:11" x14ac:dyDescent="0.4">
      <c r="A168" s="117" t="s">
        <v>6634</v>
      </c>
      <c r="B168" s="117" t="s">
        <v>225</v>
      </c>
      <c r="C168" s="117" t="s">
        <v>6560</v>
      </c>
      <c r="D168" s="117" t="s">
        <v>6561</v>
      </c>
      <c r="E168" s="117" t="s">
        <v>6312</v>
      </c>
      <c r="F168" s="117" t="s">
        <v>6311</v>
      </c>
      <c r="G168" s="146" t="str">
        <f t="shared" si="2"/>
        <v>015199利尻富士町</v>
      </c>
      <c r="H168" s="117" t="s">
        <v>277</v>
      </c>
      <c r="J168" s="117" t="s">
        <v>5967</v>
      </c>
      <c r="K168" s="121">
        <v>6484256</v>
      </c>
    </row>
    <row r="169" spans="1:11" x14ac:dyDescent="0.4">
      <c r="A169" s="117" t="s">
        <v>6634</v>
      </c>
      <c r="B169" s="117" t="s">
        <v>225</v>
      </c>
      <c r="C169" s="117" t="s">
        <v>6560</v>
      </c>
      <c r="D169" s="117" t="s">
        <v>6561</v>
      </c>
      <c r="E169" s="117" t="s">
        <v>6310</v>
      </c>
      <c r="F169" s="117" t="s">
        <v>6309</v>
      </c>
      <c r="G169" s="146" t="str">
        <f t="shared" si="2"/>
        <v>015202幌延町</v>
      </c>
      <c r="H169" s="117" t="s">
        <v>277</v>
      </c>
      <c r="J169" s="117" t="s">
        <v>5967</v>
      </c>
      <c r="K169" s="121">
        <v>5412858</v>
      </c>
    </row>
    <row r="170" spans="1:11" x14ac:dyDescent="0.4">
      <c r="A170" s="117" t="s">
        <v>6634</v>
      </c>
      <c r="B170" s="117" t="s">
        <v>225</v>
      </c>
      <c r="C170" s="117" t="s">
        <v>6560</v>
      </c>
      <c r="D170" s="117" t="s">
        <v>6561</v>
      </c>
      <c r="E170" s="117" t="s">
        <v>6308</v>
      </c>
      <c r="F170" s="117" t="s">
        <v>6307</v>
      </c>
      <c r="G170" s="146" t="str">
        <f t="shared" si="2"/>
        <v>015431美幌町</v>
      </c>
      <c r="H170" s="117" t="s">
        <v>277</v>
      </c>
      <c r="J170" s="117" t="s">
        <v>5967</v>
      </c>
      <c r="K170" s="121">
        <v>11343468</v>
      </c>
    </row>
    <row r="171" spans="1:11" x14ac:dyDescent="0.4">
      <c r="A171" s="117" t="s">
        <v>6634</v>
      </c>
      <c r="B171" s="117" t="s">
        <v>225</v>
      </c>
      <c r="C171" s="117" t="s">
        <v>6560</v>
      </c>
      <c r="D171" s="117" t="s">
        <v>6561</v>
      </c>
      <c r="E171" s="117" t="s">
        <v>6306</v>
      </c>
      <c r="F171" s="117" t="s">
        <v>6305</v>
      </c>
      <c r="G171" s="146" t="str">
        <f t="shared" si="2"/>
        <v>015440津別町</v>
      </c>
      <c r="H171" s="117" t="s">
        <v>277</v>
      </c>
      <c r="J171" s="117" t="s">
        <v>5967</v>
      </c>
      <c r="K171" s="121">
        <v>6350792</v>
      </c>
    </row>
    <row r="172" spans="1:11" x14ac:dyDescent="0.4">
      <c r="A172" s="117" t="s">
        <v>6634</v>
      </c>
      <c r="B172" s="117" t="s">
        <v>225</v>
      </c>
      <c r="C172" s="117" t="s">
        <v>6560</v>
      </c>
      <c r="D172" s="117" t="s">
        <v>6561</v>
      </c>
      <c r="E172" s="117" t="s">
        <v>6304</v>
      </c>
      <c r="F172" s="117" t="s">
        <v>6303</v>
      </c>
      <c r="G172" s="146" t="str">
        <f t="shared" si="2"/>
        <v>015458斜里町</v>
      </c>
      <c r="H172" s="117" t="s">
        <v>277</v>
      </c>
      <c r="J172" s="117" t="s">
        <v>5967</v>
      </c>
      <c r="K172" s="121">
        <v>9083381</v>
      </c>
    </row>
    <row r="173" spans="1:11" x14ac:dyDescent="0.4">
      <c r="A173" s="117" t="s">
        <v>6634</v>
      </c>
      <c r="B173" s="117" t="s">
        <v>225</v>
      </c>
      <c r="C173" s="117" t="s">
        <v>6560</v>
      </c>
      <c r="D173" s="117" t="s">
        <v>6561</v>
      </c>
      <c r="E173" s="117" t="s">
        <v>6302</v>
      </c>
      <c r="F173" s="117" t="s">
        <v>6301</v>
      </c>
      <c r="G173" s="146" t="str">
        <f t="shared" si="2"/>
        <v>015466清里町</v>
      </c>
      <c r="H173" s="117" t="s">
        <v>277</v>
      </c>
      <c r="J173" s="117" t="s">
        <v>5967</v>
      </c>
      <c r="K173" s="121">
        <v>5092909</v>
      </c>
    </row>
    <row r="174" spans="1:11" x14ac:dyDescent="0.4">
      <c r="A174" s="117" t="s">
        <v>6634</v>
      </c>
      <c r="B174" s="117" t="s">
        <v>225</v>
      </c>
      <c r="C174" s="117" t="s">
        <v>6560</v>
      </c>
      <c r="D174" s="117" t="s">
        <v>6561</v>
      </c>
      <c r="E174" s="117" t="s">
        <v>6300</v>
      </c>
      <c r="F174" s="117" t="s">
        <v>6299</v>
      </c>
      <c r="G174" s="146" t="str">
        <f t="shared" si="2"/>
        <v>015474小清水町</v>
      </c>
      <c r="H174" s="117" t="s">
        <v>277</v>
      </c>
      <c r="J174" s="117" t="s">
        <v>5967</v>
      </c>
      <c r="K174" s="121">
        <v>6114653</v>
      </c>
    </row>
    <row r="175" spans="1:11" x14ac:dyDescent="0.4">
      <c r="A175" s="117" t="s">
        <v>6634</v>
      </c>
      <c r="B175" s="117" t="s">
        <v>225</v>
      </c>
      <c r="C175" s="117" t="s">
        <v>6560</v>
      </c>
      <c r="D175" s="117" t="s">
        <v>6561</v>
      </c>
      <c r="E175" s="117" t="s">
        <v>6298</v>
      </c>
      <c r="F175" s="117" t="s">
        <v>6297</v>
      </c>
      <c r="G175" s="146" t="str">
        <f t="shared" si="2"/>
        <v>015491訓子府町</v>
      </c>
      <c r="H175" s="117" t="s">
        <v>277</v>
      </c>
      <c r="J175" s="117" t="s">
        <v>5967</v>
      </c>
      <c r="K175" s="121">
        <v>5331494</v>
      </c>
    </row>
    <row r="176" spans="1:11" x14ac:dyDescent="0.4">
      <c r="A176" s="117" t="s">
        <v>6634</v>
      </c>
      <c r="B176" s="117" t="s">
        <v>225</v>
      </c>
      <c r="C176" s="117" t="s">
        <v>6560</v>
      </c>
      <c r="D176" s="117" t="s">
        <v>6561</v>
      </c>
      <c r="E176" s="117" t="s">
        <v>6296</v>
      </c>
      <c r="F176" s="117" t="s">
        <v>6295</v>
      </c>
      <c r="G176" s="146" t="str">
        <f t="shared" si="2"/>
        <v>015504置戸町</v>
      </c>
      <c r="H176" s="117" t="s">
        <v>277</v>
      </c>
      <c r="J176" s="117" t="s">
        <v>5967</v>
      </c>
      <c r="K176" s="121">
        <v>4235511</v>
      </c>
    </row>
    <row r="177" spans="1:11" x14ac:dyDescent="0.4">
      <c r="A177" s="117" t="s">
        <v>6634</v>
      </c>
      <c r="B177" s="117" t="s">
        <v>225</v>
      </c>
      <c r="C177" s="117" t="s">
        <v>6560</v>
      </c>
      <c r="D177" s="117" t="s">
        <v>6561</v>
      </c>
      <c r="E177" s="117" t="s">
        <v>6294</v>
      </c>
      <c r="F177" s="117" t="s">
        <v>6293</v>
      </c>
      <c r="G177" s="146" t="str">
        <f t="shared" si="2"/>
        <v>015521佐呂間町</v>
      </c>
      <c r="H177" s="117" t="s">
        <v>277</v>
      </c>
      <c r="J177" s="117" t="s">
        <v>5967</v>
      </c>
      <c r="K177" s="121">
        <v>5176620</v>
      </c>
    </row>
    <row r="178" spans="1:11" x14ac:dyDescent="0.4">
      <c r="A178" s="117" t="s">
        <v>6634</v>
      </c>
      <c r="B178" s="117" t="s">
        <v>225</v>
      </c>
      <c r="C178" s="117" t="s">
        <v>6560</v>
      </c>
      <c r="D178" s="117" t="s">
        <v>6561</v>
      </c>
      <c r="E178" s="117" t="s">
        <v>6292</v>
      </c>
      <c r="F178" s="117" t="s">
        <v>6291</v>
      </c>
      <c r="G178" s="146" t="str">
        <f t="shared" si="2"/>
        <v>015555遠軽町</v>
      </c>
      <c r="H178" s="117" t="s">
        <v>277</v>
      </c>
      <c r="J178" s="117" t="s">
        <v>5967</v>
      </c>
      <c r="K178" s="121">
        <v>16584411</v>
      </c>
    </row>
    <row r="179" spans="1:11" x14ac:dyDescent="0.4">
      <c r="A179" s="117" t="s">
        <v>6634</v>
      </c>
      <c r="B179" s="117" t="s">
        <v>225</v>
      </c>
      <c r="C179" s="117" t="s">
        <v>6560</v>
      </c>
      <c r="D179" s="117" t="s">
        <v>6561</v>
      </c>
      <c r="E179" s="117" t="s">
        <v>6290</v>
      </c>
      <c r="F179" s="117" t="s">
        <v>6289</v>
      </c>
      <c r="G179" s="146" t="str">
        <f t="shared" si="2"/>
        <v>015598湧別町</v>
      </c>
      <c r="H179" s="117" t="s">
        <v>277</v>
      </c>
      <c r="J179" s="117" t="s">
        <v>5967</v>
      </c>
      <c r="K179" s="121">
        <v>9519909</v>
      </c>
    </row>
    <row r="180" spans="1:11" x14ac:dyDescent="0.4">
      <c r="A180" s="117" t="s">
        <v>6634</v>
      </c>
      <c r="B180" s="117" t="s">
        <v>225</v>
      </c>
      <c r="C180" s="117" t="s">
        <v>6560</v>
      </c>
      <c r="D180" s="117" t="s">
        <v>6561</v>
      </c>
      <c r="E180" s="117" t="s">
        <v>6288</v>
      </c>
      <c r="F180" s="117" t="s">
        <v>6287</v>
      </c>
      <c r="G180" s="146" t="str">
        <f t="shared" si="2"/>
        <v>015601滝上町</v>
      </c>
      <c r="H180" s="117" t="s">
        <v>277</v>
      </c>
      <c r="J180" s="117" t="s">
        <v>5967</v>
      </c>
      <c r="K180" s="121">
        <v>4236023</v>
      </c>
    </row>
    <row r="181" spans="1:11" x14ac:dyDescent="0.4">
      <c r="A181" s="117" t="s">
        <v>6634</v>
      </c>
      <c r="B181" s="117" t="s">
        <v>225</v>
      </c>
      <c r="C181" s="117" t="s">
        <v>6560</v>
      </c>
      <c r="D181" s="117" t="s">
        <v>6561</v>
      </c>
      <c r="E181" s="117" t="s">
        <v>6286</v>
      </c>
      <c r="F181" s="117" t="s">
        <v>6285</v>
      </c>
      <c r="G181" s="146" t="str">
        <f t="shared" si="2"/>
        <v>015610興部町</v>
      </c>
      <c r="H181" s="117" t="s">
        <v>277</v>
      </c>
      <c r="J181" s="117" t="s">
        <v>5967</v>
      </c>
      <c r="K181" s="121">
        <v>5503394</v>
      </c>
    </row>
    <row r="182" spans="1:11" x14ac:dyDescent="0.4">
      <c r="A182" s="117" t="s">
        <v>6634</v>
      </c>
      <c r="B182" s="117" t="s">
        <v>225</v>
      </c>
      <c r="C182" s="117" t="s">
        <v>6560</v>
      </c>
      <c r="D182" s="117" t="s">
        <v>6561</v>
      </c>
      <c r="E182" s="117" t="s">
        <v>6284</v>
      </c>
      <c r="F182" s="117" t="s">
        <v>6283</v>
      </c>
      <c r="G182" s="146" t="str">
        <f t="shared" si="2"/>
        <v>015628西興部村</v>
      </c>
      <c r="H182" s="117" t="s">
        <v>277</v>
      </c>
      <c r="J182" s="117" t="s">
        <v>5967</v>
      </c>
      <c r="K182" s="121">
        <v>2845719</v>
      </c>
    </row>
    <row r="183" spans="1:11" x14ac:dyDescent="0.4">
      <c r="A183" s="117" t="s">
        <v>6634</v>
      </c>
      <c r="B183" s="117" t="s">
        <v>225</v>
      </c>
      <c r="C183" s="117" t="s">
        <v>6560</v>
      </c>
      <c r="D183" s="117" t="s">
        <v>6561</v>
      </c>
      <c r="E183" s="117" t="s">
        <v>6282</v>
      </c>
      <c r="F183" s="117" t="s">
        <v>6281</v>
      </c>
      <c r="G183" s="146" t="str">
        <f t="shared" si="2"/>
        <v>015636雄武町</v>
      </c>
      <c r="H183" s="117" t="s">
        <v>277</v>
      </c>
      <c r="J183" s="117" t="s">
        <v>5967</v>
      </c>
      <c r="K183" s="121">
        <v>7287744</v>
      </c>
    </row>
    <row r="184" spans="1:11" x14ac:dyDescent="0.4">
      <c r="A184" s="117" t="s">
        <v>6634</v>
      </c>
      <c r="B184" s="117" t="s">
        <v>225</v>
      </c>
      <c r="C184" s="117" t="s">
        <v>6560</v>
      </c>
      <c r="D184" s="117" t="s">
        <v>6561</v>
      </c>
      <c r="E184" s="117" t="s">
        <v>6280</v>
      </c>
      <c r="F184" s="117" t="s">
        <v>6279</v>
      </c>
      <c r="G184" s="146" t="str">
        <f t="shared" si="2"/>
        <v>015644大空町</v>
      </c>
      <c r="H184" s="117" t="s">
        <v>277</v>
      </c>
      <c r="J184" s="117" t="s">
        <v>5967</v>
      </c>
      <c r="K184" s="121">
        <v>15852030</v>
      </c>
    </row>
    <row r="185" spans="1:11" x14ac:dyDescent="0.4">
      <c r="A185" s="117" t="s">
        <v>6634</v>
      </c>
      <c r="B185" s="117" t="s">
        <v>225</v>
      </c>
      <c r="C185" s="117" t="s">
        <v>6560</v>
      </c>
      <c r="D185" s="117" t="s">
        <v>6561</v>
      </c>
      <c r="E185" s="117" t="s">
        <v>6278</v>
      </c>
      <c r="F185" s="117" t="s">
        <v>6277</v>
      </c>
      <c r="G185" s="146" t="str">
        <f t="shared" si="2"/>
        <v>015717豊浦町</v>
      </c>
      <c r="H185" s="117" t="s">
        <v>277</v>
      </c>
      <c r="J185" s="117" t="s">
        <v>5967</v>
      </c>
      <c r="K185" s="121">
        <v>5647585</v>
      </c>
    </row>
    <row r="186" spans="1:11" x14ac:dyDescent="0.4">
      <c r="A186" s="117" t="s">
        <v>6634</v>
      </c>
      <c r="B186" s="117" t="s">
        <v>225</v>
      </c>
      <c r="C186" s="117" t="s">
        <v>6560</v>
      </c>
      <c r="D186" s="117" t="s">
        <v>6561</v>
      </c>
      <c r="E186" s="117" t="s">
        <v>6276</v>
      </c>
      <c r="F186" s="117" t="s">
        <v>6275</v>
      </c>
      <c r="G186" s="146" t="str">
        <f t="shared" si="2"/>
        <v>015750壮瞥町</v>
      </c>
      <c r="H186" s="117" t="s">
        <v>277</v>
      </c>
      <c r="J186" s="117" t="s">
        <v>5967</v>
      </c>
      <c r="K186" s="121">
        <v>3838215</v>
      </c>
    </row>
    <row r="187" spans="1:11" x14ac:dyDescent="0.4">
      <c r="A187" s="117" t="s">
        <v>6634</v>
      </c>
      <c r="B187" s="117" t="s">
        <v>225</v>
      </c>
      <c r="C187" s="117" t="s">
        <v>6560</v>
      </c>
      <c r="D187" s="117" t="s">
        <v>6561</v>
      </c>
      <c r="E187" s="117" t="s">
        <v>6274</v>
      </c>
      <c r="F187" s="117" t="s">
        <v>6273</v>
      </c>
      <c r="G187" s="146" t="str">
        <f t="shared" si="2"/>
        <v>015784白老町</v>
      </c>
      <c r="H187" s="117" t="s">
        <v>277</v>
      </c>
      <c r="J187" s="117" t="s">
        <v>5967</v>
      </c>
      <c r="K187" s="121">
        <v>10561725</v>
      </c>
    </row>
    <row r="188" spans="1:11" x14ac:dyDescent="0.4">
      <c r="A188" s="117" t="s">
        <v>6634</v>
      </c>
      <c r="B188" s="117" t="s">
        <v>225</v>
      </c>
      <c r="C188" s="117" t="s">
        <v>6560</v>
      </c>
      <c r="D188" s="117" t="s">
        <v>6561</v>
      </c>
      <c r="E188" s="117" t="s">
        <v>6272</v>
      </c>
      <c r="F188" s="117" t="s">
        <v>6271</v>
      </c>
      <c r="G188" s="146" t="str">
        <f t="shared" si="2"/>
        <v>015814厚真町</v>
      </c>
      <c r="H188" s="117" t="s">
        <v>277</v>
      </c>
      <c r="J188" s="117" t="s">
        <v>5967</v>
      </c>
      <c r="K188" s="121">
        <v>7383677</v>
      </c>
    </row>
    <row r="189" spans="1:11" x14ac:dyDescent="0.4">
      <c r="A189" s="117" t="s">
        <v>6634</v>
      </c>
      <c r="B189" s="117" t="s">
        <v>225</v>
      </c>
      <c r="C189" s="117" t="s">
        <v>6560</v>
      </c>
      <c r="D189" s="117" t="s">
        <v>6561</v>
      </c>
      <c r="E189" s="117" t="s">
        <v>6270</v>
      </c>
      <c r="F189" s="117" t="s">
        <v>6269</v>
      </c>
      <c r="G189" s="146" t="str">
        <f t="shared" si="2"/>
        <v>015849洞爺湖町</v>
      </c>
      <c r="H189" s="117" t="s">
        <v>277</v>
      </c>
      <c r="J189" s="117" t="s">
        <v>5967</v>
      </c>
      <c r="K189" s="121">
        <v>6987220</v>
      </c>
    </row>
    <row r="190" spans="1:11" x14ac:dyDescent="0.4">
      <c r="A190" s="117" t="s">
        <v>6634</v>
      </c>
      <c r="B190" s="117" t="s">
        <v>225</v>
      </c>
      <c r="C190" s="117" t="s">
        <v>6560</v>
      </c>
      <c r="D190" s="117" t="s">
        <v>6561</v>
      </c>
      <c r="E190" s="117" t="s">
        <v>6268</v>
      </c>
      <c r="F190" s="117" t="s">
        <v>6267</v>
      </c>
      <c r="G190" s="146" t="str">
        <f t="shared" si="2"/>
        <v>015857安平町</v>
      </c>
      <c r="H190" s="117" t="s">
        <v>277</v>
      </c>
      <c r="J190" s="117" t="s">
        <v>5967</v>
      </c>
      <c r="K190" s="121">
        <v>8249847</v>
      </c>
    </row>
    <row r="191" spans="1:11" x14ac:dyDescent="0.4">
      <c r="A191" s="117" t="s">
        <v>6634</v>
      </c>
      <c r="B191" s="117" t="s">
        <v>225</v>
      </c>
      <c r="C191" s="117" t="s">
        <v>6560</v>
      </c>
      <c r="D191" s="117" t="s">
        <v>6561</v>
      </c>
      <c r="E191" s="117" t="s">
        <v>6266</v>
      </c>
      <c r="F191" s="117" t="s">
        <v>6265</v>
      </c>
      <c r="G191" s="146" t="str">
        <f t="shared" si="2"/>
        <v>015865むかわ町</v>
      </c>
      <c r="H191" s="117" t="s">
        <v>277</v>
      </c>
      <c r="J191" s="117" t="s">
        <v>5967</v>
      </c>
      <c r="K191" s="121">
        <v>8304582</v>
      </c>
    </row>
    <row r="192" spans="1:11" x14ac:dyDescent="0.4">
      <c r="A192" s="117" t="s">
        <v>6634</v>
      </c>
      <c r="B192" s="117" t="s">
        <v>225</v>
      </c>
      <c r="C192" s="117" t="s">
        <v>6560</v>
      </c>
      <c r="D192" s="117" t="s">
        <v>6561</v>
      </c>
      <c r="E192" s="117" t="s">
        <v>6264</v>
      </c>
      <c r="F192" s="117" t="s">
        <v>2131</v>
      </c>
      <c r="G192" s="146" t="str">
        <f t="shared" si="2"/>
        <v>016012日高町</v>
      </c>
      <c r="H192" s="117" t="s">
        <v>277</v>
      </c>
      <c r="J192" s="117" t="s">
        <v>5967</v>
      </c>
      <c r="K192" s="121">
        <v>11739324</v>
      </c>
    </row>
    <row r="193" spans="1:11" x14ac:dyDescent="0.4">
      <c r="A193" s="117" t="s">
        <v>6634</v>
      </c>
      <c r="B193" s="117" t="s">
        <v>225</v>
      </c>
      <c r="C193" s="117" t="s">
        <v>6560</v>
      </c>
      <c r="D193" s="117" t="s">
        <v>6561</v>
      </c>
      <c r="E193" s="117" t="s">
        <v>6263</v>
      </c>
      <c r="F193" s="117" t="s">
        <v>6262</v>
      </c>
      <c r="G193" s="146" t="str">
        <f t="shared" si="2"/>
        <v>016021平取町</v>
      </c>
      <c r="H193" s="117" t="s">
        <v>277</v>
      </c>
      <c r="J193" s="117" t="s">
        <v>5967</v>
      </c>
      <c r="K193" s="121">
        <v>6973592</v>
      </c>
    </row>
    <row r="194" spans="1:11" x14ac:dyDescent="0.4">
      <c r="A194" s="117" t="s">
        <v>6634</v>
      </c>
      <c r="B194" s="117" t="s">
        <v>225</v>
      </c>
      <c r="C194" s="117" t="s">
        <v>6560</v>
      </c>
      <c r="D194" s="117" t="s">
        <v>6561</v>
      </c>
      <c r="E194" s="117" t="s">
        <v>6261</v>
      </c>
      <c r="F194" s="117" t="s">
        <v>6260</v>
      </c>
      <c r="G194" s="146" t="str">
        <f t="shared" ref="G194:G257" si="3">E194&amp;F194</f>
        <v>016047新冠町</v>
      </c>
      <c r="H194" s="117" t="s">
        <v>277</v>
      </c>
      <c r="J194" s="117" t="s">
        <v>5967</v>
      </c>
      <c r="K194" s="121">
        <v>5608068</v>
      </c>
    </row>
    <row r="195" spans="1:11" x14ac:dyDescent="0.4">
      <c r="A195" s="117" t="s">
        <v>6634</v>
      </c>
      <c r="B195" s="117" t="s">
        <v>225</v>
      </c>
      <c r="C195" s="117" t="s">
        <v>6560</v>
      </c>
      <c r="D195" s="117" t="s">
        <v>6561</v>
      </c>
      <c r="E195" s="117" t="s">
        <v>6259</v>
      </c>
      <c r="F195" s="117" t="s">
        <v>6258</v>
      </c>
      <c r="G195" s="146" t="str">
        <f t="shared" si="3"/>
        <v>016071浦河町</v>
      </c>
      <c r="H195" s="117" t="s">
        <v>277</v>
      </c>
      <c r="J195" s="117" t="s">
        <v>5967</v>
      </c>
      <c r="K195" s="121">
        <v>9387449</v>
      </c>
    </row>
    <row r="196" spans="1:11" x14ac:dyDescent="0.4">
      <c r="A196" s="117" t="s">
        <v>6634</v>
      </c>
      <c r="B196" s="117" t="s">
        <v>225</v>
      </c>
      <c r="C196" s="117" t="s">
        <v>6560</v>
      </c>
      <c r="D196" s="117" t="s">
        <v>6561</v>
      </c>
      <c r="E196" s="117" t="s">
        <v>6257</v>
      </c>
      <c r="F196" s="117" t="s">
        <v>6256</v>
      </c>
      <c r="G196" s="146" t="str">
        <f t="shared" si="3"/>
        <v>016080様似町</v>
      </c>
      <c r="H196" s="117" t="s">
        <v>277</v>
      </c>
      <c r="J196" s="117" t="s">
        <v>5967</v>
      </c>
      <c r="K196" s="121">
        <v>5052242</v>
      </c>
    </row>
    <row r="197" spans="1:11" x14ac:dyDescent="0.4">
      <c r="A197" s="117" t="s">
        <v>6634</v>
      </c>
      <c r="B197" s="117" t="s">
        <v>225</v>
      </c>
      <c r="C197" s="117" t="s">
        <v>6560</v>
      </c>
      <c r="D197" s="117" t="s">
        <v>6561</v>
      </c>
      <c r="E197" s="117" t="s">
        <v>6255</v>
      </c>
      <c r="F197" s="117" t="s">
        <v>6254</v>
      </c>
      <c r="G197" s="146" t="str">
        <f t="shared" si="3"/>
        <v>016098えりも町</v>
      </c>
      <c r="H197" s="117" t="s">
        <v>277</v>
      </c>
      <c r="J197" s="117" t="s">
        <v>5967</v>
      </c>
      <c r="K197" s="121">
        <v>5101263</v>
      </c>
    </row>
    <row r="198" spans="1:11" x14ac:dyDescent="0.4">
      <c r="A198" s="117" t="s">
        <v>6634</v>
      </c>
      <c r="B198" s="117" t="s">
        <v>225</v>
      </c>
      <c r="C198" s="117" t="s">
        <v>6560</v>
      </c>
      <c r="D198" s="117" t="s">
        <v>6561</v>
      </c>
      <c r="E198" s="117" t="s">
        <v>6253</v>
      </c>
      <c r="F198" s="117" t="s">
        <v>6252</v>
      </c>
      <c r="G198" s="146" t="str">
        <f t="shared" si="3"/>
        <v>016101新ひだか町</v>
      </c>
      <c r="H198" s="117" t="s">
        <v>277</v>
      </c>
      <c r="J198" s="117" t="s">
        <v>5967</v>
      </c>
      <c r="K198" s="121">
        <v>16091669</v>
      </c>
    </row>
    <row r="199" spans="1:11" x14ac:dyDescent="0.4">
      <c r="A199" s="117" t="s">
        <v>6634</v>
      </c>
      <c r="B199" s="117" t="s">
        <v>225</v>
      </c>
      <c r="C199" s="117" t="s">
        <v>6560</v>
      </c>
      <c r="D199" s="117" t="s">
        <v>6561</v>
      </c>
      <c r="E199" s="117" t="s">
        <v>6251</v>
      </c>
      <c r="F199" s="117" t="s">
        <v>6250</v>
      </c>
      <c r="G199" s="146" t="str">
        <f t="shared" si="3"/>
        <v>016314音更町</v>
      </c>
      <c r="H199" s="117" t="s">
        <v>277</v>
      </c>
      <c r="J199" s="117" t="s">
        <v>5967</v>
      </c>
      <c r="K199" s="121">
        <v>20072594</v>
      </c>
    </row>
    <row r="200" spans="1:11" x14ac:dyDescent="0.4">
      <c r="A200" s="117" t="s">
        <v>6634</v>
      </c>
      <c r="B200" s="117" t="s">
        <v>225</v>
      </c>
      <c r="C200" s="117" t="s">
        <v>6560</v>
      </c>
      <c r="D200" s="117" t="s">
        <v>6561</v>
      </c>
      <c r="E200" s="117" t="s">
        <v>6249</v>
      </c>
      <c r="F200" s="117" t="s">
        <v>6248</v>
      </c>
      <c r="G200" s="146" t="str">
        <f t="shared" si="3"/>
        <v>016322士幌町</v>
      </c>
      <c r="H200" s="117" t="s">
        <v>277</v>
      </c>
      <c r="J200" s="117" t="s">
        <v>5967</v>
      </c>
      <c r="K200" s="121">
        <v>10236370</v>
      </c>
    </row>
    <row r="201" spans="1:11" x14ac:dyDescent="0.4">
      <c r="A201" s="117" t="s">
        <v>6634</v>
      </c>
      <c r="B201" s="117" t="s">
        <v>225</v>
      </c>
      <c r="C201" s="117" t="s">
        <v>6560</v>
      </c>
      <c r="D201" s="117" t="s">
        <v>6561</v>
      </c>
      <c r="E201" s="117" t="s">
        <v>6247</v>
      </c>
      <c r="F201" s="117" t="s">
        <v>6246</v>
      </c>
      <c r="G201" s="146" t="str">
        <f t="shared" si="3"/>
        <v>016331上士幌町</v>
      </c>
      <c r="H201" s="117" t="s">
        <v>277</v>
      </c>
      <c r="J201" s="117" t="s">
        <v>5967</v>
      </c>
      <c r="K201" s="121">
        <v>9490282</v>
      </c>
    </row>
    <row r="202" spans="1:11" x14ac:dyDescent="0.4">
      <c r="A202" s="117" t="s">
        <v>6634</v>
      </c>
      <c r="B202" s="117" t="s">
        <v>225</v>
      </c>
      <c r="C202" s="117" t="s">
        <v>6560</v>
      </c>
      <c r="D202" s="117" t="s">
        <v>6561</v>
      </c>
      <c r="E202" s="117" t="s">
        <v>6245</v>
      </c>
      <c r="F202" s="117" t="s">
        <v>6244</v>
      </c>
      <c r="G202" s="146" t="str">
        <f t="shared" si="3"/>
        <v>016349鹿追町</v>
      </c>
      <c r="H202" s="117" t="s">
        <v>277</v>
      </c>
      <c r="J202" s="117" t="s">
        <v>5967</v>
      </c>
      <c r="K202" s="121">
        <v>7376483</v>
      </c>
    </row>
    <row r="203" spans="1:11" x14ac:dyDescent="0.4">
      <c r="A203" s="117" t="s">
        <v>6634</v>
      </c>
      <c r="B203" s="117" t="s">
        <v>225</v>
      </c>
      <c r="C203" s="117" t="s">
        <v>6560</v>
      </c>
      <c r="D203" s="117" t="s">
        <v>6561</v>
      </c>
      <c r="E203" s="117" t="s">
        <v>6243</v>
      </c>
      <c r="F203" s="117" t="s">
        <v>6242</v>
      </c>
      <c r="G203" s="146" t="str">
        <f t="shared" si="3"/>
        <v>016357新得町</v>
      </c>
      <c r="H203" s="117" t="s">
        <v>277</v>
      </c>
      <c r="J203" s="117" t="s">
        <v>5967</v>
      </c>
      <c r="K203" s="121">
        <v>8408436</v>
      </c>
    </row>
    <row r="204" spans="1:11" x14ac:dyDescent="0.4">
      <c r="A204" s="117" t="s">
        <v>6634</v>
      </c>
      <c r="B204" s="117" t="s">
        <v>225</v>
      </c>
      <c r="C204" s="117" t="s">
        <v>6560</v>
      </c>
      <c r="D204" s="117" t="s">
        <v>6561</v>
      </c>
      <c r="E204" s="117" t="s">
        <v>6241</v>
      </c>
      <c r="F204" s="117" t="s">
        <v>3225</v>
      </c>
      <c r="G204" s="146" t="str">
        <f t="shared" si="3"/>
        <v>016365清水町</v>
      </c>
      <c r="H204" s="117" t="s">
        <v>277</v>
      </c>
      <c r="J204" s="117" t="s">
        <v>5967</v>
      </c>
      <c r="K204" s="121">
        <v>9232422</v>
      </c>
    </row>
    <row r="205" spans="1:11" x14ac:dyDescent="0.4">
      <c r="A205" s="117" t="s">
        <v>6634</v>
      </c>
      <c r="B205" s="117" t="s">
        <v>225</v>
      </c>
      <c r="C205" s="117" t="s">
        <v>6560</v>
      </c>
      <c r="D205" s="117" t="s">
        <v>6561</v>
      </c>
      <c r="E205" s="117" t="s">
        <v>6240</v>
      </c>
      <c r="F205" s="117" t="s">
        <v>6239</v>
      </c>
      <c r="G205" s="146" t="str">
        <f t="shared" si="3"/>
        <v>016373芽室町</v>
      </c>
      <c r="H205" s="117" t="s">
        <v>277</v>
      </c>
      <c r="J205" s="117" t="s">
        <v>5967</v>
      </c>
      <c r="K205" s="121">
        <v>13556173</v>
      </c>
    </row>
    <row r="206" spans="1:11" x14ac:dyDescent="0.4">
      <c r="A206" s="117" t="s">
        <v>6634</v>
      </c>
      <c r="B206" s="117" t="s">
        <v>225</v>
      </c>
      <c r="C206" s="117" t="s">
        <v>6560</v>
      </c>
      <c r="D206" s="117" t="s">
        <v>6561</v>
      </c>
      <c r="E206" s="117" t="s">
        <v>6238</v>
      </c>
      <c r="F206" s="117" t="s">
        <v>6237</v>
      </c>
      <c r="G206" s="146" t="str">
        <f t="shared" si="3"/>
        <v>016381中札内村</v>
      </c>
      <c r="H206" s="117" t="s">
        <v>277</v>
      </c>
      <c r="J206" s="117" t="s">
        <v>5967</v>
      </c>
      <c r="K206" s="121">
        <v>4435610</v>
      </c>
    </row>
    <row r="207" spans="1:11" x14ac:dyDescent="0.4">
      <c r="A207" s="117" t="s">
        <v>6634</v>
      </c>
      <c r="B207" s="117" t="s">
        <v>225</v>
      </c>
      <c r="C207" s="117" t="s">
        <v>6560</v>
      </c>
      <c r="D207" s="117" t="s">
        <v>6561</v>
      </c>
      <c r="E207" s="117" t="s">
        <v>6236</v>
      </c>
      <c r="F207" s="117" t="s">
        <v>6235</v>
      </c>
      <c r="G207" s="146" t="str">
        <f t="shared" si="3"/>
        <v>016390更別村</v>
      </c>
      <c r="H207" s="117" t="s">
        <v>277</v>
      </c>
      <c r="J207" s="117" t="s">
        <v>5967</v>
      </c>
      <c r="K207" s="121">
        <v>5401684</v>
      </c>
    </row>
    <row r="208" spans="1:11" x14ac:dyDescent="0.4">
      <c r="A208" s="117" t="s">
        <v>6634</v>
      </c>
      <c r="B208" s="117" t="s">
        <v>225</v>
      </c>
      <c r="C208" s="117" t="s">
        <v>6560</v>
      </c>
      <c r="D208" s="117" t="s">
        <v>6561</v>
      </c>
      <c r="E208" s="117" t="s">
        <v>6234</v>
      </c>
      <c r="F208" s="117" t="s">
        <v>6233</v>
      </c>
      <c r="G208" s="146" t="str">
        <f t="shared" si="3"/>
        <v>016411大樹町</v>
      </c>
      <c r="H208" s="117" t="s">
        <v>277</v>
      </c>
      <c r="J208" s="117" t="s">
        <v>5967</v>
      </c>
      <c r="K208" s="121">
        <v>6570327</v>
      </c>
    </row>
    <row r="209" spans="1:11" x14ac:dyDescent="0.4">
      <c r="A209" s="117" t="s">
        <v>6634</v>
      </c>
      <c r="B209" s="117" t="s">
        <v>225</v>
      </c>
      <c r="C209" s="117" t="s">
        <v>6560</v>
      </c>
      <c r="D209" s="117" t="s">
        <v>6561</v>
      </c>
      <c r="E209" s="117" t="s">
        <v>6232</v>
      </c>
      <c r="F209" s="117" t="s">
        <v>6231</v>
      </c>
      <c r="G209" s="146" t="str">
        <f t="shared" si="3"/>
        <v>016420広尾町</v>
      </c>
      <c r="H209" s="117" t="s">
        <v>277</v>
      </c>
      <c r="I209" s="117" t="s">
        <v>802</v>
      </c>
      <c r="J209" s="117" t="s">
        <v>5967</v>
      </c>
      <c r="K209" s="121">
        <v>7390830</v>
      </c>
    </row>
    <row r="210" spans="1:11" x14ac:dyDescent="0.4">
      <c r="A210" s="117" t="s">
        <v>6634</v>
      </c>
      <c r="B210" s="117" t="s">
        <v>225</v>
      </c>
      <c r="C210" s="117" t="s">
        <v>6560</v>
      </c>
      <c r="D210" s="117" t="s">
        <v>6561</v>
      </c>
      <c r="E210" s="117" t="s">
        <v>6230</v>
      </c>
      <c r="F210" s="117" t="s">
        <v>6229</v>
      </c>
      <c r="G210" s="146" t="str">
        <f t="shared" si="3"/>
        <v>016438幕別町</v>
      </c>
      <c r="H210" s="117" t="s">
        <v>277</v>
      </c>
      <c r="J210" s="117" t="s">
        <v>5967</v>
      </c>
      <c r="K210" s="121">
        <v>16007035</v>
      </c>
    </row>
    <row r="211" spans="1:11" x14ac:dyDescent="0.4">
      <c r="A211" s="117" t="s">
        <v>6634</v>
      </c>
      <c r="B211" s="117" t="s">
        <v>225</v>
      </c>
      <c r="C211" s="117" t="s">
        <v>6560</v>
      </c>
      <c r="D211" s="117" t="s">
        <v>6561</v>
      </c>
      <c r="E211" s="117" t="s">
        <v>6228</v>
      </c>
      <c r="F211" s="117" t="s">
        <v>3387</v>
      </c>
      <c r="G211" s="146" t="str">
        <f t="shared" si="3"/>
        <v>016446池田町</v>
      </c>
      <c r="H211" s="117" t="s">
        <v>277</v>
      </c>
      <c r="J211" s="117" t="s">
        <v>5967</v>
      </c>
      <c r="K211" s="121">
        <v>8518152</v>
      </c>
    </row>
    <row r="212" spans="1:11" x14ac:dyDescent="0.4">
      <c r="A212" s="117" t="s">
        <v>6634</v>
      </c>
      <c r="B212" s="117" t="s">
        <v>225</v>
      </c>
      <c r="C212" s="117" t="s">
        <v>6560</v>
      </c>
      <c r="D212" s="117" t="s">
        <v>6561</v>
      </c>
      <c r="E212" s="117" t="s">
        <v>6227</v>
      </c>
      <c r="F212" s="117" t="s">
        <v>6226</v>
      </c>
      <c r="G212" s="146" t="str">
        <f t="shared" si="3"/>
        <v>016454豊頃町</v>
      </c>
      <c r="H212" s="117" t="s">
        <v>277</v>
      </c>
      <c r="J212" s="117" t="s">
        <v>5967</v>
      </c>
      <c r="K212" s="121">
        <v>5191625</v>
      </c>
    </row>
    <row r="213" spans="1:11" x14ac:dyDescent="0.4">
      <c r="A213" s="117" t="s">
        <v>6634</v>
      </c>
      <c r="B213" s="117" t="s">
        <v>225</v>
      </c>
      <c r="C213" s="117" t="s">
        <v>6560</v>
      </c>
      <c r="D213" s="117" t="s">
        <v>6561</v>
      </c>
      <c r="E213" s="117" t="s">
        <v>6225</v>
      </c>
      <c r="F213" s="117" t="s">
        <v>6224</v>
      </c>
      <c r="G213" s="146" t="str">
        <f t="shared" si="3"/>
        <v>016462本別町</v>
      </c>
      <c r="H213" s="117" t="s">
        <v>277</v>
      </c>
      <c r="J213" s="117" t="s">
        <v>5967</v>
      </c>
      <c r="K213" s="121">
        <v>7360881</v>
      </c>
    </row>
    <row r="214" spans="1:11" x14ac:dyDescent="0.4">
      <c r="A214" s="117" t="s">
        <v>6634</v>
      </c>
      <c r="B214" s="117" t="s">
        <v>225</v>
      </c>
      <c r="C214" s="117" t="s">
        <v>6560</v>
      </c>
      <c r="D214" s="117" t="s">
        <v>6561</v>
      </c>
      <c r="E214" s="117" t="s">
        <v>6223</v>
      </c>
      <c r="F214" s="117" t="s">
        <v>6222</v>
      </c>
      <c r="G214" s="146" t="str">
        <f t="shared" si="3"/>
        <v>016471足寄町</v>
      </c>
      <c r="H214" s="117" t="s">
        <v>277</v>
      </c>
      <c r="J214" s="117" t="s">
        <v>5967</v>
      </c>
      <c r="K214" s="121">
        <v>10399927</v>
      </c>
    </row>
    <row r="215" spans="1:11" x14ac:dyDescent="0.4">
      <c r="A215" s="117" t="s">
        <v>6634</v>
      </c>
      <c r="B215" s="117" t="s">
        <v>225</v>
      </c>
      <c r="C215" s="117" t="s">
        <v>6560</v>
      </c>
      <c r="D215" s="117" t="s">
        <v>6561</v>
      </c>
      <c r="E215" s="117" t="s">
        <v>6221</v>
      </c>
      <c r="F215" s="117" t="s">
        <v>6220</v>
      </c>
      <c r="G215" s="146" t="str">
        <f t="shared" si="3"/>
        <v>016489陸別町</v>
      </c>
      <c r="H215" s="117" t="s">
        <v>277</v>
      </c>
      <c r="J215" s="117" t="s">
        <v>5967</v>
      </c>
      <c r="K215" s="121">
        <v>4752074</v>
      </c>
    </row>
    <row r="216" spans="1:11" x14ac:dyDescent="0.4">
      <c r="A216" s="117" t="s">
        <v>6634</v>
      </c>
      <c r="B216" s="117" t="s">
        <v>225</v>
      </c>
      <c r="C216" s="117" t="s">
        <v>6560</v>
      </c>
      <c r="D216" s="117" t="s">
        <v>6561</v>
      </c>
      <c r="E216" s="117" t="s">
        <v>6219</v>
      </c>
      <c r="F216" s="117" t="s">
        <v>6218</v>
      </c>
      <c r="G216" s="146" t="str">
        <f t="shared" si="3"/>
        <v>016497浦幌町</v>
      </c>
      <c r="H216" s="117" t="s">
        <v>277</v>
      </c>
      <c r="J216" s="117" t="s">
        <v>5967</v>
      </c>
      <c r="K216" s="121">
        <v>7742288</v>
      </c>
    </row>
    <row r="217" spans="1:11" x14ac:dyDescent="0.4">
      <c r="A217" s="117" t="s">
        <v>6634</v>
      </c>
      <c r="B217" s="117" t="s">
        <v>225</v>
      </c>
      <c r="C217" s="117" t="s">
        <v>6560</v>
      </c>
      <c r="D217" s="117" t="s">
        <v>6561</v>
      </c>
      <c r="E217" s="117" t="s">
        <v>6217</v>
      </c>
      <c r="F217" s="117" t="s">
        <v>6216</v>
      </c>
      <c r="G217" s="146" t="str">
        <f t="shared" si="3"/>
        <v>016616釧路町</v>
      </c>
      <c r="H217" s="117" t="s">
        <v>277</v>
      </c>
      <c r="J217" s="117" t="s">
        <v>5967</v>
      </c>
      <c r="K217" s="121">
        <v>8649640</v>
      </c>
    </row>
    <row r="218" spans="1:11" x14ac:dyDescent="0.4">
      <c r="A218" s="117" t="s">
        <v>6634</v>
      </c>
      <c r="B218" s="117" t="s">
        <v>225</v>
      </c>
      <c r="C218" s="117" t="s">
        <v>6560</v>
      </c>
      <c r="D218" s="117" t="s">
        <v>6561</v>
      </c>
      <c r="E218" s="117" t="s">
        <v>6215</v>
      </c>
      <c r="F218" s="117" t="s">
        <v>6214</v>
      </c>
      <c r="G218" s="146" t="str">
        <f t="shared" si="3"/>
        <v>016624厚岸町</v>
      </c>
      <c r="H218" s="117" t="s">
        <v>277</v>
      </c>
      <c r="J218" s="117" t="s">
        <v>5967</v>
      </c>
      <c r="K218" s="121">
        <v>9702422</v>
      </c>
    </row>
    <row r="219" spans="1:11" x14ac:dyDescent="0.4">
      <c r="A219" s="117" t="s">
        <v>6634</v>
      </c>
      <c r="B219" s="117" t="s">
        <v>225</v>
      </c>
      <c r="C219" s="117" t="s">
        <v>6560</v>
      </c>
      <c r="D219" s="117" t="s">
        <v>6561</v>
      </c>
      <c r="E219" s="117" t="s">
        <v>6213</v>
      </c>
      <c r="F219" s="117" t="s">
        <v>6212</v>
      </c>
      <c r="G219" s="146" t="str">
        <f t="shared" si="3"/>
        <v>016632浜中町</v>
      </c>
      <c r="H219" s="117" t="s">
        <v>277</v>
      </c>
      <c r="I219" s="117" t="s">
        <v>802</v>
      </c>
      <c r="J219" s="117" t="s">
        <v>5967</v>
      </c>
      <c r="K219" s="121">
        <v>8877925</v>
      </c>
    </row>
    <row r="220" spans="1:11" x14ac:dyDescent="0.4">
      <c r="A220" s="117" t="s">
        <v>6634</v>
      </c>
      <c r="B220" s="117" t="s">
        <v>225</v>
      </c>
      <c r="C220" s="117" t="s">
        <v>6560</v>
      </c>
      <c r="D220" s="117" t="s">
        <v>6561</v>
      </c>
      <c r="E220" s="117" t="s">
        <v>6211</v>
      </c>
      <c r="F220" s="117" t="s">
        <v>6210</v>
      </c>
      <c r="G220" s="146" t="str">
        <f t="shared" si="3"/>
        <v>016641標茶町</v>
      </c>
      <c r="H220" s="117" t="s">
        <v>277</v>
      </c>
      <c r="J220" s="117" t="s">
        <v>5967</v>
      </c>
      <c r="K220" s="121">
        <v>13384965</v>
      </c>
    </row>
    <row r="221" spans="1:11" x14ac:dyDescent="0.4">
      <c r="A221" s="117" t="s">
        <v>6634</v>
      </c>
      <c r="B221" s="117" t="s">
        <v>225</v>
      </c>
      <c r="C221" s="117" t="s">
        <v>6560</v>
      </c>
      <c r="D221" s="117" t="s">
        <v>6561</v>
      </c>
      <c r="E221" s="117" t="s">
        <v>6209</v>
      </c>
      <c r="F221" s="117" t="s">
        <v>6208</v>
      </c>
      <c r="G221" s="146" t="str">
        <f t="shared" si="3"/>
        <v>016659弟子屈町</v>
      </c>
      <c r="H221" s="117" t="s">
        <v>277</v>
      </c>
      <c r="J221" s="117" t="s">
        <v>5967</v>
      </c>
      <c r="K221" s="121">
        <v>8465298</v>
      </c>
    </row>
    <row r="222" spans="1:11" x14ac:dyDescent="0.4">
      <c r="A222" s="117" t="s">
        <v>6634</v>
      </c>
      <c r="B222" s="117" t="s">
        <v>225</v>
      </c>
      <c r="C222" s="117" t="s">
        <v>6560</v>
      </c>
      <c r="D222" s="117" t="s">
        <v>6561</v>
      </c>
      <c r="E222" s="117" t="s">
        <v>6207</v>
      </c>
      <c r="F222" s="117" t="s">
        <v>6206</v>
      </c>
      <c r="G222" s="146" t="str">
        <f t="shared" si="3"/>
        <v>016675鶴居村</v>
      </c>
      <c r="H222" s="117" t="s">
        <v>277</v>
      </c>
      <c r="J222" s="117" t="s">
        <v>5967</v>
      </c>
      <c r="K222" s="121">
        <v>4768190</v>
      </c>
    </row>
    <row r="223" spans="1:11" x14ac:dyDescent="0.4">
      <c r="A223" s="117" t="s">
        <v>6634</v>
      </c>
      <c r="B223" s="117" t="s">
        <v>225</v>
      </c>
      <c r="C223" s="117" t="s">
        <v>6560</v>
      </c>
      <c r="D223" s="117" t="s">
        <v>6561</v>
      </c>
      <c r="E223" s="117" t="s">
        <v>6205</v>
      </c>
      <c r="F223" s="117" t="s">
        <v>6204</v>
      </c>
      <c r="G223" s="146" t="str">
        <f t="shared" si="3"/>
        <v>016683白糠町</v>
      </c>
      <c r="H223" s="117" t="s">
        <v>277</v>
      </c>
      <c r="J223" s="117" t="s">
        <v>5967</v>
      </c>
      <c r="K223" s="121">
        <v>11250398</v>
      </c>
    </row>
    <row r="224" spans="1:11" x14ac:dyDescent="0.4">
      <c r="A224" s="117" t="s">
        <v>6634</v>
      </c>
      <c r="B224" s="117" t="s">
        <v>225</v>
      </c>
      <c r="C224" s="117" t="s">
        <v>6560</v>
      </c>
      <c r="D224" s="117" t="s">
        <v>6561</v>
      </c>
      <c r="E224" s="117" t="s">
        <v>6203</v>
      </c>
      <c r="F224" s="117" t="s">
        <v>6202</v>
      </c>
      <c r="G224" s="146" t="str">
        <f t="shared" si="3"/>
        <v>016918別海町</v>
      </c>
      <c r="H224" s="117" t="s">
        <v>277</v>
      </c>
      <c r="J224" s="117" t="s">
        <v>5967</v>
      </c>
      <c r="K224" s="121">
        <v>20295985</v>
      </c>
    </row>
    <row r="225" spans="1:11" x14ac:dyDescent="0.4">
      <c r="A225" s="117" t="s">
        <v>6634</v>
      </c>
      <c r="B225" s="117" t="s">
        <v>225</v>
      </c>
      <c r="C225" s="117" t="s">
        <v>6560</v>
      </c>
      <c r="D225" s="117" t="s">
        <v>6561</v>
      </c>
      <c r="E225" s="117" t="s">
        <v>6201</v>
      </c>
      <c r="F225" s="117" t="s">
        <v>6200</v>
      </c>
      <c r="G225" s="146" t="str">
        <f t="shared" si="3"/>
        <v>016926中標津町</v>
      </c>
      <c r="H225" s="117" t="s">
        <v>277</v>
      </c>
      <c r="J225" s="117" t="s">
        <v>5967</v>
      </c>
      <c r="K225" s="121">
        <v>14936159</v>
      </c>
    </row>
    <row r="226" spans="1:11" x14ac:dyDescent="0.4">
      <c r="A226" s="117" t="s">
        <v>6634</v>
      </c>
      <c r="B226" s="117" t="s">
        <v>225</v>
      </c>
      <c r="C226" s="117" t="s">
        <v>6560</v>
      </c>
      <c r="D226" s="117" t="s">
        <v>6561</v>
      </c>
      <c r="E226" s="117" t="s">
        <v>6199</v>
      </c>
      <c r="F226" s="117" t="s">
        <v>6198</v>
      </c>
      <c r="G226" s="146" t="str">
        <f t="shared" si="3"/>
        <v>016934標津町</v>
      </c>
      <c r="H226" s="117" t="s">
        <v>277</v>
      </c>
      <c r="J226" s="117" t="s">
        <v>5967</v>
      </c>
      <c r="K226" s="121">
        <v>6572151</v>
      </c>
    </row>
    <row r="227" spans="1:11" x14ac:dyDescent="0.4">
      <c r="A227" s="117" t="s">
        <v>6634</v>
      </c>
      <c r="B227" s="117" t="s">
        <v>225</v>
      </c>
      <c r="C227" s="117" t="s">
        <v>6560</v>
      </c>
      <c r="D227" s="117" t="s">
        <v>6561</v>
      </c>
      <c r="E227" s="117" t="s">
        <v>6197</v>
      </c>
      <c r="F227" s="117" t="s">
        <v>6196</v>
      </c>
      <c r="G227" s="146" t="str">
        <f t="shared" si="3"/>
        <v>016942羅臼町</v>
      </c>
      <c r="H227" s="117" t="s">
        <v>277</v>
      </c>
      <c r="J227" s="117" t="s">
        <v>5967</v>
      </c>
      <c r="K227" s="121">
        <v>6088291</v>
      </c>
    </row>
    <row r="228" spans="1:11" x14ac:dyDescent="0.4">
      <c r="A228" s="117" t="s">
        <v>6634</v>
      </c>
      <c r="B228" s="117" t="s">
        <v>225</v>
      </c>
      <c r="C228" s="117" t="s">
        <v>6560</v>
      </c>
      <c r="D228" s="117" t="s">
        <v>6561</v>
      </c>
      <c r="E228" s="117" t="s">
        <v>6195</v>
      </c>
      <c r="F228" s="117" t="s">
        <v>6194</v>
      </c>
      <c r="G228" s="146" t="str">
        <f t="shared" si="3"/>
        <v>018015日高中部広域連合</v>
      </c>
      <c r="H228" s="117" t="s">
        <v>226</v>
      </c>
      <c r="J228" s="117" t="s">
        <v>5967</v>
      </c>
      <c r="K228" s="121">
        <v>373111</v>
      </c>
    </row>
    <row r="229" spans="1:11" x14ac:dyDescent="0.4">
      <c r="A229" s="117" t="s">
        <v>6634</v>
      </c>
      <c r="B229" s="117" t="s">
        <v>225</v>
      </c>
      <c r="C229" s="117" t="s">
        <v>6560</v>
      </c>
      <c r="D229" s="117" t="s">
        <v>6561</v>
      </c>
      <c r="E229" s="117" t="s">
        <v>6193</v>
      </c>
      <c r="F229" s="117" t="s">
        <v>6192</v>
      </c>
      <c r="G229" s="146" t="str">
        <f t="shared" si="3"/>
        <v>018023北海道市町村総合事務組合</v>
      </c>
      <c r="H229" s="117" t="s">
        <v>226</v>
      </c>
      <c r="J229" s="117" t="s">
        <v>5967</v>
      </c>
      <c r="K229" s="121">
        <v>828156</v>
      </c>
    </row>
    <row r="230" spans="1:11" x14ac:dyDescent="0.4">
      <c r="A230" s="117" t="s">
        <v>6634</v>
      </c>
      <c r="B230" s="117" t="s">
        <v>225</v>
      </c>
      <c r="C230" s="117" t="s">
        <v>6560</v>
      </c>
      <c r="D230" s="117" t="s">
        <v>6561</v>
      </c>
      <c r="E230" s="117" t="s">
        <v>6191</v>
      </c>
      <c r="F230" s="117" t="s">
        <v>6190</v>
      </c>
      <c r="G230" s="146" t="str">
        <f t="shared" si="3"/>
        <v>018031南空知葬斎組合</v>
      </c>
      <c r="H230" s="117" t="s">
        <v>226</v>
      </c>
      <c r="J230" s="117" t="s">
        <v>5967</v>
      </c>
      <c r="K230" s="121">
        <v>44708</v>
      </c>
    </row>
    <row r="231" spans="1:11" x14ac:dyDescent="0.4">
      <c r="A231" s="117" t="s">
        <v>6634</v>
      </c>
      <c r="B231" s="117" t="s">
        <v>225</v>
      </c>
      <c r="C231" s="117" t="s">
        <v>6560</v>
      </c>
      <c r="D231" s="117" t="s">
        <v>6561</v>
      </c>
      <c r="E231" s="117" t="s">
        <v>6189</v>
      </c>
      <c r="F231" s="117" t="s">
        <v>6188</v>
      </c>
      <c r="G231" s="146" t="str">
        <f t="shared" si="3"/>
        <v>018058北海道市町村備荒資金組合</v>
      </c>
      <c r="H231" s="117" t="s">
        <v>226</v>
      </c>
      <c r="J231" s="117" t="s">
        <v>5967</v>
      </c>
      <c r="K231" s="121">
        <v>22845172</v>
      </c>
    </row>
    <row r="232" spans="1:11" x14ac:dyDescent="0.4">
      <c r="A232" s="117" t="s">
        <v>6634</v>
      </c>
      <c r="B232" s="117" t="s">
        <v>225</v>
      </c>
      <c r="C232" s="117" t="s">
        <v>6560</v>
      </c>
      <c r="D232" s="117" t="s">
        <v>6561</v>
      </c>
      <c r="E232" s="117" t="s">
        <v>6187</v>
      </c>
      <c r="F232" s="117" t="s">
        <v>6186</v>
      </c>
      <c r="G232" s="146" t="str">
        <f t="shared" si="3"/>
        <v>018074北海道市町村職員退職手当組合</v>
      </c>
      <c r="H232" s="117" t="s">
        <v>226</v>
      </c>
      <c r="J232" s="117" t="s">
        <v>5967</v>
      </c>
      <c r="K232" s="121">
        <v>23244358</v>
      </c>
    </row>
    <row r="233" spans="1:11" x14ac:dyDescent="0.4">
      <c r="A233" s="117" t="s">
        <v>6634</v>
      </c>
      <c r="B233" s="117" t="s">
        <v>225</v>
      </c>
      <c r="C233" s="117" t="s">
        <v>6560</v>
      </c>
      <c r="D233" s="117" t="s">
        <v>6561</v>
      </c>
      <c r="E233" s="117" t="s">
        <v>6185</v>
      </c>
      <c r="F233" s="117" t="s">
        <v>6184</v>
      </c>
      <c r="G233" s="146" t="str">
        <f t="shared" si="3"/>
        <v>018104北後志衛生施設組合</v>
      </c>
      <c r="H233" s="117" t="s">
        <v>226</v>
      </c>
      <c r="J233" s="117" t="s">
        <v>5967</v>
      </c>
      <c r="K233" s="121">
        <v>174048</v>
      </c>
    </row>
    <row r="234" spans="1:11" x14ac:dyDescent="0.4">
      <c r="A234" s="117" t="s">
        <v>6634</v>
      </c>
      <c r="B234" s="117" t="s">
        <v>225</v>
      </c>
      <c r="C234" s="117" t="s">
        <v>6560</v>
      </c>
      <c r="D234" s="117" t="s">
        <v>6561</v>
      </c>
      <c r="E234" s="117" t="s">
        <v>6183</v>
      </c>
      <c r="F234" s="117" t="s">
        <v>6182</v>
      </c>
      <c r="G234" s="146" t="str">
        <f t="shared" si="3"/>
        <v>018121空知中部広域連合</v>
      </c>
      <c r="H234" s="117" t="s">
        <v>226</v>
      </c>
      <c r="J234" s="117" t="s">
        <v>5967</v>
      </c>
      <c r="K234" s="121">
        <v>56010</v>
      </c>
    </row>
    <row r="235" spans="1:11" x14ac:dyDescent="0.4">
      <c r="A235" s="117" t="s">
        <v>6634</v>
      </c>
      <c r="B235" s="117" t="s">
        <v>225</v>
      </c>
      <c r="C235" s="117" t="s">
        <v>6560</v>
      </c>
      <c r="D235" s="117" t="s">
        <v>6561</v>
      </c>
      <c r="E235" s="117" t="s">
        <v>6181</v>
      </c>
      <c r="F235" s="117" t="s">
        <v>6180</v>
      </c>
      <c r="G235" s="146" t="str">
        <f t="shared" si="3"/>
        <v>018139根室北部廃棄物処理広域連合</v>
      </c>
      <c r="H235" s="117" t="s">
        <v>226</v>
      </c>
      <c r="J235" s="117" t="s">
        <v>5967</v>
      </c>
      <c r="K235" s="121">
        <v>923395</v>
      </c>
    </row>
    <row r="236" spans="1:11" x14ac:dyDescent="0.4">
      <c r="A236" s="117" t="s">
        <v>6634</v>
      </c>
      <c r="B236" s="117" t="s">
        <v>225</v>
      </c>
      <c r="C236" s="117" t="s">
        <v>6560</v>
      </c>
      <c r="D236" s="117" t="s">
        <v>6561</v>
      </c>
      <c r="E236" s="117" t="s">
        <v>6179</v>
      </c>
      <c r="F236" s="117" t="s">
        <v>6178</v>
      </c>
      <c r="G236" s="146" t="str">
        <f t="shared" si="3"/>
        <v>018155後志広域連合</v>
      </c>
      <c r="H236" s="117" t="s">
        <v>226</v>
      </c>
      <c r="J236" s="117" t="s">
        <v>5967</v>
      </c>
      <c r="K236" s="121">
        <v>92945</v>
      </c>
    </row>
    <row r="237" spans="1:11" x14ac:dyDescent="0.4">
      <c r="A237" s="117" t="s">
        <v>6634</v>
      </c>
      <c r="B237" s="117" t="s">
        <v>225</v>
      </c>
      <c r="C237" s="117" t="s">
        <v>6560</v>
      </c>
      <c r="D237" s="117" t="s">
        <v>6561</v>
      </c>
      <c r="E237" s="117" t="s">
        <v>6177</v>
      </c>
      <c r="F237" s="117" t="s">
        <v>6176</v>
      </c>
      <c r="G237" s="146" t="str">
        <f t="shared" si="3"/>
        <v>018163とかち広域消防事務組合</v>
      </c>
      <c r="H237" s="117" t="s">
        <v>226</v>
      </c>
      <c r="J237" s="117" t="s">
        <v>5967</v>
      </c>
      <c r="K237" s="121">
        <v>5758192</v>
      </c>
    </row>
    <row r="238" spans="1:11" x14ac:dyDescent="0.4">
      <c r="A238" s="117" t="s">
        <v>6634</v>
      </c>
      <c r="B238" s="117" t="s">
        <v>225</v>
      </c>
      <c r="C238" s="117" t="s">
        <v>6560</v>
      </c>
      <c r="D238" s="117" t="s">
        <v>6561</v>
      </c>
      <c r="E238" s="117" t="s">
        <v>6175</v>
      </c>
      <c r="F238" s="117" t="s">
        <v>6174</v>
      </c>
      <c r="G238" s="146" t="str">
        <f t="shared" si="3"/>
        <v>018198名寄地区衛生施設事務組合</v>
      </c>
      <c r="H238" s="117" t="s">
        <v>226</v>
      </c>
      <c r="J238" s="117" t="s">
        <v>5967</v>
      </c>
      <c r="K238" s="121">
        <v>1392909</v>
      </c>
    </row>
    <row r="239" spans="1:11" x14ac:dyDescent="0.4">
      <c r="A239" s="117" t="s">
        <v>6634</v>
      </c>
      <c r="B239" s="117" t="s">
        <v>225</v>
      </c>
      <c r="C239" s="117" t="s">
        <v>6560</v>
      </c>
      <c r="D239" s="117" t="s">
        <v>6561</v>
      </c>
      <c r="E239" s="117" t="s">
        <v>6173</v>
      </c>
      <c r="F239" s="117" t="s">
        <v>6172</v>
      </c>
      <c r="G239" s="146" t="str">
        <f t="shared" si="3"/>
        <v>018236富良野広域連合</v>
      </c>
      <c r="H239" s="117" t="s">
        <v>226</v>
      </c>
      <c r="J239" s="117" t="s">
        <v>5967</v>
      </c>
      <c r="K239" s="121">
        <v>2313340</v>
      </c>
    </row>
    <row r="240" spans="1:11" x14ac:dyDescent="0.4">
      <c r="A240" s="117" t="s">
        <v>6634</v>
      </c>
      <c r="B240" s="117" t="s">
        <v>225</v>
      </c>
      <c r="C240" s="117" t="s">
        <v>6560</v>
      </c>
      <c r="D240" s="117" t="s">
        <v>6561</v>
      </c>
      <c r="E240" s="117" t="s">
        <v>6171</v>
      </c>
      <c r="F240" s="117" t="s">
        <v>6170</v>
      </c>
      <c r="G240" s="146" t="str">
        <f t="shared" si="3"/>
        <v>018244釧路・根室広域地方税滞納整理機構</v>
      </c>
      <c r="H240" s="117" t="s">
        <v>226</v>
      </c>
      <c r="J240" s="117" t="s">
        <v>5967</v>
      </c>
      <c r="K240" s="121">
        <v>37137</v>
      </c>
    </row>
    <row r="241" spans="1:11" x14ac:dyDescent="0.4">
      <c r="A241" s="117" t="s">
        <v>6634</v>
      </c>
      <c r="B241" s="117" t="s">
        <v>225</v>
      </c>
      <c r="C241" s="117" t="s">
        <v>6560</v>
      </c>
      <c r="D241" s="117" t="s">
        <v>6561</v>
      </c>
      <c r="E241" s="117" t="s">
        <v>6169</v>
      </c>
      <c r="F241" s="117" t="s">
        <v>6168</v>
      </c>
      <c r="G241" s="146" t="str">
        <f t="shared" si="3"/>
        <v>018279大雪浄化組合</v>
      </c>
      <c r="H241" s="117" t="s">
        <v>226</v>
      </c>
      <c r="J241" s="117" t="s">
        <v>5967</v>
      </c>
      <c r="K241" s="121">
        <v>98415</v>
      </c>
    </row>
    <row r="242" spans="1:11" x14ac:dyDescent="0.4">
      <c r="A242" s="117" t="s">
        <v>6634</v>
      </c>
      <c r="B242" s="117" t="s">
        <v>225</v>
      </c>
      <c r="C242" s="117" t="s">
        <v>6560</v>
      </c>
      <c r="D242" s="117" t="s">
        <v>6561</v>
      </c>
      <c r="E242" s="117" t="s">
        <v>6167</v>
      </c>
      <c r="F242" s="117" t="s">
        <v>6166</v>
      </c>
      <c r="G242" s="146" t="str">
        <f t="shared" si="3"/>
        <v>018295日高東部衛生組合</v>
      </c>
      <c r="H242" s="117" t="s">
        <v>226</v>
      </c>
      <c r="J242" s="117" t="s">
        <v>5967</v>
      </c>
      <c r="K242" s="121">
        <v>105103</v>
      </c>
    </row>
    <row r="243" spans="1:11" x14ac:dyDescent="0.4">
      <c r="A243" s="117" t="s">
        <v>6634</v>
      </c>
      <c r="B243" s="117" t="s">
        <v>225</v>
      </c>
      <c r="C243" s="117" t="s">
        <v>6560</v>
      </c>
      <c r="D243" s="117" t="s">
        <v>6561</v>
      </c>
      <c r="E243" s="117" t="s">
        <v>6165</v>
      </c>
      <c r="F243" s="117" t="s">
        <v>6164</v>
      </c>
      <c r="G243" s="146" t="str">
        <f t="shared" si="3"/>
        <v>018325大雪地区広域連合</v>
      </c>
      <c r="H243" s="117" t="s">
        <v>226</v>
      </c>
      <c r="J243" s="117" t="s">
        <v>5967</v>
      </c>
      <c r="K243" s="121">
        <v>1247906</v>
      </c>
    </row>
    <row r="244" spans="1:11" x14ac:dyDescent="0.4">
      <c r="A244" s="117" t="s">
        <v>6634</v>
      </c>
      <c r="B244" s="117" t="s">
        <v>225</v>
      </c>
      <c r="C244" s="117" t="s">
        <v>6560</v>
      </c>
      <c r="D244" s="117" t="s">
        <v>6561</v>
      </c>
      <c r="E244" s="117" t="s">
        <v>6163</v>
      </c>
      <c r="F244" s="117" t="s">
        <v>6162</v>
      </c>
      <c r="G244" s="146" t="str">
        <f t="shared" si="3"/>
        <v>018333上川広域滞納整理機構</v>
      </c>
      <c r="H244" s="117" t="s">
        <v>226</v>
      </c>
      <c r="J244" s="117" t="s">
        <v>5967</v>
      </c>
      <c r="K244" s="121">
        <v>15416</v>
      </c>
    </row>
    <row r="245" spans="1:11" x14ac:dyDescent="0.4">
      <c r="A245" s="117" t="s">
        <v>6634</v>
      </c>
      <c r="B245" s="117" t="s">
        <v>225</v>
      </c>
      <c r="C245" s="117" t="s">
        <v>6560</v>
      </c>
      <c r="D245" s="117" t="s">
        <v>6561</v>
      </c>
      <c r="E245" s="117" t="s">
        <v>6161</v>
      </c>
      <c r="F245" s="117" t="s">
        <v>6160</v>
      </c>
      <c r="G245" s="146" t="str">
        <f t="shared" si="3"/>
        <v>018350十勝環境複合事務組合（普通会計分）</v>
      </c>
      <c r="H245" s="117" t="s">
        <v>226</v>
      </c>
      <c r="J245" s="117" t="s">
        <v>5967</v>
      </c>
      <c r="K245" s="121">
        <v>2685738</v>
      </c>
    </row>
    <row r="246" spans="1:11" x14ac:dyDescent="0.4">
      <c r="A246" s="117" t="s">
        <v>6634</v>
      </c>
      <c r="B246" s="117" t="s">
        <v>225</v>
      </c>
      <c r="C246" s="117" t="s">
        <v>6560</v>
      </c>
      <c r="D246" s="117" t="s">
        <v>6561</v>
      </c>
      <c r="E246" s="117" t="s">
        <v>6159</v>
      </c>
      <c r="F246" s="117" t="s">
        <v>6158</v>
      </c>
      <c r="G246" s="146" t="str">
        <f t="shared" si="3"/>
        <v>018384北空知衛生センター組合</v>
      </c>
      <c r="H246" s="117" t="s">
        <v>226</v>
      </c>
      <c r="J246" s="117" t="s">
        <v>5967</v>
      </c>
      <c r="K246" s="121">
        <v>559516</v>
      </c>
    </row>
    <row r="247" spans="1:11" x14ac:dyDescent="0.4">
      <c r="A247" s="117" t="s">
        <v>6634</v>
      </c>
      <c r="B247" s="117" t="s">
        <v>225</v>
      </c>
      <c r="C247" s="117" t="s">
        <v>6560</v>
      </c>
      <c r="D247" s="117" t="s">
        <v>6561</v>
      </c>
      <c r="E247" s="117" t="s">
        <v>6157</v>
      </c>
      <c r="F247" s="117" t="s">
        <v>6156</v>
      </c>
      <c r="G247" s="146" t="str">
        <f t="shared" si="3"/>
        <v>018431札幌広域圏組合</v>
      </c>
      <c r="H247" s="117" t="s">
        <v>226</v>
      </c>
      <c r="J247" s="117" t="s">
        <v>5967</v>
      </c>
      <c r="K247" s="121">
        <v>56249</v>
      </c>
    </row>
    <row r="248" spans="1:11" x14ac:dyDescent="0.4">
      <c r="A248" s="117" t="s">
        <v>6634</v>
      </c>
      <c r="B248" s="117" t="s">
        <v>225</v>
      </c>
      <c r="C248" s="117" t="s">
        <v>6560</v>
      </c>
      <c r="D248" s="117" t="s">
        <v>6561</v>
      </c>
      <c r="E248" s="117" t="s">
        <v>6155</v>
      </c>
      <c r="F248" s="117" t="s">
        <v>6154</v>
      </c>
      <c r="G248" s="146" t="str">
        <f t="shared" si="3"/>
        <v>018473山越郡衛生処理組合</v>
      </c>
      <c r="H248" s="117" t="s">
        <v>226</v>
      </c>
      <c r="J248" s="117" t="s">
        <v>5967</v>
      </c>
      <c r="K248" s="121">
        <v>196241</v>
      </c>
    </row>
    <row r="249" spans="1:11" x14ac:dyDescent="0.4">
      <c r="A249" s="117" t="s">
        <v>6634</v>
      </c>
      <c r="B249" s="117" t="s">
        <v>225</v>
      </c>
      <c r="C249" s="117" t="s">
        <v>6560</v>
      </c>
      <c r="D249" s="117" t="s">
        <v>6561</v>
      </c>
      <c r="E249" s="117" t="s">
        <v>6153</v>
      </c>
      <c r="F249" s="117" t="s">
        <v>6152</v>
      </c>
      <c r="G249" s="146" t="str">
        <f t="shared" si="3"/>
        <v>018481北しりべし廃棄物処理広域連合</v>
      </c>
      <c r="H249" s="117" t="s">
        <v>226</v>
      </c>
      <c r="J249" s="117" t="s">
        <v>5967</v>
      </c>
      <c r="K249" s="121">
        <v>1643244</v>
      </c>
    </row>
    <row r="250" spans="1:11" x14ac:dyDescent="0.4">
      <c r="A250" s="117" t="s">
        <v>6634</v>
      </c>
      <c r="B250" s="117" t="s">
        <v>225</v>
      </c>
      <c r="C250" s="117" t="s">
        <v>6560</v>
      </c>
      <c r="D250" s="117" t="s">
        <v>6561</v>
      </c>
      <c r="E250" s="117" t="s">
        <v>6151</v>
      </c>
      <c r="F250" s="117" t="s">
        <v>6150</v>
      </c>
      <c r="G250" s="146" t="str">
        <f t="shared" si="3"/>
        <v>018490南空知公衆衛生組合</v>
      </c>
      <c r="H250" s="117" t="s">
        <v>226</v>
      </c>
      <c r="J250" s="117" t="s">
        <v>5967</v>
      </c>
      <c r="K250" s="121">
        <v>380394</v>
      </c>
    </row>
    <row r="251" spans="1:11" x14ac:dyDescent="0.4">
      <c r="A251" s="117" t="s">
        <v>6634</v>
      </c>
      <c r="B251" s="117" t="s">
        <v>225</v>
      </c>
      <c r="C251" s="117" t="s">
        <v>6560</v>
      </c>
      <c r="D251" s="117" t="s">
        <v>6561</v>
      </c>
      <c r="E251" s="117" t="s">
        <v>6149</v>
      </c>
      <c r="F251" s="117" t="s">
        <v>6148</v>
      </c>
      <c r="G251" s="146" t="str">
        <f t="shared" si="3"/>
        <v>018554南部後志環境衛生組合</v>
      </c>
      <c r="H251" s="117" t="s">
        <v>226</v>
      </c>
      <c r="J251" s="117" t="s">
        <v>5967</v>
      </c>
      <c r="K251" s="121">
        <v>88189</v>
      </c>
    </row>
    <row r="252" spans="1:11" x14ac:dyDescent="0.4">
      <c r="A252" s="117" t="s">
        <v>6634</v>
      </c>
      <c r="B252" s="117" t="s">
        <v>225</v>
      </c>
      <c r="C252" s="117" t="s">
        <v>6560</v>
      </c>
      <c r="D252" s="117" t="s">
        <v>6561</v>
      </c>
      <c r="E252" s="117" t="s">
        <v>6147</v>
      </c>
      <c r="F252" s="117" t="s">
        <v>6146</v>
      </c>
      <c r="G252" s="146" t="str">
        <f t="shared" si="3"/>
        <v>018562奈井江浦臼町学校給食組合</v>
      </c>
      <c r="H252" s="117" t="s">
        <v>226</v>
      </c>
      <c r="J252" s="117" t="s">
        <v>5967</v>
      </c>
      <c r="K252" s="121">
        <v>49543</v>
      </c>
    </row>
    <row r="253" spans="1:11" x14ac:dyDescent="0.4">
      <c r="A253" s="117" t="s">
        <v>6634</v>
      </c>
      <c r="B253" s="117" t="s">
        <v>225</v>
      </c>
      <c r="C253" s="117" t="s">
        <v>6560</v>
      </c>
      <c r="D253" s="117" t="s">
        <v>6561</v>
      </c>
      <c r="E253" s="117" t="s">
        <v>6145</v>
      </c>
      <c r="F253" s="117" t="s">
        <v>6144</v>
      </c>
      <c r="G253" s="146" t="str">
        <f t="shared" si="3"/>
        <v>018571中空知広域市町村圏組合（事業会計分）</v>
      </c>
      <c r="H253" s="117" t="s">
        <v>220</v>
      </c>
      <c r="J253" s="117" t="s">
        <v>5967</v>
      </c>
      <c r="K253" s="121">
        <v>0</v>
      </c>
    </row>
    <row r="254" spans="1:11" x14ac:dyDescent="0.4">
      <c r="A254" s="117" t="s">
        <v>6634</v>
      </c>
      <c r="B254" s="117" t="s">
        <v>225</v>
      </c>
      <c r="C254" s="117" t="s">
        <v>6560</v>
      </c>
      <c r="D254" s="117" t="s">
        <v>6561</v>
      </c>
      <c r="E254" s="117" t="s">
        <v>6143</v>
      </c>
      <c r="F254" s="117" t="s">
        <v>6142</v>
      </c>
      <c r="G254" s="146" t="str">
        <f t="shared" si="3"/>
        <v>018597岩内地方衛生組合</v>
      </c>
      <c r="H254" s="117" t="s">
        <v>226</v>
      </c>
      <c r="J254" s="117" t="s">
        <v>5967</v>
      </c>
      <c r="K254" s="121">
        <v>1810245</v>
      </c>
    </row>
    <row r="255" spans="1:11" x14ac:dyDescent="0.4">
      <c r="A255" s="117" t="s">
        <v>6634</v>
      </c>
      <c r="B255" s="117" t="s">
        <v>225</v>
      </c>
      <c r="C255" s="117" t="s">
        <v>6560</v>
      </c>
      <c r="D255" s="117" t="s">
        <v>6561</v>
      </c>
      <c r="E255" s="117" t="s">
        <v>6141</v>
      </c>
      <c r="F255" s="117" t="s">
        <v>6140</v>
      </c>
      <c r="G255" s="146" t="str">
        <f t="shared" si="3"/>
        <v>018601北部桧山衛生センター組合</v>
      </c>
      <c r="H255" s="117" t="s">
        <v>226</v>
      </c>
      <c r="J255" s="117" t="s">
        <v>5967</v>
      </c>
      <c r="K255" s="121">
        <v>405206</v>
      </c>
    </row>
    <row r="256" spans="1:11" x14ac:dyDescent="0.4">
      <c r="A256" s="117" t="s">
        <v>6634</v>
      </c>
      <c r="B256" s="117" t="s">
        <v>225</v>
      </c>
      <c r="C256" s="117" t="s">
        <v>6560</v>
      </c>
      <c r="D256" s="117" t="s">
        <v>6561</v>
      </c>
      <c r="E256" s="117" t="s">
        <v>6139</v>
      </c>
      <c r="F256" s="117" t="s">
        <v>6138</v>
      </c>
      <c r="G256" s="146" t="str">
        <f t="shared" si="3"/>
        <v>018619羽幌町外２町村衛生施設組合</v>
      </c>
      <c r="H256" s="117" t="s">
        <v>226</v>
      </c>
      <c r="J256" s="117" t="s">
        <v>5967</v>
      </c>
      <c r="K256" s="121">
        <v>375666</v>
      </c>
    </row>
    <row r="257" spans="1:11" x14ac:dyDescent="0.4">
      <c r="A257" s="117" t="s">
        <v>6634</v>
      </c>
      <c r="B257" s="117" t="s">
        <v>225</v>
      </c>
      <c r="C257" s="117" t="s">
        <v>6560</v>
      </c>
      <c r="D257" s="117" t="s">
        <v>6561</v>
      </c>
      <c r="E257" s="117" t="s">
        <v>6137</v>
      </c>
      <c r="F257" s="117" t="s">
        <v>6136</v>
      </c>
      <c r="G257" s="146" t="str">
        <f t="shared" si="3"/>
        <v>018635空知教育センター組合</v>
      </c>
      <c r="H257" s="117" t="s">
        <v>226</v>
      </c>
      <c r="J257" s="117" t="s">
        <v>5967</v>
      </c>
      <c r="K257" s="121">
        <v>16976</v>
      </c>
    </row>
    <row r="258" spans="1:11" x14ac:dyDescent="0.4">
      <c r="A258" s="117" t="s">
        <v>6634</v>
      </c>
      <c r="B258" s="117" t="s">
        <v>225</v>
      </c>
      <c r="C258" s="117" t="s">
        <v>6560</v>
      </c>
      <c r="D258" s="117" t="s">
        <v>6561</v>
      </c>
      <c r="E258" s="117" t="s">
        <v>6135</v>
      </c>
      <c r="F258" s="117" t="s">
        <v>6134</v>
      </c>
      <c r="G258" s="146" t="str">
        <f t="shared" ref="G258:G321" si="4">E258&amp;F258</f>
        <v>018643北海道町村議会議員公務災害補償等組合</v>
      </c>
      <c r="H258" s="117" t="s">
        <v>226</v>
      </c>
      <c r="J258" s="117" t="s">
        <v>5967</v>
      </c>
      <c r="K258" s="121">
        <v>43416</v>
      </c>
    </row>
    <row r="259" spans="1:11" x14ac:dyDescent="0.4">
      <c r="A259" s="117" t="s">
        <v>6634</v>
      </c>
      <c r="B259" s="117" t="s">
        <v>225</v>
      </c>
      <c r="C259" s="117" t="s">
        <v>6560</v>
      </c>
      <c r="D259" s="117" t="s">
        <v>6561</v>
      </c>
      <c r="E259" s="117" t="s">
        <v>6133</v>
      </c>
      <c r="F259" s="117" t="s">
        <v>6132</v>
      </c>
      <c r="G259" s="146" t="str">
        <f t="shared" si="4"/>
        <v>018651羊蹄山麓環境衛生組合</v>
      </c>
      <c r="H259" s="117" t="s">
        <v>226</v>
      </c>
      <c r="J259" s="117" t="s">
        <v>5967</v>
      </c>
      <c r="K259" s="121">
        <v>165521</v>
      </c>
    </row>
    <row r="260" spans="1:11" x14ac:dyDescent="0.4">
      <c r="A260" s="117" t="s">
        <v>6634</v>
      </c>
      <c r="B260" s="117" t="s">
        <v>225</v>
      </c>
      <c r="C260" s="117" t="s">
        <v>6560</v>
      </c>
      <c r="D260" s="117" t="s">
        <v>6561</v>
      </c>
      <c r="E260" s="117" t="s">
        <v>6131</v>
      </c>
      <c r="F260" s="117" t="s">
        <v>6130</v>
      </c>
      <c r="G260" s="146" t="str">
        <f t="shared" si="4"/>
        <v>018678北海道後期高齢者医療広域連合</v>
      </c>
      <c r="H260" s="117" t="s">
        <v>220</v>
      </c>
      <c r="J260" s="117" t="s">
        <v>5967</v>
      </c>
      <c r="K260" s="121">
        <v>156531</v>
      </c>
    </row>
    <row r="261" spans="1:11" x14ac:dyDescent="0.4">
      <c r="A261" s="117" t="s">
        <v>6634</v>
      </c>
      <c r="B261" s="117" t="s">
        <v>225</v>
      </c>
      <c r="C261" s="117" t="s">
        <v>6560</v>
      </c>
      <c r="D261" s="117" t="s">
        <v>6561</v>
      </c>
      <c r="E261" s="117" t="s">
        <v>6129</v>
      </c>
      <c r="F261" s="117" t="s">
        <v>6128</v>
      </c>
      <c r="G261" s="146" t="str">
        <f t="shared" si="4"/>
        <v>018686南渡島衛生施設組合</v>
      </c>
      <c r="H261" s="117" t="s">
        <v>226</v>
      </c>
      <c r="J261" s="117" t="s">
        <v>5967</v>
      </c>
      <c r="K261" s="121">
        <v>147637</v>
      </c>
    </row>
    <row r="262" spans="1:11" x14ac:dyDescent="0.4">
      <c r="A262" s="117" t="s">
        <v>6634</v>
      </c>
      <c r="B262" s="117" t="s">
        <v>225</v>
      </c>
      <c r="C262" s="117" t="s">
        <v>6560</v>
      </c>
      <c r="D262" s="117" t="s">
        <v>6561</v>
      </c>
      <c r="E262" s="117" t="s">
        <v>6127</v>
      </c>
      <c r="F262" s="117" t="s">
        <v>6126</v>
      </c>
      <c r="G262" s="146" t="str">
        <f t="shared" si="4"/>
        <v>018694砂川地区保健衛生組合</v>
      </c>
      <c r="H262" s="117" t="s">
        <v>226</v>
      </c>
      <c r="J262" s="117" t="s">
        <v>5967</v>
      </c>
      <c r="K262" s="121">
        <v>485921</v>
      </c>
    </row>
    <row r="263" spans="1:11" x14ac:dyDescent="0.4">
      <c r="A263" s="117" t="s">
        <v>6634</v>
      </c>
      <c r="B263" s="117" t="s">
        <v>225</v>
      </c>
      <c r="C263" s="117" t="s">
        <v>6560</v>
      </c>
      <c r="D263" s="117" t="s">
        <v>6561</v>
      </c>
      <c r="E263" s="117" t="s">
        <v>6125</v>
      </c>
      <c r="F263" s="117" t="s">
        <v>6124</v>
      </c>
      <c r="G263" s="146" t="str">
        <f t="shared" si="4"/>
        <v>018716苫小牧港管理組合</v>
      </c>
      <c r="H263" s="117" t="s">
        <v>226</v>
      </c>
      <c r="J263" s="117" t="s">
        <v>5967</v>
      </c>
      <c r="K263" s="121">
        <v>4036275</v>
      </c>
    </row>
    <row r="264" spans="1:11" x14ac:dyDescent="0.4">
      <c r="A264" s="117" t="s">
        <v>6634</v>
      </c>
      <c r="B264" s="117" t="s">
        <v>225</v>
      </c>
      <c r="C264" s="117" t="s">
        <v>6560</v>
      </c>
      <c r="D264" s="117" t="s">
        <v>6561</v>
      </c>
      <c r="E264" s="117" t="s">
        <v>6123</v>
      </c>
      <c r="F264" s="117" t="s">
        <v>6122</v>
      </c>
      <c r="G264" s="146" t="str">
        <f t="shared" si="4"/>
        <v>018732斜里郡３町終末処理事業組合</v>
      </c>
      <c r="H264" s="117" t="s">
        <v>226</v>
      </c>
      <c r="J264" s="117" t="s">
        <v>5967</v>
      </c>
      <c r="K264" s="121">
        <v>92214</v>
      </c>
    </row>
    <row r="265" spans="1:11" x14ac:dyDescent="0.4">
      <c r="A265" s="117" t="s">
        <v>6634</v>
      </c>
      <c r="B265" s="117" t="s">
        <v>225</v>
      </c>
      <c r="C265" s="117" t="s">
        <v>6560</v>
      </c>
      <c r="D265" s="117" t="s">
        <v>6561</v>
      </c>
      <c r="E265" s="117" t="s">
        <v>6121</v>
      </c>
      <c r="F265" s="117" t="s">
        <v>6120</v>
      </c>
      <c r="G265" s="146" t="str">
        <f t="shared" si="4"/>
        <v>018759西天北五町衛生施設組合</v>
      </c>
      <c r="H265" s="117" t="s">
        <v>226</v>
      </c>
      <c r="J265" s="117" t="s">
        <v>5967</v>
      </c>
      <c r="K265" s="121">
        <v>854745</v>
      </c>
    </row>
    <row r="266" spans="1:11" x14ac:dyDescent="0.4">
      <c r="A266" s="117" t="s">
        <v>6634</v>
      </c>
      <c r="B266" s="117" t="s">
        <v>225</v>
      </c>
      <c r="C266" s="117" t="s">
        <v>6560</v>
      </c>
      <c r="D266" s="117" t="s">
        <v>6561</v>
      </c>
      <c r="E266" s="117" t="s">
        <v>6119</v>
      </c>
      <c r="F266" s="117" t="s">
        <v>6118</v>
      </c>
      <c r="G266" s="146" t="str">
        <f t="shared" si="4"/>
        <v>018767日高地区交通災害共済組合</v>
      </c>
      <c r="H266" s="117" t="s">
        <v>220</v>
      </c>
      <c r="J266" s="117" t="s">
        <v>5967</v>
      </c>
      <c r="K266" s="121">
        <v>0</v>
      </c>
    </row>
    <row r="267" spans="1:11" x14ac:dyDescent="0.4">
      <c r="A267" s="117" t="s">
        <v>6634</v>
      </c>
      <c r="B267" s="117" t="s">
        <v>225</v>
      </c>
      <c r="C267" s="117" t="s">
        <v>6560</v>
      </c>
      <c r="D267" s="117" t="s">
        <v>6561</v>
      </c>
      <c r="E267" s="117" t="s">
        <v>6117</v>
      </c>
      <c r="F267" s="117" t="s">
        <v>6116</v>
      </c>
      <c r="G267" s="146" t="str">
        <f t="shared" si="4"/>
        <v>018775南十勝複合事務組合</v>
      </c>
      <c r="H267" s="117" t="s">
        <v>226</v>
      </c>
      <c r="J267" s="117" t="s">
        <v>5967</v>
      </c>
      <c r="K267" s="121">
        <v>208672</v>
      </c>
    </row>
    <row r="268" spans="1:11" x14ac:dyDescent="0.4">
      <c r="A268" s="117" t="s">
        <v>6634</v>
      </c>
      <c r="B268" s="117" t="s">
        <v>225</v>
      </c>
      <c r="C268" s="117" t="s">
        <v>6560</v>
      </c>
      <c r="D268" s="117" t="s">
        <v>6561</v>
      </c>
      <c r="E268" s="117" t="s">
        <v>6115</v>
      </c>
      <c r="F268" s="117" t="s">
        <v>6114</v>
      </c>
      <c r="G268" s="146" t="str">
        <f t="shared" si="4"/>
        <v>018791安平・厚真行政事務組合</v>
      </c>
      <c r="H268" s="117" t="s">
        <v>226</v>
      </c>
      <c r="J268" s="117" t="s">
        <v>5967</v>
      </c>
      <c r="K268" s="121">
        <v>251016</v>
      </c>
    </row>
    <row r="269" spans="1:11" x14ac:dyDescent="0.4">
      <c r="A269" s="117" t="s">
        <v>6634</v>
      </c>
      <c r="B269" s="117" t="s">
        <v>225</v>
      </c>
      <c r="C269" s="117" t="s">
        <v>6560</v>
      </c>
      <c r="D269" s="117" t="s">
        <v>6561</v>
      </c>
      <c r="E269" s="117" t="s">
        <v>6113</v>
      </c>
      <c r="F269" s="117" t="s">
        <v>6112</v>
      </c>
      <c r="G269" s="146" t="str">
        <f t="shared" si="4"/>
        <v>018830中空知衛生施設組合</v>
      </c>
      <c r="H269" s="117" t="s">
        <v>226</v>
      </c>
      <c r="J269" s="117" t="s">
        <v>5967</v>
      </c>
      <c r="K269" s="121">
        <v>768570</v>
      </c>
    </row>
    <row r="270" spans="1:11" x14ac:dyDescent="0.4">
      <c r="A270" s="117" t="s">
        <v>6634</v>
      </c>
      <c r="B270" s="117" t="s">
        <v>225</v>
      </c>
      <c r="C270" s="117" t="s">
        <v>6560</v>
      </c>
      <c r="D270" s="117" t="s">
        <v>6561</v>
      </c>
      <c r="E270" s="117" t="s">
        <v>6111</v>
      </c>
      <c r="F270" s="117" t="s">
        <v>6110</v>
      </c>
      <c r="G270" s="146" t="str">
        <f t="shared" si="4"/>
        <v>018856十勝圏複合事務組合</v>
      </c>
      <c r="H270" s="117" t="s">
        <v>226</v>
      </c>
      <c r="J270" s="117" t="s">
        <v>5967</v>
      </c>
      <c r="K270" s="121">
        <v>324355</v>
      </c>
    </row>
    <row r="271" spans="1:11" x14ac:dyDescent="0.4">
      <c r="A271" s="117" t="s">
        <v>6634</v>
      </c>
      <c r="B271" s="117" t="s">
        <v>225</v>
      </c>
      <c r="C271" s="117" t="s">
        <v>6560</v>
      </c>
      <c r="D271" s="117" t="s">
        <v>6561</v>
      </c>
      <c r="E271" s="117" t="s">
        <v>6109</v>
      </c>
      <c r="F271" s="117" t="s">
        <v>6108</v>
      </c>
      <c r="G271" s="146" t="str">
        <f t="shared" si="4"/>
        <v>018899南部檜山衛生処理組合</v>
      </c>
      <c r="H271" s="117" t="s">
        <v>226</v>
      </c>
      <c r="J271" s="117" t="s">
        <v>5967</v>
      </c>
      <c r="K271" s="121">
        <v>578144</v>
      </c>
    </row>
    <row r="272" spans="1:11" x14ac:dyDescent="0.4">
      <c r="A272" s="117" t="s">
        <v>6634</v>
      </c>
      <c r="B272" s="117" t="s">
        <v>225</v>
      </c>
      <c r="C272" s="117" t="s">
        <v>6560</v>
      </c>
      <c r="D272" s="117" t="s">
        <v>6561</v>
      </c>
      <c r="E272" s="117" t="s">
        <v>6107</v>
      </c>
      <c r="F272" s="117" t="s">
        <v>6106</v>
      </c>
      <c r="G272" s="146" t="str">
        <f t="shared" si="4"/>
        <v>018902中・北空知廃棄物処理広域連合</v>
      </c>
      <c r="H272" s="117" t="s">
        <v>226</v>
      </c>
      <c r="J272" s="117" t="s">
        <v>5967</v>
      </c>
      <c r="K272" s="121">
        <v>599386</v>
      </c>
    </row>
    <row r="273" spans="1:11" x14ac:dyDescent="0.4">
      <c r="A273" s="117" t="s">
        <v>6634</v>
      </c>
      <c r="B273" s="117" t="s">
        <v>225</v>
      </c>
      <c r="C273" s="117" t="s">
        <v>6560</v>
      </c>
      <c r="D273" s="117" t="s">
        <v>6561</v>
      </c>
      <c r="E273" s="117" t="s">
        <v>6105</v>
      </c>
      <c r="F273" s="117" t="s">
        <v>6104</v>
      </c>
      <c r="G273" s="146" t="str">
        <f t="shared" si="4"/>
        <v>018911北空知衛生施設組合</v>
      </c>
      <c r="H273" s="117" t="s">
        <v>226</v>
      </c>
      <c r="J273" s="117" t="s">
        <v>5967</v>
      </c>
      <c r="K273" s="121">
        <v>58060</v>
      </c>
    </row>
    <row r="274" spans="1:11" x14ac:dyDescent="0.4">
      <c r="A274" s="117" t="s">
        <v>6634</v>
      </c>
      <c r="B274" s="117" t="s">
        <v>225</v>
      </c>
      <c r="C274" s="117" t="s">
        <v>6560</v>
      </c>
      <c r="D274" s="117" t="s">
        <v>6561</v>
      </c>
      <c r="E274" s="117" t="s">
        <v>6103</v>
      </c>
      <c r="F274" s="117" t="s">
        <v>6102</v>
      </c>
      <c r="G274" s="146" t="str">
        <f t="shared" si="4"/>
        <v>018929南宗谷衛生施設組合</v>
      </c>
      <c r="H274" s="117" t="s">
        <v>226</v>
      </c>
      <c r="J274" s="117" t="s">
        <v>5967</v>
      </c>
      <c r="K274" s="121">
        <v>510416</v>
      </c>
    </row>
    <row r="275" spans="1:11" x14ac:dyDescent="0.4">
      <c r="A275" s="117" t="s">
        <v>6634</v>
      </c>
      <c r="B275" s="117" t="s">
        <v>225</v>
      </c>
      <c r="C275" s="117" t="s">
        <v>6560</v>
      </c>
      <c r="D275" s="117" t="s">
        <v>6561</v>
      </c>
      <c r="E275" s="117" t="s">
        <v>6101</v>
      </c>
      <c r="F275" s="117" t="s">
        <v>6100</v>
      </c>
      <c r="G275" s="146" t="str">
        <f t="shared" si="4"/>
        <v>018937函館圏公立大学広域連合</v>
      </c>
      <c r="H275" s="117" t="s">
        <v>226</v>
      </c>
      <c r="J275" s="117" t="s">
        <v>5967</v>
      </c>
      <c r="K275" s="121">
        <v>1985929</v>
      </c>
    </row>
    <row r="276" spans="1:11" x14ac:dyDescent="0.4">
      <c r="A276" s="117" t="s">
        <v>6634</v>
      </c>
      <c r="B276" s="117" t="s">
        <v>225</v>
      </c>
      <c r="C276" s="117" t="s">
        <v>6560</v>
      </c>
      <c r="D276" s="117" t="s">
        <v>6561</v>
      </c>
      <c r="E276" s="117" t="s">
        <v>6099</v>
      </c>
      <c r="F276" s="117" t="s">
        <v>6638</v>
      </c>
      <c r="G276" s="146" t="str">
        <f t="shared" si="4"/>
        <v>018945西胆振行政事務組合</v>
      </c>
      <c r="H276" s="117" t="s">
        <v>226</v>
      </c>
      <c r="J276" s="117" t="s">
        <v>5967</v>
      </c>
      <c r="K276" s="121">
        <v>1502814</v>
      </c>
    </row>
    <row r="277" spans="1:11" x14ac:dyDescent="0.4">
      <c r="A277" s="117" t="s">
        <v>6634</v>
      </c>
      <c r="B277" s="117" t="s">
        <v>225</v>
      </c>
      <c r="C277" s="117" t="s">
        <v>6560</v>
      </c>
      <c r="D277" s="117" t="s">
        <v>6561</v>
      </c>
      <c r="E277" s="117" t="s">
        <v>6098</v>
      </c>
      <c r="F277" s="117" t="s">
        <v>6097</v>
      </c>
      <c r="G277" s="146" t="str">
        <f t="shared" si="4"/>
        <v>018953根室北部衛生組合</v>
      </c>
      <c r="H277" s="117" t="s">
        <v>226</v>
      </c>
      <c r="J277" s="117" t="s">
        <v>5967</v>
      </c>
      <c r="K277" s="121">
        <v>312684</v>
      </c>
    </row>
    <row r="278" spans="1:11" x14ac:dyDescent="0.4">
      <c r="A278" s="117" t="s">
        <v>6634</v>
      </c>
      <c r="B278" s="117" t="s">
        <v>225</v>
      </c>
      <c r="C278" s="117" t="s">
        <v>6560</v>
      </c>
      <c r="D278" s="117" t="s">
        <v>6561</v>
      </c>
      <c r="E278" s="117" t="s">
        <v>6096</v>
      </c>
      <c r="F278" s="117" t="s">
        <v>6639</v>
      </c>
      <c r="G278" s="146" t="str">
        <f t="shared" si="4"/>
        <v>018961江差町・上ノ国町学校給食組合</v>
      </c>
      <c r="H278" s="117" t="s">
        <v>226</v>
      </c>
      <c r="J278" s="117" t="s">
        <v>5967</v>
      </c>
      <c r="K278" s="121">
        <v>146883</v>
      </c>
    </row>
    <row r="279" spans="1:11" x14ac:dyDescent="0.4">
      <c r="A279" s="117" t="s">
        <v>6634</v>
      </c>
      <c r="B279" s="117" t="s">
        <v>225</v>
      </c>
      <c r="C279" s="117" t="s">
        <v>6560</v>
      </c>
      <c r="D279" s="117" t="s">
        <v>6561</v>
      </c>
      <c r="E279" s="117" t="s">
        <v>6095</v>
      </c>
      <c r="F279" s="117" t="s">
        <v>6094</v>
      </c>
      <c r="G279" s="146" t="str">
        <f t="shared" si="4"/>
        <v>018970渡島・檜山地方税滞納整理機構</v>
      </c>
      <c r="H279" s="117" t="s">
        <v>226</v>
      </c>
      <c r="J279" s="117" t="s">
        <v>5967</v>
      </c>
      <c r="K279" s="121">
        <v>37868</v>
      </c>
    </row>
    <row r="280" spans="1:11" x14ac:dyDescent="0.4">
      <c r="A280" s="117" t="s">
        <v>6634</v>
      </c>
      <c r="B280" s="117" t="s">
        <v>225</v>
      </c>
      <c r="C280" s="117" t="s">
        <v>6560</v>
      </c>
      <c r="D280" s="117" t="s">
        <v>6561</v>
      </c>
      <c r="E280" s="117" t="s">
        <v>6093</v>
      </c>
      <c r="F280" s="117" t="s">
        <v>6092</v>
      </c>
      <c r="G280" s="146" t="str">
        <f t="shared" si="4"/>
        <v>019003川上郡衛生処理組合</v>
      </c>
      <c r="H280" s="117" t="s">
        <v>226</v>
      </c>
      <c r="J280" s="117" t="s">
        <v>5967</v>
      </c>
      <c r="K280" s="121">
        <v>58914</v>
      </c>
    </row>
    <row r="281" spans="1:11" x14ac:dyDescent="0.4">
      <c r="A281" s="117" t="s">
        <v>6634</v>
      </c>
      <c r="B281" s="117" t="s">
        <v>225</v>
      </c>
      <c r="C281" s="117" t="s">
        <v>6560</v>
      </c>
      <c r="D281" s="117" t="s">
        <v>6561</v>
      </c>
      <c r="E281" s="117" t="s">
        <v>6091</v>
      </c>
      <c r="F281" s="117" t="s">
        <v>6090</v>
      </c>
      <c r="G281" s="146" t="str">
        <f t="shared" si="4"/>
        <v>019011石狩北部地区消防事務組合</v>
      </c>
      <c r="H281" s="117" t="s">
        <v>226</v>
      </c>
      <c r="J281" s="117" t="s">
        <v>5967</v>
      </c>
      <c r="K281" s="121">
        <v>1845727</v>
      </c>
    </row>
    <row r="282" spans="1:11" x14ac:dyDescent="0.4">
      <c r="A282" s="117" t="s">
        <v>6634</v>
      </c>
      <c r="B282" s="117" t="s">
        <v>225</v>
      </c>
      <c r="C282" s="117" t="s">
        <v>6560</v>
      </c>
      <c r="D282" s="117" t="s">
        <v>6561</v>
      </c>
      <c r="E282" s="117" t="s">
        <v>6089</v>
      </c>
      <c r="F282" s="117" t="s">
        <v>6088</v>
      </c>
      <c r="G282" s="146" t="str">
        <f t="shared" si="4"/>
        <v>019020渡島西部広域事務組合</v>
      </c>
      <c r="H282" s="117" t="s">
        <v>226</v>
      </c>
      <c r="J282" s="117" t="s">
        <v>5967</v>
      </c>
      <c r="K282" s="121">
        <v>1639988</v>
      </c>
    </row>
    <row r="283" spans="1:11" x14ac:dyDescent="0.4">
      <c r="A283" s="117" t="s">
        <v>6634</v>
      </c>
      <c r="B283" s="117" t="s">
        <v>225</v>
      </c>
      <c r="C283" s="117" t="s">
        <v>6560</v>
      </c>
      <c r="D283" s="117" t="s">
        <v>6561</v>
      </c>
      <c r="E283" s="117" t="s">
        <v>6087</v>
      </c>
      <c r="F283" s="117" t="s">
        <v>6086</v>
      </c>
      <c r="G283" s="146" t="str">
        <f t="shared" si="4"/>
        <v>019046中空知広域市町村圏組合（普通会計分）</v>
      </c>
      <c r="H283" s="117" t="s">
        <v>226</v>
      </c>
      <c r="J283" s="117" t="s">
        <v>5967</v>
      </c>
      <c r="K283" s="121">
        <v>28296</v>
      </c>
    </row>
    <row r="284" spans="1:11" x14ac:dyDescent="0.4">
      <c r="A284" s="117" t="s">
        <v>6634</v>
      </c>
      <c r="B284" s="117" t="s">
        <v>225</v>
      </c>
      <c r="C284" s="117" t="s">
        <v>6560</v>
      </c>
      <c r="D284" s="117" t="s">
        <v>6561</v>
      </c>
      <c r="E284" s="117" t="s">
        <v>6085</v>
      </c>
      <c r="F284" s="117" t="s">
        <v>6084</v>
      </c>
      <c r="G284" s="146" t="str">
        <f t="shared" si="4"/>
        <v>019071池北三町行政事務組合</v>
      </c>
      <c r="H284" s="117" t="s">
        <v>226</v>
      </c>
      <c r="J284" s="117" t="s">
        <v>5967</v>
      </c>
      <c r="K284" s="121">
        <v>193465</v>
      </c>
    </row>
    <row r="285" spans="1:11" x14ac:dyDescent="0.4">
      <c r="A285" s="117" t="s">
        <v>6634</v>
      </c>
      <c r="B285" s="117" t="s">
        <v>225</v>
      </c>
      <c r="C285" s="117" t="s">
        <v>6560</v>
      </c>
      <c r="D285" s="117" t="s">
        <v>6561</v>
      </c>
      <c r="E285" s="117" t="s">
        <v>6083</v>
      </c>
      <c r="F285" s="117" t="s">
        <v>6082</v>
      </c>
      <c r="G285" s="146" t="str">
        <f t="shared" si="4"/>
        <v>019101日高東部消防組合</v>
      </c>
      <c r="H285" s="117" t="s">
        <v>226</v>
      </c>
      <c r="J285" s="117" t="s">
        <v>5967</v>
      </c>
      <c r="K285" s="121">
        <v>823479</v>
      </c>
    </row>
    <row r="286" spans="1:11" x14ac:dyDescent="0.4">
      <c r="A286" s="117" t="s">
        <v>6634</v>
      </c>
      <c r="B286" s="117" t="s">
        <v>225</v>
      </c>
      <c r="C286" s="117" t="s">
        <v>6560</v>
      </c>
      <c r="D286" s="117" t="s">
        <v>6561</v>
      </c>
      <c r="E286" s="117" t="s">
        <v>6081</v>
      </c>
      <c r="F286" s="117" t="s">
        <v>6080</v>
      </c>
      <c r="G286" s="146" t="str">
        <f t="shared" si="4"/>
        <v>019135日高中部消防組合</v>
      </c>
      <c r="H286" s="117" t="s">
        <v>226</v>
      </c>
      <c r="J286" s="117" t="s">
        <v>5967</v>
      </c>
      <c r="K286" s="121">
        <v>867829</v>
      </c>
    </row>
    <row r="287" spans="1:11" x14ac:dyDescent="0.4">
      <c r="A287" s="117" t="s">
        <v>6634</v>
      </c>
      <c r="B287" s="117" t="s">
        <v>225</v>
      </c>
      <c r="C287" s="117" t="s">
        <v>6560</v>
      </c>
      <c r="D287" s="117" t="s">
        <v>6561</v>
      </c>
      <c r="E287" s="117" t="s">
        <v>6079</v>
      </c>
      <c r="F287" s="117" t="s">
        <v>6078</v>
      </c>
      <c r="G287" s="146" t="str">
        <f t="shared" si="4"/>
        <v>019143胆振東部消防組合</v>
      </c>
      <c r="H287" s="117" t="s">
        <v>226</v>
      </c>
      <c r="J287" s="117" t="s">
        <v>5967</v>
      </c>
      <c r="K287" s="121">
        <v>1298801</v>
      </c>
    </row>
    <row r="288" spans="1:11" x14ac:dyDescent="0.4">
      <c r="A288" s="117" t="s">
        <v>6634</v>
      </c>
      <c r="B288" s="117" t="s">
        <v>225</v>
      </c>
      <c r="C288" s="117" t="s">
        <v>6560</v>
      </c>
      <c r="D288" s="117" t="s">
        <v>6561</v>
      </c>
      <c r="E288" s="117" t="s">
        <v>6077</v>
      </c>
      <c r="F288" s="117" t="s">
        <v>6076</v>
      </c>
      <c r="G288" s="146" t="str">
        <f t="shared" si="4"/>
        <v>019160日高中部衛生施設組合</v>
      </c>
      <c r="H288" s="117" t="s">
        <v>226</v>
      </c>
      <c r="J288" s="117" t="s">
        <v>5967</v>
      </c>
      <c r="K288" s="121">
        <v>801571</v>
      </c>
    </row>
    <row r="289" spans="1:11" x14ac:dyDescent="0.4">
      <c r="A289" s="117" t="s">
        <v>6634</v>
      </c>
      <c r="B289" s="117" t="s">
        <v>225</v>
      </c>
      <c r="C289" s="117" t="s">
        <v>6560</v>
      </c>
      <c r="D289" s="117" t="s">
        <v>6561</v>
      </c>
      <c r="E289" s="117" t="s">
        <v>6075</v>
      </c>
      <c r="F289" s="117" t="s">
        <v>6074</v>
      </c>
      <c r="G289" s="146" t="str">
        <f t="shared" si="4"/>
        <v>019186上川北部消防事務組合</v>
      </c>
      <c r="H289" s="117" t="s">
        <v>226</v>
      </c>
      <c r="J289" s="117" t="s">
        <v>5967</v>
      </c>
      <c r="K289" s="121">
        <v>1220046</v>
      </c>
    </row>
    <row r="290" spans="1:11" x14ac:dyDescent="0.4">
      <c r="A290" s="117" t="s">
        <v>6634</v>
      </c>
      <c r="B290" s="117" t="s">
        <v>225</v>
      </c>
      <c r="C290" s="117" t="s">
        <v>6560</v>
      </c>
      <c r="D290" s="117" t="s">
        <v>6561</v>
      </c>
      <c r="E290" s="117" t="s">
        <v>6073</v>
      </c>
      <c r="F290" s="117" t="s">
        <v>6072</v>
      </c>
      <c r="G290" s="146" t="str">
        <f t="shared" si="4"/>
        <v>019194遠軽地区広域組合</v>
      </c>
      <c r="H290" s="117" t="s">
        <v>226</v>
      </c>
      <c r="J290" s="117" t="s">
        <v>5967</v>
      </c>
      <c r="K290" s="121">
        <v>3958007</v>
      </c>
    </row>
    <row r="291" spans="1:11" x14ac:dyDescent="0.4">
      <c r="A291" s="117" t="s">
        <v>6634</v>
      </c>
      <c r="B291" s="117" t="s">
        <v>225</v>
      </c>
      <c r="C291" s="117" t="s">
        <v>6560</v>
      </c>
      <c r="D291" s="117" t="s">
        <v>6561</v>
      </c>
      <c r="E291" s="117" t="s">
        <v>6071</v>
      </c>
      <c r="F291" s="117" t="s">
        <v>6070</v>
      </c>
      <c r="G291" s="146" t="str">
        <f t="shared" si="4"/>
        <v>019208美幌・津別広域事務組合</v>
      </c>
      <c r="H291" s="117" t="s">
        <v>226</v>
      </c>
      <c r="J291" s="117" t="s">
        <v>5967</v>
      </c>
      <c r="K291" s="121">
        <v>744903</v>
      </c>
    </row>
    <row r="292" spans="1:11" x14ac:dyDescent="0.4">
      <c r="A292" s="117" t="s">
        <v>6634</v>
      </c>
      <c r="B292" s="117" t="s">
        <v>225</v>
      </c>
      <c r="C292" s="117" t="s">
        <v>6560</v>
      </c>
      <c r="D292" s="117" t="s">
        <v>6561</v>
      </c>
      <c r="E292" s="117" t="s">
        <v>6069</v>
      </c>
      <c r="F292" s="117" t="s">
        <v>6068</v>
      </c>
      <c r="G292" s="146" t="str">
        <f t="shared" si="4"/>
        <v>019216網走地区消防組合</v>
      </c>
      <c r="H292" s="117" t="s">
        <v>226</v>
      </c>
      <c r="J292" s="117" t="s">
        <v>5967</v>
      </c>
      <c r="K292" s="121">
        <v>1116115</v>
      </c>
    </row>
    <row r="293" spans="1:11" x14ac:dyDescent="0.4">
      <c r="A293" s="117" t="s">
        <v>6634</v>
      </c>
      <c r="B293" s="117" t="s">
        <v>225</v>
      </c>
      <c r="C293" s="117" t="s">
        <v>6560</v>
      </c>
      <c r="D293" s="117" t="s">
        <v>6561</v>
      </c>
      <c r="E293" s="117" t="s">
        <v>6067</v>
      </c>
      <c r="F293" s="117" t="s">
        <v>6066</v>
      </c>
      <c r="G293" s="146" t="str">
        <f t="shared" si="4"/>
        <v>019224網走地方教育研修センター組合</v>
      </c>
      <c r="H293" s="117" t="s">
        <v>226</v>
      </c>
      <c r="J293" s="117" t="s">
        <v>5967</v>
      </c>
      <c r="K293" s="121">
        <v>13451</v>
      </c>
    </row>
    <row r="294" spans="1:11" x14ac:dyDescent="0.4">
      <c r="A294" s="117" t="s">
        <v>6634</v>
      </c>
      <c r="B294" s="117" t="s">
        <v>225</v>
      </c>
      <c r="C294" s="117" t="s">
        <v>6560</v>
      </c>
      <c r="D294" s="117" t="s">
        <v>6561</v>
      </c>
      <c r="E294" s="117" t="s">
        <v>6065</v>
      </c>
      <c r="F294" s="117" t="s">
        <v>6064</v>
      </c>
      <c r="G294" s="146" t="str">
        <f t="shared" si="4"/>
        <v>019232愛別町外３町塵芥処理組合</v>
      </c>
      <c r="H294" s="117" t="s">
        <v>226</v>
      </c>
      <c r="J294" s="117" t="s">
        <v>5967</v>
      </c>
      <c r="K294" s="121">
        <v>395997</v>
      </c>
    </row>
    <row r="295" spans="1:11" x14ac:dyDescent="0.4">
      <c r="A295" s="117" t="s">
        <v>6634</v>
      </c>
      <c r="B295" s="117" t="s">
        <v>225</v>
      </c>
      <c r="C295" s="117" t="s">
        <v>6560</v>
      </c>
      <c r="D295" s="117" t="s">
        <v>6561</v>
      </c>
      <c r="E295" s="117" t="s">
        <v>6063</v>
      </c>
      <c r="F295" s="117" t="s">
        <v>6062</v>
      </c>
      <c r="G295" s="146" t="str">
        <f t="shared" si="4"/>
        <v>019241滝川地区広域消防事務組合</v>
      </c>
      <c r="H295" s="117" t="s">
        <v>226</v>
      </c>
      <c r="J295" s="117" t="s">
        <v>5967</v>
      </c>
      <c r="K295" s="121">
        <v>2737849</v>
      </c>
    </row>
    <row r="296" spans="1:11" x14ac:dyDescent="0.4">
      <c r="A296" s="117" t="s">
        <v>6634</v>
      </c>
      <c r="B296" s="117" t="s">
        <v>225</v>
      </c>
      <c r="C296" s="117" t="s">
        <v>6560</v>
      </c>
      <c r="D296" s="117" t="s">
        <v>6561</v>
      </c>
      <c r="E296" s="117" t="s">
        <v>6061</v>
      </c>
      <c r="F296" s="117" t="s">
        <v>6060</v>
      </c>
      <c r="G296" s="146" t="str">
        <f t="shared" si="4"/>
        <v>019259北見地区消防組合</v>
      </c>
      <c r="H296" s="117" t="s">
        <v>226</v>
      </c>
      <c r="J296" s="117" t="s">
        <v>5967</v>
      </c>
      <c r="K296" s="121">
        <v>3016431</v>
      </c>
    </row>
    <row r="297" spans="1:11" x14ac:dyDescent="0.4">
      <c r="A297" s="117" t="s">
        <v>6634</v>
      </c>
      <c r="B297" s="117" t="s">
        <v>225</v>
      </c>
      <c r="C297" s="117" t="s">
        <v>6560</v>
      </c>
      <c r="D297" s="117" t="s">
        <v>6561</v>
      </c>
      <c r="E297" s="117" t="s">
        <v>6059</v>
      </c>
      <c r="F297" s="117" t="s">
        <v>6058</v>
      </c>
      <c r="G297" s="146" t="str">
        <f t="shared" si="4"/>
        <v>019267南空知消防組合</v>
      </c>
      <c r="H297" s="117" t="s">
        <v>226</v>
      </c>
      <c r="J297" s="117" t="s">
        <v>5967</v>
      </c>
      <c r="K297" s="121">
        <v>1098372</v>
      </c>
    </row>
    <row r="298" spans="1:11" x14ac:dyDescent="0.4">
      <c r="A298" s="117" t="s">
        <v>6634</v>
      </c>
      <c r="B298" s="117" t="s">
        <v>225</v>
      </c>
      <c r="C298" s="117" t="s">
        <v>6560</v>
      </c>
      <c r="D298" s="117" t="s">
        <v>6561</v>
      </c>
      <c r="E298" s="117" t="s">
        <v>6057</v>
      </c>
      <c r="F298" s="117" t="s">
        <v>6056</v>
      </c>
      <c r="G298" s="146" t="str">
        <f t="shared" si="4"/>
        <v>019275深川地区消防組合</v>
      </c>
      <c r="H298" s="117" t="s">
        <v>226</v>
      </c>
      <c r="J298" s="117" t="s">
        <v>5967</v>
      </c>
      <c r="K298" s="121">
        <v>1072939</v>
      </c>
    </row>
    <row r="299" spans="1:11" x14ac:dyDescent="0.4">
      <c r="A299" s="117" t="s">
        <v>6634</v>
      </c>
      <c r="B299" s="117" t="s">
        <v>225</v>
      </c>
      <c r="C299" s="117" t="s">
        <v>6560</v>
      </c>
      <c r="D299" s="117" t="s">
        <v>6561</v>
      </c>
      <c r="E299" s="117" t="s">
        <v>6055</v>
      </c>
      <c r="F299" s="117" t="s">
        <v>6054</v>
      </c>
      <c r="G299" s="146" t="str">
        <f t="shared" si="4"/>
        <v>019283岩見沢地区消防事務組合</v>
      </c>
      <c r="H299" s="117" t="s">
        <v>226</v>
      </c>
      <c r="J299" s="117" t="s">
        <v>5967</v>
      </c>
      <c r="K299" s="121">
        <v>3114153</v>
      </c>
    </row>
    <row r="300" spans="1:11" x14ac:dyDescent="0.4">
      <c r="A300" s="117" t="s">
        <v>6634</v>
      </c>
      <c r="B300" s="117" t="s">
        <v>225</v>
      </c>
      <c r="C300" s="117" t="s">
        <v>6560</v>
      </c>
      <c r="D300" s="117" t="s">
        <v>6561</v>
      </c>
      <c r="E300" s="117" t="s">
        <v>6053</v>
      </c>
      <c r="F300" s="117" t="s">
        <v>6052</v>
      </c>
      <c r="G300" s="146" t="str">
        <f t="shared" si="4"/>
        <v>019291砂川地区広域消防組合</v>
      </c>
      <c r="H300" s="117" t="s">
        <v>226</v>
      </c>
      <c r="J300" s="117" t="s">
        <v>5967</v>
      </c>
      <c r="K300" s="121">
        <v>767652</v>
      </c>
    </row>
    <row r="301" spans="1:11" x14ac:dyDescent="0.4">
      <c r="A301" s="117" t="s">
        <v>6634</v>
      </c>
      <c r="B301" s="117" t="s">
        <v>225</v>
      </c>
      <c r="C301" s="117" t="s">
        <v>6560</v>
      </c>
      <c r="D301" s="117" t="s">
        <v>6561</v>
      </c>
      <c r="E301" s="117" t="s">
        <v>6051</v>
      </c>
      <c r="F301" s="117" t="s">
        <v>6050</v>
      </c>
      <c r="G301" s="146" t="str">
        <f t="shared" si="4"/>
        <v>019305根室北部消防事務組合</v>
      </c>
      <c r="H301" s="117" t="s">
        <v>226</v>
      </c>
      <c r="J301" s="117" t="s">
        <v>5967</v>
      </c>
      <c r="K301" s="121">
        <v>1642770</v>
      </c>
    </row>
    <row r="302" spans="1:11" x14ac:dyDescent="0.4">
      <c r="A302" s="117" t="s">
        <v>6634</v>
      </c>
      <c r="B302" s="117" t="s">
        <v>225</v>
      </c>
      <c r="C302" s="117" t="s">
        <v>6560</v>
      </c>
      <c r="D302" s="117" t="s">
        <v>6561</v>
      </c>
      <c r="E302" s="117" t="s">
        <v>6049</v>
      </c>
      <c r="F302" s="117" t="s">
        <v>6048</v>
      </c>
      <c r="G302" s="146" t="str">
        <f t="shared" si="4"/>
        <v>019313士別地方消防事務組合</v>
      </c>
      <c r="H302" s="117" t="s">
        <v>226</v>
      </c>
      <c r="J302" s="117" t="s">
        <v>5967</v>
      </c>
      <c r="K302" s="121">
        <v>1015182</v>
      </c>
    </row>
    <row r="303" spans="1:11" x14ac:dyDescent="0.4">
      <c r="A303" s="117" t="s">
        <v>6634</v>
      </c>
      <c r="B303" s="117" t="s">
        <v>225</v>
      </c>
      <c r="C303" s="117" t="s">
        <v>6560</v>
      </c>
      <c r="D303" s="117" t="s">
        <v>6561</v>
      </c>
      <c r="E303" s="117" t="s">
        <v>6047</v>
      </c>
      <c r="F303" s="117" t="s">
        <v>6046</v>
      </c>
      <c r="G303" s="146" t="str">
        <f t="shared" si="4"/>
        <v>019321胆振東部日高西部衛生組合</v>
      </c>
      <c r="H303" s="117" t="s">
        <v>226</v>
      </c>
      <c r="J303" s="117" t="s">
        <v>5967</v>
      </c>
      <c r="K303" s="121">
        <v>181189</v>
      </c>
    </row>
    <row r="304" spans="1:11" x14ac:dyDescent="0.4">
      <c r="A304" s="117" t="s">
        <v>6634</v>
      </c>
      <c r="B304" s="117" t="s">
        <v>225</v>
      </c>
      <c r="C304" s="117" t="s">
        <v>6560</v>
      </c>
      <c r="D304" s="117" t="s">
        <v>6561</v>
      </c>
      <c r="E304" s="117" t="s">
        <v>6045</v>
      </c>
      <c r="F304" s="117" t="s">
        <v>6044</v>
      </c>
      <c r="G304" s="146" t="str">
        <f t="shared" si="4"/>
        <v>019330西いぶり広域連合</v>
      </c>
      <c r="H304" s="117" t="s">
        <v>226</v>
      </c>
      <c r="J304" s="117" t="s">
        <v>5967</v>
      </c>
      <c r="K304" s="121">
        <v>2395396</v>
      </c>
    </row>
    <row r="305" spans="1:11" x14ac:dyDescent="0.4">
      <c r="A305" s="117" t="s">
        <v>6634</v>
      </c>
      <c r="B305" s="117" t="s">
        <v>225</v>
      </c>
      <c r="C305" s="117" t="s">
        <v>6560</v>
      </c>
      <c r="D305" s="117" t="s">
        <v>6561</v>
      </c>
      <c r="E305" s="117" t="s">
        <v>6043</v>
      </c>
      <c r="F305" s="117" t="s">
        <v>6042</v>
      </c>
      <c r="G305" s="146" t="str">
        <f t="shared" si="4"/>
        <v>019348利尻郡清掃施設組合</v>
      </c>
      <c r="H305" s="117" t="s">
        <v>226</v>
      </c>
      <c r="J305" s="117" t="s">
        <v>5967</v>
      </c>
      <c r="K305" s="121">
        <v>266071</v>
      </c>
    </row>
    <row r="306" spans="1:11" x14ac:dyDescent="0.4">
      <c r="A306" s="117" t="s">
        <v>6634</v>
      </c>
      <c r="B306" s="117" t="s">
        <v>225</v>
      </c>
      <c r="C306" s="117" t="s">
        <v>6560</v>
      </c>
      <c r="D306" s="117" t="s">
        <v>6561</v>
      </c>
      <c r="E306" s="117" t="s">
        <v>6041</v>
      </c>
      <c r="F306" s="117" t="s">
        <v>6040</v>
      </c>
      <c r="G306" s="146" t="str">
        <f t="shared" si="4"/>
        <v>019364上川教育研修センター組合</v>
      </c>
      <c r="H306" s="117" t="s">
        <v>226</v>
      </c>
      <c r="J306" s="117" t="s">
        <v>5967</v>
      </c>
      <c r="K306" s="121">
        <v>30609</v>
      </c>
    </row>
    <row r="307" spans="1:11" x14ac:dyDescent="0.4">
      <c r="A307" s="117" t="s">
        <v>6634</v>
      </c>
      <c r="B307" s="117" t="s">
        <v>225</v>
      </c>
      <c r="C307" s="117" t="s">
        <v>6560</v>
      </c>
      <c r="D307" s="117" t="s">
        <v>6561</v>
      </c>
      <c r="E307" s="117" t="s">
        <v>6039</v>
      </c>
      <c r="F307" s="117" t="s">
        <v>6038</v>
      </c>
      <c r="G307" s="146" t="str">
        <f t="shared" si="4"/>
        <v>019372南渡島消防事務組合</v>
      </c>
      <c r="H307" s="117" t="s">
        <v>226</v>
      </c>
      <c r="J307" s="117" t="s">
        <v>5967</v>
      </c>
      <c r="K307" s="121">
        <v>1901465</v>
      </c>
    </row>
    <row r="308" spans="1:11" x14ac:dyDescent="0.4">
      <c r="A308" s="117" t="s">
        <v>6634</v>
      </c>
      <c r="B308" s="117" t="s">
        <v>225</v>
      </c>
      <c r="C308" s="117" t="s">
        <v>6560</v>
      </c>
      <c r="D308" s="117" t="s">
        <v>6561</v>
      </c>
      <c r="E308" s="117" t="s">
        <v>6037</v>
      </c>
      <c r="F308" s="117" t="s">
        <v>6036</v>
      </c>
      <c r="G308" s="146" t="str">
        <f t="shared" si="4"/>
        <v>019381斜里地区消防組合</v>
      </c>
      <c r="H308" s="117" t="s">
        <v>226</v>
      </c>
      <c r="J308" s="117" t="s">
        <v>5967</v>
      </c>
      <c r="K308" s="121">
        <v>726693</v>
      </c>
    </row>
    <row r="309" spans="1:11" x14ac:dyDescent="0.4">
      <c r="A309" s="117" t="s">
        <v>6634</v>
      </c>
      <c r="B309" s="117" t="s">
        <v>225</v>
      </c>
      <c r="C309" s="117" t="s">
        <v>6560</v>
      </c>
      <c r="D309" s="117" t="s">
        <v>6561</v>
      </c>
      <c r="E309" s="117" t="s">
        <v>6035</v>
      </c>
      <c r="F309" s="117" t="s">
        <v>6034</v>
      </c>
      <c r="G309" s="146" t="str">
        <f t="shared" si="4"/>
        <v>019402羊蹄山ろく消防組合</v>
      </c>
      <c r="H309" s="117" t="s">
        <v>226</v>
      </c>
      <c r="J309" s="117" t="s">
        <v>5967</v>
      </c>
      <c r="K309" s="121">
        <v>1332278</v>
      </c>
    </row>
    <row r="310" spans="1:11" x14ac:dyDescent="0.4">
      <c r="A310" s="117" t="s">
        <v>6634</v>
      </c>
      <c r="B310" s="117" t="s">
        <v>225</v>
      </c>
      <c r="C310" s="117" t="s">
        <v>6560</v>
      </c>
      <c r="D310" s="117" t="s">
        <v>6561</v>
      </c>
      <c r="E310" s="117" t="s">
        <v>6033</v>
      </c>
      <c r="F310" s="117" t="s">
        <v>6032</v>
      </c>
      <c r="G310" s="146" t="str">
        <f t="shared" si="4"/>
        <v>019411南部後志衛生施設組合</v>
      </c>
      <c r="H310" s="117" t="s">
        <v>226</v>
      </c>
      <c r="J310" s="117" t="s">
        <v>5967</v>
      </c>
      <c r="K310" s="121">
        <v>189589</v>
      </c>
    </row>
    <row r="311" spans="1:11" x14ac:dyDescent="0.4">
      <c r="A311" s="117" t="s">
        <v>6634</v>
      </c>
      <c r="B311" s="117" t="s">
        <v>225</v>
      </c>
      <c r="C311" s="117" t="s">
        <v>6560</v>
      </c>
      <c r="D311" s="117" t="s">
        <v>6561</v>
      </c>
      <c r="E311" s="117" t="s">
        <v>6031</v>
      </c>
      <c r="F311" s="117" t="s">
        <v>6030</v>
      </c>
      <c r="G311" s="146" t="str">
        <f t="shared" si="4"/>
        <v>019429大雪消防組合</v>
      </c>
      <c r="H311" s="117" t="s">
        <v>226</v>
      </c>
      <c r="J311" s="117" t="s">
        <v>5967</v>
      </c>
      <c r="K311" s="121">
        <v>1235097</v>
      </c>
    </row>
    <row r="312" spans="1:11" x14ac:dyDescent="0.4">
      <c r="A312" s="117" t="s">
        <v>6634</v>
      </c>
      <c r="B312" s="117" t="s">
        <v>225</v>
      </c>
      <c r="C312" s="117" t="s">
        <v>6560</v>
      </c>
      <c r="D312" s="117" t="s">
        <v>6561</v>
      </c>
      <c r="E312" s="117" t="s">
        <v>6029</v>
      </c>
      <c r="F312" s="117" t="s">
        <v>6028</v>
      </c>
      <c r="G312" s="146" t="str">
        <f t="shared" si="4"/>
        <v>019437大雪清掃組合</v>
      </c>
      <c r="H312" s="117" t="s">
        <v>226</v>
      </c>
      <c r="J312" s="117" t="s">
        <v>5967</v>
      </c>
      <c r="K312" s="121">
        <v>270607</v>
      </c>
    </row>
    <row r="313" spans="1:11" x14ac:dyDescent="0.4">
      <c r="A313" s="117" t="s">
        <v>6634</v>
      </c>
      <c r="B313" s="117" t="s">
        <v>225</v>
      </c>
      <c r="C313" s="117" t="s">
        <v>6560</v>
      </c>
      <c r="D313" s="117" t="s">
        <v>6561</v>
      </c>
      <c r="E313" s="117" t="s">
        <v>6027</v>
      </c>
      <c r="F313" s="117" t="s">
        <v>6026</v>
      </c>
      <c r="G313" s="146" t="str">
        <f t="shared" si="4"/>
        <v>019445北留萌消防組合</v>
      </c>
      <c r="H313" s="117" t="s">
        <v>226</v>
      </c>
      <c r="J313" s="117" t="s">
        <v>5967</v>
      </c>
      <c r="K313" s="121">
        <v>1128879</v>
      </c>
    </row>
    <row r="314" spans="1:11" x14ac:dyDescent="0.4">
      <c r="A314" s="117" t="s">
        <v>6634</v>
      </c>
      <c r="B314" s="117" t="s">
        <v>225</v>
      </c>
      <c r="C314" s="117" t="s">
        <v>6560</v>
      </c>
      <c r="D314" s="117" t="s">
        <v>6561</v>
      </c>
      <c r="E314" s="117" t="s">
        <v>6025</v>
      </c>
      <c r="F314" s="117" t="s">
        <v>6024</v>
      </c>
      <c r="G314" s="146" t="str">
        <f t="shared" si="4"/>
        <v>019453稚内地区消防事務組合</v>
      </c>
      <c r="H314" s="117" t="s">
        <v>226</v>
      </c>
      <c r="J314" s="117" t="s">
        <v>5967</v>
      </c>
      <c r="K314" s="121">
        <v>1040159</v>
      </c>
    </row>
    <row r="315" spans="1:11" x14ac:dyDescent="0.4">
      <c r="A315" s="117" t="s">
        <v>6634</v>
      </c>
      <c r="B315" s="117" t="s">
        <v>225</v>
      </c>
      <c r="C315" s="117" t="s">
        <v>6560</v>
      </c>
      <c r="D315" s="117" t="s">
        <v>6561</v>
      </c>
      <c r="E315" s="117" t="s">
        <v>6023</v>
      </c>
      <c r="F315" s="117" t="s">
        <v>6022</v>
      </c>
      <c r="G315" s="146" t="str">
        <f t="shared" si="4"/>
        <v>019461利尻礼文消防事務組合</v>
      </c>
      <c r="H315" s="117" t="s">
        <v>226</v>
      </c>
      <c r="J315" s="117" t="s">
        <v>5967</v>
      </c>
      <c r="K315" s="121">
        <v>552756</v>
      </c>
    </row>
    <row r="316" spans="1:11" x14ac:dyDescent="0.4">
      <c r="A316" s="117" t="s">
        <v>6634</v>
      </c>
      <c r="B316" s="117" t="s">
        <v>225</v>
      </c>
      <c r="C316" s="117" t="s">
        <v>6560</v>
      </c>
      <c r="D316" s="117" t="s">
        <v>6561</v>
      </c>
      <c r="E316" s="117" t="s">
        <v>6021</v>
      </c>
      <c r="F316" s="117" t="s">
        <v>6020</v>
      </c>
      <c r="G316" s="146" t="str">
        <f t="shared" si="4"/>
        <v>019470南宗谷消防組合</v>
      </c>
      <c r="H316" s="117" t="s">
        <v>226</v>
      </c>
      <c r="J316" s="117" t="s">
        <v>5967</v>
      </c>
      <c r="K316" s="121">
        <v>725533</v>
      </c>
    </row>
    <row r="317" spans="1:11" x14ac:dyDescent="0.4">
      <c r="A317" s="117" t="s">
        <v>6634</v>
      </c>
      <c r="B317" s="117" t="s">
        <v>225</v>
      </c>
      <c r="C317" s="117" t="s">
        <v>6560</v>
      </c>
      <c r="D317" s="117" t="s">
        <v>6561</v>
      </c>
      <c r="E317" s="117" t="s">
        <v>6019</v>
      </c>
      <c r="F317" s="117" t="s">
        <v>6018</v>
      </c>
      <c r="G317" s="146" t="str">
        <f t="shared" si="4"/>
        <v>019488紋別地区消防組合</v>
      </c>
      <c r="H317" s="117" t="s">
        <v>226</v>
      </c>
      <c r="J317" s="117" t="s">
        <v>5967</v>
      </c>
      <c r="K317" s="121">
        <v>1244315</v>
      </c>
    </row>
    <row r="318" spans="1:11" x14ac:dyDescent="0.4">
      <c r="A318" s="117" t="s">
        <v>6634</v>
      </c>
      <c r="B318" s="117" t="s">
        <v>225</v>
      </c>
      <c r="C318" s="117" t="s">
        <v>6560</v>
      </c>
      <c r="D318" s="117" t="s">
        <v>6561</v>
      </c>
      <c r="E318" s="117" t="s">
        <v>6017</v>
      </c>
      <c r="F318" s="117" t="s">
        <v>6016</v>
      </c>
      <c r="G318" s="146" t="str">
        <f t="shared" si="4"/>
        <v>019496日高西部消防組合</v>
      </c>
      <c r="H318" s="117" t="s">
        <v>226</v>
      </c>
      <c r="J318" s="117" t="s">
        <v>5967</v>
      </c>
      <c r="K318" s="121">
        <v>876418</v>
      </c>
    </row>
    <row r="319" spans="1:11" x14ac:dyDescent="0.4">
      <c r="A319" s="117" t="s">
        <v>6634</v>
      </c>
      <c r="B319" s="117" t="s">
        <v>225</v>
      </c>
      <c r="C319" s="117" t="s">
        <v>6560</v>
      </c>
      <c r="D319" s="117" t="s">
        <v>6561</v>
      </c>
      <c r="E319" s="117" t="s">
        <v>6015</v>
      </c>
      <c r="F319" s="117" t="s">
        <v>6014</v>
      </c>
      <c r="G319" s="146" t="str">
        <f t="shared" si="4"/>
        <v>019500平取町外２町衛生施設組合</v>
      </c>
      <c r="H319" s="117" t="s">
        <v>226</v>
      </c>
      <c r="J319" s="117" t="s">
        <v>5967</v>
      </c>
      <c r="K319" s="121">
        <v>787077</v>
      </c>
    </row>
    <row r="320" spans="1:11" x14ac:dyDescent="0.4">
      <c r="A320" s="117" t="s">
        <v>6634</v>
      </c>
      <c r="B320" s="117" t="s">
        <v>225</v>
      </c>
      <c r="C320" s="117" t="s">
        <v>6560</v>
      </c>
      <c r="D320" s="117" t="s">
        <v>6561</v>
      </c>
      <c r="E320" s="117" t="s">
        <v>6013</v>
      </c>
      <c r="F320" s="117" t="s">
        <v>6012</v>
      </c>
      <c r="G320" s="146" t="str">
        <f t="shared" si="4"/>
        <v>019518釧路北部消防事務組合</v>
      </c>
      <c r="H320" s="117" t="s">
        <v>226</v>
      </c>
      <c r="J320" s="117" t="s">
        <v>5967</v>
      </c>
      <c r="K320" s="121">
        <v>1287610</v>
      </c>
    </row>
    <row r="321" spans="1:11" x14ac:dyDescent="0.4">
      <c r="A321" s="117" t="s">
        <v>6634</v>
      </c>
      <c r="B321" s="117" t="s">
        <v>225</v>
      </c>
      <c r="C321" s="117" t="s">
        <v>6560</v>
      </c>
      <c r="D321" s="117" t="s">
        <v>6561</v>
      </c>
      <c r="E321" s="117" t="s">
        <v>6011</v>
      </c>
      <c r="F321" s="117" t="s">
        <v>6010</v>
      </c>
      <c r="G321" s="146" t="str">
        <f t="shared" si="4"/>
        <v>019526北空知葬斎組合</v>
      </c>
      <c r="H321" s="117" t="s">
        <v>226</v>
      </c>
      <c r="J321" s="117" t="s">
        <v>5967</v>
      </c>
      <c r="K321" s="121">
        <v>27015</v>
      </c>
    </row>
    <row r="322" spans="1:11" x14ac:dyDescent="0.4">
      <c r="A322" s="117" t="s">
        <v>6634</v>
      </c>
      <c r="B322" s="117" t="s">
        <v>225</v>
      </c>
      <c r="C322" s="117" t="s">
        <v>6560</v>
      </c>
      <c r="D322" s="117" t="s">
        <v>6561</v>
      </c>
      <c r="E322" s="117" t="s">
        <v>6009</v>
      </c>
      <c r="F322" s="117" t="s">
        <v>6008</v>
      </c>
      <c r="G322" s="146" t="str">
        <f t="shared" ref="G322:G385" si="5">E322&amp;F322</f>
        <v>019534利尻郡学校給食組合</v>
      </c>
      <c r="H322" s="117" t="s">
        <v>226</v>
      </c>
      <c r="J322" s="117" t="s">
        <v>5967</v>
      </c>
      <c r="K322" s="121">
        <v>104471</v>
      </c>
    </row>
    <row r="323" spans="1:11" x14ac:dyDescent="0.4">
      <c r="A323" s="117" t="s">
        <v>6634</v>
      </c>
      <c r="B323" s="117" t="s">
        <v>225</v>
      </c>
      <c r="C323" s="117" t="s">
        <v>6560</v>
      </c>
      <c r="D323" s="117" t="s">
        <v>6561</v>
      </c>
      <c r="E323" s="117" t="s">
        <v>6007</v>
      </c>
      <c r="F323" s="117" t="s">
        <v>6006</v>
      </c>
      <c r="G323" s="146" t="str">
        <f t="shared" si="5"/>
        <v>019551渡島廃棄物処理広域連合</v>
      </c>
      <c r="H323" s="117" t="s">
        <v>226</v>
      </c>
      <c r="J323" s="117" t="s">
        <v>5967</v>
      </c>
      <c r="K323" s="121">
        <v>1527086</v>
      </c>
    </row>
    <row r="324" spans="1:11" x14ac:dyDescent="0.4">
      <c r="A324" s="117" t="s">
        <v>6634</v>
      </c>
      <c r="B324" s="117" t="s">
        <v>225</v>
      </c>
      <c r="C324" s="117" t="s">
        <v>6560</v>
      </c>
      <c r="D324" s="117" t="s">
        <v>6561</v>
      </c>
      <c r="E324" s="117" t="s">
        <v>6005</v>
      </c>
      <c r="F324" s="117" t="s">
        <v>6004</v>
      </c>
      <c r="G324" s="146" t="str">
        <f t="shared" si="5"/>
        <v>019577留萌南部衛生組合</v>
      </c>
      <c r="H324" s="117" t="s">
        <v>226</v>
      </c>
      <c r="J324" s="117" t="s">
        <v>5967</v>
      </c>
      <c r="K324" s="121">
        <v>768649</v>
      </c>
    </row>
    <row r="325" spans="1:11" x14ac:dyDescent="0.4">
      <c r="A325" s="117" t="s">
        <v>6634</v>
      </c>
      <c r="B325" s="117" t="s">
        <v>225</v>
      </c>
      <c r="C325" s="117" t="s">
        <v>6560</v>
      </c>
      <c r="D325" s="117" t="s">
        <v>6561</v>
      </c>
      <c r="E325" s="117" t="s">
        <v>6003</v>
      </c>
      <c r="F325" s="117" t="s">
        <v>6002</v>
      </c>
      <c r="G325" s="146" t="str">
        <f t="shared" si="5"/>
        <v>019585道央廃棄物処理組合</v>
      </c>
      <c r="H325" s="117" t="s">
        <v>226</v>
      </c>
      <c r="J325" s="117" t="s">
        <v>5967</v>
      </c>
      <c r="K325" s="121">
        <v>102764</v>
      </c>
    </row>
    <row r="326" spans="1:11" x14ac:dyDescent="0.4">
      <c r="A326" s="117" t="s">
        <v>6634</v>
      </c>
      <c r="B326" s="117" t="s">
        <v>225</v>
      </c>
      <c r="C326" s="117" t="s">
        <v>6560</v>
      </c>
      <c r="D326" s="117" t="s">
        <v>6561</v>
      </c>
      <c r="E326" s="117" t="s">
        <v>6001</v>
      </c>
      <c r="F326" s="117" t="s">
        <v>6000</v>
      </c>
      <c r="G326" s="146" t="str">
        <f t="shared" si="5"/>
        <v>019593檜山広域行政組合</v>
      </c>
      <c r="H326" s="117" t="s">
        <v>226</v>
      </c>
      <c r="J326" s="117" t="s">
        <v>5967</v>
      </c>
      <c r="K326" s="121">
        <v>1650380</v>
      </c>
    </row>
    <row r="327" spans="1:11" x14ac:dyDescent="0.4">
      <c r="A327" s="117" t="s">
        <v>6634</v>
      </c>
      <c r="B327" s="117" t="s">
        <v>225</v>
      </c>
      <c r="C327" s="117" t="s">
        <v>6560</v>
      </c>
      <c r="D327" s="117" t="s">
        <v>6561</v>
      </c>
      <c r="E327" s="117" t="s">
        <v>5999</v>
      </c>
      <c r="F327" s="117" t="s">
        <v>5998</v>
      </c>
      <c r="G327" s="146" t="str">
        <f t="shared" si="5"/>
        <v>019607北十勝２町環境衛生処理組合</v>
      </c>
      <c r="H327" s="117" t="s">
        <v>226</v>
      </c>
      <c r="J327" s="117" t="s">
        <v>5967</v>
      </c>
      <c r="K327" s="121">
        <v>125264</v>
      </c>
    </row>
    <row r="328" spans="1:11" x14ac:dyDescent="0.4">
      <c r="A328" s="117" t="s">
        <v>6634</v>
      </c>
      <c r="B328" s="117" t="s">
        <v>225</v>
      </c>
      <c r="C328" s="117" t="s">
        <v>6560</v>
      </c>
      <c r="D328" s="117" t="s">
        <v>6561</v>
      </c>
      <c r="E328" s="117" t="s">
        <v>5997</v>
      </c>
      <c r="F328" s="117" t="s">
        <v>5996</v>
      </c>
      <c r="G328" s="146" t="str">
        <f t="shared" si="5"/>
        <v>019631留萌消防組合</v>
      </c>
      <c r="H328" s="117" t="s">
        <v>226</v>
      </c>
      <c r="J328" s="117" t="s">
        <v>5967</v>
      </c>
      <c r="K328" s="121">
        <v>612420</v>
      </c>
    </row>
    <row r="329" spans="1:11" x14ac:dyDescent="0.4">
      <c r="A329" s="117" t="s">
        <v>6634</v>
      </c>
      <c r="B329" s="117" t="s">
        <v>225</v>
      </c>
      <c r="C329" s="117" t="s">
        <v>6560</v>
      </c>
      <c r="D329" s="117" t="s">
        <v>6561</v>
      </c>
      <c r="E329" s="117" t="s">
        <v>5995</v>
      </c>
      <c r="F329" s="117" t="s">
        <v>5994</v>
      </c>
      <c r="G329" s="146" t="str">
        <f t="shared" si="5"/>
        <v>019640岩内・寿都地方消防組合</v>
      </c>
      <c r="H329" s="117" t="s">
        <v>226</v>
      </c>
      <c r="J329" s="117" t="s">
        <v>5967</v>
      </c>
      <c r="K329" s="121">
        <v>1158934</v>
      </c>
    </row>
    <row r="330" spans="1:11" x14ac:dyDescent="0.4">
      <c r="A330" s="117" t="s">
        <v>6634</v>
      </c>
      <c r="B330" s="117" t="s">
        <v>225</v>
      </c>
      <c r="C330" s="117" t="s">
        <v>6560</v>
      </c>
      <c r="D330" s="117" t="s">
        <v>6561</v>
      </c>
      <c r="E330" s="117" t="s">
        <v>5993</v>
      </c>
      <c r="F330" s="117" t="s">
        <v>5992</v>
      </c>
      <c r="G330" s="146" t="str">
        <f t="shared" si="5"/>
        <v>019658北後志消防組合</v>
      </c>
      <c r="H330" s="117" t="s">
        <v>226</v>
      </c>
      <c r="J330" s="117" t="s">
        <v>5967</v>
      </c>
      <c r="K330" s="121">
        <v>1310264</v>
      </c>
    </row>
    <row r="331" spans="1:11" x14ac:dyDescent="0.4">
      <c r="A331" s="117" t="s">
        <v>6634</v>
      </c>
      <c r="B331" s="117" t="s">
        <v>225</v>
      </c>
      <c r="C331" s="117" t="s">
        <v>6560</v>
      </c>
      <c r="D331" s="117" t="s">
        <v>6561</v>
      </c>
      <c r="E331" s="117" t="s">
        <v>5991</v>
      </c>
      <c r="F331" s="117" t="s">
        <v>5990</v>
      </c>
      <c r="G331" s="146" t="str">
        <f t="shared" si="5"/>
        <v>019666釧路東部消防組合</v>
      </c>
      <c r="H331" s="117" t="s">
        <v>226</v>
      </c>
      <c r="J331" s="117" t="s">
        <v>5967</v>
      </c>
      <c r="K331" s="121">
        <v>2050754</v>
      </c>
    </row>
    <row r="332" spans="1:11" x14ac:dyDescent="0.4">
      <c r="A332" s="117" t="s">
        <v>6634</v>
      </c>
      <c r="B332" s="117" t="s">
        <v>225</v>
      </c>
      <c r="C332" s="117" t="s">
        <v>6560</v>
      </c>
      <c r="D332" s="117" t="s">
        <v>6561</v>
      </c>
      <c r="E332" s="117" t="s">
        <v>5989</v>
      </c>
      <c r="F332" s="117" t="s">
        <v>5988</v>
      </c>
      <c r="G332" s="146" t="str">
        <f t="shared" si="5"/>
        <v>019712中標津町外２町葬斎組合</v>
      </c>
      <c r="H332" s="117" t="s">
        <v>226</v>
      </c>
      <c r="J332" s="117" t="s">
        <v>5967</v>
      </c>
      <c r="K332" s="121">
        <v>58920</v>
      </c>
    </row>
    <row r="333" spans="1:11" x14ac:dyDescent="0.4">
      <c r="A333" s="117" t="s">
        <v>6634</v>
      </c>
      <c r="B333" s="117" t="s">
        <v>225</v>
      </c>
      <c r="C333" s="117" t="s">
        <v>6560</v>
      </c>
      <c r="D333" s="117" t="s">
        <v>6561</v>
      </c>
      <c r="E333" s="117" t="s">
        <v>5987</v>
      </c>
      <c r="F333" s="117" t="s">
        <v>5986</v>
      </c>
      <c r="G333" s="146" t="str">
        <f t="shared" si="5"/>
        <v>019721釧路広域連合</v>
      </c>
      <c r="H333" s="117" t="s">
        <v>226</v>
      </c>
      <c r="J333" s="117" t="s">
        <v>5967</v>
      </c>
      <c r="K333" s="121">
        <v>1246531</v>
      </c>
    </row>
    <row r="334" spans="1:11" x14ac:dyDescent="0.4">
      <c r="A334" s="117" t="s">
        <v>6634</v>
      </c>
      <c r="B334" s="117" t="s">
        <v>225</v>
      </c>
      <c r="C334" s="117" t="s">
        <v>6560</v>
      </c>
      <c r="D334" s="117" t="s">
        <v>6561</v>
      </c>
      <c r="E334" s="117" t="s">
        <v>5985</v>
      </c>
      <c r="F334" s="117" t="s">
        <v>5984</v>
      </c>
      <c r="G334" s="146" t="str">
        <f t="shared" si="5"/>
        <v>019739石狩教育研修センター組合</v>
      </c>
      <c r="H334" s="117" t="s">
        <v>226</v>
      </c>
      <c r="J334" s="117" t="s">
        <v>5967</v>
      </c>
      <c r="K334" s="121">
        <v>30320</v>
      </c>
    </row>
    <row r="335" spans="1:11" x14ac:dyDescent="0.4">
      <c r="A335" s="117" t="s">
        <v>6634</v>
      </c>
      <c r="B335" s="117" t="s">
        <v>225</v>
      </c>
      <c r="C335" s="117" t="s">
        <v>6560</v>
      </c>
      <c r="D335" s="117" t="s">
        <v>6561</v>
      </c>
      <c r="E335" s="117" t="s">
        <v>5983</v>
      </c>
      <c r="F335" s="117" t="s">
        <v>5982</v>
      </c>
      <c r="G335" s="146" t="str">
        <f t="shared" si="5"/>
        <v>019747後志教育研修センター組合</v>
      </c>
      <c r="H335" s="117" t="s">
        <v>226</v>
      </c>
      <c r="J335" s="117" t="s">
        <v>5967</v>
      </c>
      <c r="K335" s="121">
        <v>13154</v>
      </c>
    </row>
    <row r="336" spans="1:11" x14ac:dyDescent="0.4">
      <c r="A336" s="117" t="s">
        <v>6634</v>
      </c>
      <c r="B336" s="117" t="s">
        <v>225</v>
      </c>
      <c r="C336" s="117" t="s">
        <v>6560</v>
      </c>
      <c r="D336" s="117" t="s">
        <v>6561</v>
      </c>
      <c r="E336" s="117" t="s">
        <v>5981</v>
      </c>
      <c r="F336" s="117" t="s">
        <v>5980</v>
      </c>
      <c r="G336" s="146" t="str">
        <f t="shared" si="5"/>
        <v>019755西紋別地区環境衛生施設組合</v>
      </c>
      <c r="H336" s="117" t="s">
        <v>226</v>
      </c>
      <c r="J336" s="117" t="s">
        <v>5967</v>
      </c>
      <c r="K336" s="121">
        <v>514038</v>
      </c>
    </row>
    <row r="337" spans="1:11" x14ac:dyDescent="0.4">
      <c r="A337" s="117" t="s">
        <v>6634</v>
      </c>
      <c r="B337" s="117" t="s">
        <v>225</v>
      </c>
      <c r="C337" s="117" t="s">
        <v>6560</v>
      </c>
      <c r="D337" s="117" t="s">
        <v>6561</v>
      </c>
      <c r="E337" s="117" t="s">
        <v>5979</v>
      </c>
      <c r="F337" s="117" t="s">
        <v>5978</v>
      </c>
      <c r="G337" s="146" t="str">
        <f t="shared" si="5"/>
        <v>019771日高管内地方税滞納整理機構</v>
      </c>
      <c r="H337" s="117" t="s">
        <v>226</v>
      </c>
      <c r="J337" s="117" t="s">
        <v>5967</v>
      </c>
      <c r="K337" s="121">
        <v>22243</v>
      </c>
    </row>
    <row r="338" spans="1:11" x14ac:dyDescent="0.4">
      <c r="A338" s="117" t="s">
        <v>6634</v>
      </c>
      <c r="B338" s="117" t="s">
        <v>225</v>
      </c>
      <c r="C338" s="117" t="s">
        <v>6560</v>
      </c>
      <c r="D338" s="117" t="s">
        <v>6561</v>
      </c>
      <c r="E338" s="117" t="s">
        <v>5977</v>
      </c>
      <c r="F338" s="117" t="s">
        <v>5976</v>
      </c>
      <c r="G338" s="146" t="str">
        <f t="shared" si="5"/>
        <v>019780大雪葬斎組合</v>
      </c>
      <c r="H338" s="117" t="s">
        <v>226</v>
      </c>
      <c r="J338" s="117" t="s">
        <v>5967</v>
      </c>
      <c r="K338" s="121">
        <v>19065</v>
      </c>
    </row>
    <row r="339" spans="1:11" x14ac:dyDescent="0.4">
      <c r="A339" s="117" t="s">
        <v>6634</v>
      </c>
      <c r="B339" s="117" t="s">
        <v>225</v>
      </c>
      <c r="C339" s="117" t="s">
        <v>6560</v>
      </c>
      <c r="D339" s="117" t="s">
        <v>6561</v>
      </c>
      <c r="E339" s="117" t="s">
        <v>5975</v>
      </c>
      <c r="F339" s="117" t="s">
        <v>5974</v>
      </c>
      <c r="G339" s="146" t="str">
        <f t="shared" si="5"/>
        <v>019810石狩湾新港管理組合</v>
      </c>
      <c r="H339" s="117" t="s">
        <v>226</v>
      </c>
      <c r="J339" s="117" t="s">
        <v>5967</v>
      </c>
      <c r="K339" s="121">
        <v>1687971</v>
      </c>
    </row>
    <row r="340" spans="1:11" x14ac:dyDescent="0.4">
      <c r="A340" s="117" t="s">
        <v>6634</v>
      </c>
      <c r="B340" s="117" t="s">
        <v>225</v>
      </c>
      <c r="C340" s="117" t="s">
        <v>6560</v>
      </c>
      <c r="D340" s="117" t="s">
        <v>6561</v>
      </c>
      <c r="E340" s="117" t="s">
        <v>5973</v>
      </c>
      <c r="F340" s="117" t="s">
        <v>5972</v>
      </c>
      <c r="G340" s="146" t="str">
        <f t="shared" si="5"/>
        <v>019852北空知圏学校給食組合</v>
      </c>
      <c r="H340" s="117" t="s">
        <v>226</v>
      </c>
      <c r="J340" s="117" t="s">
        <v>5967</v>
      </c>
      <c r="K340" s="121">
        <v>245719</v>
      </c>
    </row>
    <row r="341" spans="1:11" x14ac:dyDescent="0.4">
      <c r="A341" s="117" t="s">
        <v>6634</v>
      </c>
      <c r="B341" s="117" t="s">
        <v>225</v>
      </c>
      <c r="C341" s="117" t="s">
        <v>6560</v>
      </c>
      <c r="D341" s="117" t="s">
        <v>6561</v>
      </c>
      <c r="E341" s="117" t="s">
        <v>5971</v>
      </c>
      <c r="F341" s="117" t="s">
        <v>5970</v>
      </c>
      <c r="G341" s="146" t="str">
        <f t="shared" si="5"/>
        <v>019925釧路公立大学事務組合</v>
      </c>
      <c r="H341" s="117" t="s">
        <v>226</v>
      </c>
      <c r="J341" s="117" t="s">
        <v>5967</v>
      </c>
      <c r="K341" s="121">
        <v>1286374</v>
      </c>
    </row>
    <row r="342" spans="1:11" x14ac:dyDescent="0.4">
      <c r="A342" s="117" t="s">
        <v>6634</v>
      </c>
      <c r="B342" s="117" t="s">
        <v>225</v>
      </c>
      <c r="C342" s="117" t="s">
        <v>6560</v>
      </c>
      <c r="D342" s="117" t="s">
        <v>6561</v>
      </c>
      <c r="E342" s="117" t="s">
        <v>5969</v>
      </c>
      <c r="F342" s="117" t="s">
        <v>5968</v>
      </c>
      <c r="G342" s="146" t="str">
        <f t="shared" si="5"/>
        <v>019976南空知ふるさと市町村圏組合</v>
      </c>
      <c r="H342" s="117" t="s">
        <v>226</v>
      </c>
      <c r="J342" s="117" t="s">
        <v>5967</v>
      </c>
      <c r="K342" s="121">
        <v>48679</v>
      </c>
    </row>
    <row r="343" spans="1:11" x14ac:dyDescent="0.4">
      <c r="A343" s="117" t="s">
        <v>6634</v>
      </c>
      <c r="B343" s="117" t="s">
        <v>225</v>
      </c>
      <c r="C343" s="117" t="s">
        <v>6560</v>
      </c>
      <c r="D343" s="117" t="s">
        <v>6561</v>
      </c>
      <c r="E343" s="117" t="s">
        <v>5966</v>
      </c>
      <c r="F343" s="117" t="s">
        <v>5965</v>
      </c>
      <c r="G343" s="146" t="str">
        <f t="shared" si="5"/>
        <v>022012青森市</v>
      </c>
      <c r="H343" s="117" t="s">
        <v>360</v>
      </c>
      <c r="J343" s="117" t="s">
        <v>5833</v>
      </c>
      <c r="K343" s="121">
        <v>120936172</v>
      </c>
    </row>
    <row r="344" spans="1:11" x14ac:dyDescent="0.4">
      <c r="A344" s="117" t="s">
        <v>6634</v>
      </c>
      <c r="B344" s="117" t="s">
        <v>225</v>
      </c>
      <c r="C344" s="117" t="s">
        <v>6560</v>
      </c>
      <c r="D344" s="117" t="s">
        <v>6561</v>
      </c>
      <c r="E344" s="117" t="s">
        <v>5964</v>
      </c>
      <c r="F344" s="117" t="s">
        <v>5963</v>
      </c>
      <c r="G344" s="146" t="str">
        <f t="shared" si="5"/>
        <v>022021弘前市</v>
      </c>
      <c r="H344" s="117" t="s">
        <v>343</v>
      </c>
      <c r="J344" s="117" t="s">
        <v>5833</v>
      </c>
      <c r="K344" s="121">
        <v>81924880</v>
      </c>
    </row>
    <row r="345" spans="1:11" x14ac:dyDescent="0.4">
      <c r="A345" s="117" t="s">
        <v>6634</v>
      </c>
      <c r="B345" s="117" t="s">
        <v>225</v>
      </c>
      <c r="C345" s="117" t="s">
        <v>6560</v>
      </c>
      <c r="D345" s="117" t="s">
        <v>6561</v>
      </c>
      <c r="E345" s="117" t="s">
        <v>5962</v>
      </c>
      <c r="F345" s="117" t="s">
        <v>5961</v>
      </c>
      <c r="G345" s="146" t="str">
        <f t="shared" si="5"/>
        <v>022039八戸市</v>
      </c>
      <c r="H345" s="117" t="s">
        <v>360</v>
      </c>
      <c r="I345" s="117" t="s">
        <v>802</v>
      </c>
      <c r="J345" s="117" t="s">
        <v>5833</v>
      </c>
      <c r="K345" s="121">
        <v>101281220</v>
      </c>
    </row>
    <row r="346" spans="1:11" x14ac:dyDescent="0.4">
      <c r="A346" s="117" t="s">
        <v>6634</v>
      </c>
      <c r="B346" s="117" t="s">
        <v>225</v>
      </c>
      <c r="C346" s="117" t="s">
        <v>6560</v>
      </c>
      <c r="D346" s="117" t="s">
        <v>6561</v>
      </c>
      <c r="E346" s="117" t="s">
        <v>5960</v>
      </c>
      <c r="F346" s="117" t="s">
        <v>5959</v>
      </c>
      <c r="G346" s="146" t="str">
        <f t="shared" si="5"/>
        <v>022047黒石市</v>
      </c>
      <c r="H346" s="117" t="s">
        <v>338</v>
      </c>
      <c r="J346" s="117" t="s">
        <v>5833</v>
      </c>
      <c r="K346" s="121">
        <v>15369317</v>
      </c>
    </row>
    <row r="347" spans="1:11" x14ac:dyDescent="0.4">
      <c r="A347" s="117" t="s">
        <v>6634</v>
      </c>
      <c r="B347" s="117" t="s">
        <v>225</v>
      </c>
      <c r="C347" s="117" t="s">
        <v>6560</v>
      </c>
      <c r="D347" s="117" t="s">
        <v>6561</v>
      </c>
      <c r="E347" s="117" t="s">
        <v>5958</v>
      </c>
      <c r="F347" s="117" t="s">
        <v>5957</v>
      </c>
      <c r="G347" s="146" t="str">
        <f t="shared" si="5"/>
        <v>022055五所川原市</v>
      </c>
      <c r="H347" s="117" t="s">
        <v>338</v>
      </c>
      <c r="J347" s="117" t="s">
        <v>5833</v>
      </c>
      <c r="K347" s="121">
        <v>34908942</v>
      </c>
    </row>
    <row r="348" spans="1:11" x14ac:dyDescent="0.4">
      <c r="A348" s="117" t="s">
        <v>6634</v>
      </c>
      <c r="B348" s="117" t="s">
        <v>225</v>
      </c>
      <c r="C348" s="117" t="s">
        <v>6560</v>
      </c>
      <c r="D348" s="117" t="s">
        <v>6561</v>
      </c>
      <c r="E348" s="117" t="s">
        <v>5956</v>
      </c>
      <c r="F348" s="117" t="s">
        <v>5955</v>
      </c>
      <c r="G348" s="146" t="str">
        <f t="shared" si="5"/>
        <v>022063十和田市</v>
      </c>
      <c r="H348" s="117" t="s">
        <v>338</v>
      </c>
      <c r="J348" s="117" t="s">
        <v>5833</v>
      </c>
      <c r="K348" s="121">
        <v>31073817</v>
      </c>
    </row>
    <row r="349" spans="1:11" x14ac:dyDescent="0.4">
      <c r="A349" s="117" t="s">
        <v>6634</v>
      </c>
      <c r="B349" s="117" t="s">
        <v>225</v>
      </c>
      <c r="C349" s="117" t="s">
        <v>6560</v>
      </c>
      <c r="D349" s="117" t="s">
        <v>6561</v>
      </c>
      <c r="E349" s="117" t="s">
        <v>5954</v>
      </c>
      <c r="F349" s="117" t="s">
        <v>5953</v>
      </c>
      <c r="G349" s="146" t="str">
        <f t="shared" si="5"/>
        <v>022071三沢市</v>
      </c>
      <c r="H349" s="117" t="s">
        <v>338</v>
      </c>
      <c r="I349" s="117" t="s">
        <v>802</v>
      </c>
      <c r="J349" s="117" t="s">
        <v>5833</v>
      </c>
      <c r="K349" s="121">
        <v>23041732</v>
      </c>
    </row>
    <row r="350" spans="1:11" x14ac:dyDescent="0.4">
      <c r="A350" s="117" t="s">
        <v>6634</v>
      </c>
      <c r="B350" s="117" t="s">
        <v>225</v>
      </c>
      <c r="C350" s="117" t="s">
        <v>6560</v>
      </c>
      <c r="D350" s="117" t="s">
        <v>6561</v>
      </c>
      <c r="E350" s="117" t="s">
        <v>5952</v>
      </c>
      <c r="F350" s="117" t="s">
        <v>5951</v>
      </c>
      <c r="G350" s="146" t="str">
        <f t="shared" si="5"/>
        <v>022080むつ市</v>
      </c>
      <c r="H350" s="117" t="s">
        <v>338</v>
      </c>
      <c r="J350" s="117" t="s">
        <v>5833</v>
      </c>
      <c r="K350" s="121">
        <v>34001681</v>
      </c>
    </row>
    <row r="351" spans="1:11" x14ac:dyDescent="0.4">
      <c r="A351" s="117" t="s">
        <v>6634</v>
      </c>
      <c r="B351" s="117" t="s">
        <v>225</v>
      </c>
      <c r="C351" s="117" t="s">
        <v>6560</v>
      </c>
      <c r="D351" s="117" t="s">
        <v>6561</v>
      </c>
      <c r="E351" s="117" t="s">
        <v>5950</v>
      </c>
      <c r="F351" s="117" t="s">
        <v>5949</v>
      </c>
      <c r="G351" s="146" t="str">
        <f t="shared" si="5"/>
        <v>022098つがる市</v>
      </c>
      <c r="H351" s="117" t="s">
        <v>338</v>
      </c>
      <c r="J351" s="117" t="s">
        <v>5833</v>
      </c>
      <c r="K351" s="121">
        <v>24795333</v>
      </c>
    </row>
    <row r="352" spans="1:11" x14ac:dyDescent="0.4">
      <c r="A352" s="117" t="s">
        <v>6634</v>
      </c>
      <c r="B352" s="117" t="s">
        <v>225</v>
      </c>
      <c r="C352" s="117" t="s">
        <v>6560</v>
      </c>
      <c r="D352" s="117" t="s">
        <v>6561</v>
      </c>
      <c r="E352" s="117" t="s">
        <v>5948</v>
      </c>
      <c r="F352" s="117" t="s">
        <v>5947</v>
      </c>
      <c r="G352" s="146" t="str">
        <f t="shared" si="5"/>
        <v>022101平川市</v>
      </c>
      <c r="H352" s="117" t="s">
        <v>338</v>
      </c>
      <c r="J352" s="117" t="s">
        <v>5833</v>
      </c>
      <c r="K352" s="121">
        <v>18946556</v>
      </c>
    </row>
    <row r="353" spans="1:11" x14ac:dyDescent="0.4">
      <c r="A353" s="117" t="s">
        <v>6634</v>
      </c>
      <c r="B353" s="117" t="s">
        <v>225</v>
      </c>
      <c r="C353" s="117" t="s">
        <v>6560</v>
      </c>
      <c r="D353" s="117" t="s">
        <v>6561</v>
      </c>
      <c r="E353" s="117" t="s">
        <v>5946</v>
      </c>
      <c r="F353" s="117" t="s">
        <v>5945</v>
      </c>
      <c r="G353" s="146" t="str">
        <f t="shared" si="5"/>
        <v>023019平内町</v>
      </c>
      <c r="H353" s="117" t="s">
        <v>277</v>
      </c>
      <c r="J353" s="117" t="s">
        <v>5833</v>
      </c>
      <c r="K353" s="121">
        <v>6978304</v>
      </c>
    </row>
    <row r="354" spans="1:11" x14ac:dyDescent="0.4">
      <c r="A354" s="117" t="s">
        <v>6634</v>
      </c>
      <c r="B354" s="117" t="s">
        <v>225</v>
      </c>
      <c r="C354" s="117" t="s">
        <v>6560</v>
      </c>
      <c r="D354" s="117" t="s">
        <v>6561</v>
      </c>
      <c r="E354" s="117" t="s">
        <v>5944</v>
      </c>
      <c r="F354" s="117" t="s">
        <v>5943</v>
      </c>
      <c r="G354" s="146" t="str">
        <f t="shared" si="5"/>
        <v>023035今別町</v>
      </c>
      <c r="H354" s="117" t="s">
        <v>277</v>
      </c>
      <c r="J354" s="117" t="s">
        <v>5833</v>
      </c>
      <c r="K354" s="121">
        <v>3228048</v>
      </c>
    </row>
    <row r="355" spans="1:11" x14ac:dyDescent="0.4">
      <c r="A355" s="117" t="s">
        <v>6634</v>
      </c>
      <c r="B355" s="117" t="s">
        <v>225</v>
      </c>
      <c r="C355" s="117" t="s">
        <v>6560</v>
      </c>
      <c r="D355" s="117" t="s">
        <v>6561</v>
      </c>
      <c r="E355" s="117" t="s">
        <v>5942</v>
      </c>
      <c r="F355" s="117" t="s">
        <v>5941</v>
      </c>
      <c r="G355" s="146" t="str">
        <f t="shared" si="5"/>
        <v>023043蓬田村</v>
      </c>
      <c r="H355" s="117" t="s">
        <v>277</v>
      </c>
      <c r="J355" s="117" t="s">
        <v>5833</v>
      </c>
      <c r="K355" s="121">
        <v>2346931</v>
      </c>
    </row>
    <row r="356" spans="1:11" x14ac:dyDescent="0.4">
      <c r="A356" s="117" t="s">
        <v>6634</v>
      </c>
      <c r="B356" s="117" t="s">
        <v>225</v>
      </c>
      <c r="C356" s="117" t="s">
        <v>6560</v>
      </c>
      <c r="D356" s="117" t="s">
        <v>6561</v>
      </c>
      <c r="E356" s="117" t="s">
        <v>5940</v>
      </c>
      <c r="F356" s="117" t="s">
        <v>5939</v>
      </c>
      <c r="G356" s="146" t="str">
        <f t="shared" si="5"/>
        <v>023078外ヶ浜町</v>
      </c>
      <c r="H356" s="117" t="s">
        <v>277</v>
      </c>
      <c r="J356" s="117" t="s">
        <v>5833</v>
      </c>
      <c r="K356" s="121">
        <v>6127061</v>
      </c>
    </row>
    <row r="357" spans="1:11" x14ac:dyDescent="0.4">
      <c r="A357" s="117" t="s">
        <v>6634</v>
      </c>
      <c r="B357" s="117" t="s">
        <v>225</v>
      </c>
      <c r="C357" s="117" t="s">
        <v>6560</v>
      </c>
      <c r="D357" s="117" t="s">
        <v>6561</v>
      </c>
      <c r="E357" s="117" t="s">
        <v>5938</v>
      </c>
      <c r="F357" s="117" t="s">
        <v>5937</v>
      </c>
      <c r="G357" s="146" t="str">
        <f t="shared" si="5"/>
        <v>023213鰺ケ沢町</v>
      </c>
      <c r="H357" s="117" t="s">
        <v>277</v>
      </c>
      <c r="J357" s="117" t="s">
        <v>5833</v>
      </c>
      <c r="K357" s="121">
        <v>6720027</v>
      </c>
    </row>
    <row r="358" spans="1:11" x14ac:dyDescent="0.4">
      <c r="A358" s="117" t="s">
        <v>6634</v>
      </c>
      <c r="B358" s="117" t="s">
        <v>225</v>
      </c>
      <c r="C358" s="117" t="s">
        <v>6560</v>
      </c>
      <c r="D358" s="117" t="s">
        <v>6561</v>
      </c>
      <c r="E358" s="117" t="s">
        <v>5936</v>
      </c>
      <c r="F358" s="117" t="s">
        <v>5935</v>
      </c>
      <c r="G358" s="146" t="str">
        <f t="shared" si="5"/>
        <v>023230深浦町</v>
      </c>
      <c r="H358" s="117" t="s">
        <v>277</v>
      </c>
      <c r="J358" s="117" t="s">
        <v>5833</v>
      </c>
      <c r="K358" s="121">
        <v>7467345</v>
      </c>
    </row>
    <row r="359" spans="1:11" x14ac:dyDescent="0.4">
      <c r="A359" s="117" t="s">
        <v>6634</v>
      </c>
      <c r="B359" s="117" t="s">
        <v>225</v>
      </c>
      <c r="C359" s="117" t="s">
        <v>6560</v>
      </c>
      <c r="D359" s="117" t="s">
        <v>6561</v>
      </c>
      <c r="E359" s="117" t="s">
        <v>5934</v>
      </c>
      <c r="F359" s="117" t="s">
        <v>5933</v>
      </c>
      <c r="G359" s="146" t="str">
        <f t="shared" si="5"/>
        <v>023434西目屋村</v>
      </c>
      <c r="H359" s="117" t="s">
        <v>277</v>
      </c>
      <c r="J359" s="117" t="s">
        <v>5833</v>
      </c>
      <c r="K359" s="121">
        <v>2377169</v>
      </c>
    </row>
    <row r="360" spans="1:11" x14ac:dyDescent="0.4">
      <c r="A360" s="117" t="s">
        <v>6634</v>
      </c>
      <c r="B360" s="117" t="s">
        <v>225</v>
      </c>
      <c r="C360" s="117" t="s">
        <v>6560</v>
      </c>
      <c r="D360" s="117" t="s">
        <v>6561</v>
      </c>
      <c r="E360" s="117" t="s">
        <v>5932</v>
      </c>
      <c r="F360" s="117" t="s">
        <v>5931</v>
      </c>
      <c r="G360" s="146" t="str">
        <f t="shared" si="5"/>
        <v>023612藤崎町</v>
      </c>
      <c r="H360" s="117" t="s">
        <v>277</v>
      </c>
      <c r="J360" s="117" t="s">
        <v>5833</v>
      </c>
      <c r="K360" s="121">
        <v>8973706</v>
      </c>
    </row>
    <row r="361" spans="1:11" x14ac:dyDescent="0.4">
      <c r="A361" s="117" t="s">
        <v>6634</v>
      </c>
      <c r="B361" s="117" t="s">
        <v>225</v>
      </c>
      <c r="C361" s="117" t="s">
        <v>6560</v>
      </c>
      <c r="D361" s="117" t="s">
        <v>6561</v>
      </c>
      <c r="E361" s="117" t="s">
        <v>5930</v>
      </c>
      <c r="F361" s="117" t="s">
        <v>5929</v>
      </c>
      <c r="G361" s="146" t="str">
        <f t="shared" si="5"/>
        <v>023621大鰐町</v>
      </c>
      <c r="H361" s="117" t="s">
        <v>277</v>
      </c>
      <c r="J361" s="117" t="s">
        <v>5833</v>
      </c>
      <c r="K361" s="121">
        <v>5189662</v>
      </c>
    </row>
    <row r="362" spans="1:11" x14ac:dyDescent="0.4">
      <c r="A362" s="117" t="s">
        <v>6634</v>
      </c>
      <c r="B362" s="117" t="s">
        <v>225</v>
      </c>
      <c r="C362" s="117" t="s">
        <v>6560</v>
      </c>
      <c r="D362" s="117" t="s">
        <v>6561</v>
      </c>
      <c r="E362" s="117" t="s">
        <v>5928</v>
      </c>
      <c r="F362" s="117" t="s">
        <v>5927</v>
      </c>
      <c r="G362" s="146" t="str">
        <f t="shared" si="5"/>
        <v>023671田舎館村</v>
      </c>
      <c r="H362" s="117" t="s">
        <v>277</v>
      </c>
      <c r="J362" s="117" t="s">
        <v>5833</v>
      </c>
      <c r="K362" s="121">
        <v>3423509</v>
      </c>
    </row>
    <row r="363" spans="1:11" x14ac:dyDescent="0.4">
      <c r="A363" s="117" t="s">
        <v>6634</v>
      </c>
      <c r="B363" s="117" t="s">
        <v>225</v>
      </c>
      <c r="C363" s="117" t="s">
        <v>6560</v>
      </c>
      <c r="D363" s="117" t="s">
        <v>6561</v>
      </c>
      <c r="E363" s="117" t="s">
        <v>5926</v>
      </c>
      <c r="F363" s="117" t="s">
        <v>5925</v>
      </c>
      <c r="G363" s="146" t="str">
        <f t="shared" si="5"/>
        <v>023817板柳町</v>
      </c>
      <c r="H363" s="117" t="s">
        <v>277</v>
      </c>
      <c r="J363" s="117" t="s">
        <v>5833</v>
      </c>
      <c r="K363" s="121">
        <v>6139642</v>
      </c>
    </row>
    <row r="364" spans="1:11" x14ac:dyDescent="0.4">
      <c r="A364" s="117" t="s">
        <v>6634</v>
      </c>
      <c r="B364" s="117" t="s">
        <v>225</v>
      </c>
      <c r="C364" s="117" t="s">
        <v>6560</v>
      </c>
      <c r="D364" s="117" t="s">
        <v>6561</v>
      </c>
      <c r="E364" s="117" t="s">
        <v>5924</v>
      </c>
      <c r="F364" s="117" t="s">
        <v>5923</v>
      </c>
      <c r="G364" s="146" t="str">
        <f t="shared" si="5"/>
        <v>023841鶴田町</v>
      </c>
      <c r="H364" s="117" t="s">
        <v>277</v>
      </c>
      <c r="J364" s="117" t="s">
        <v>5833</v>
      </c>
      <c r="K364" s="121">
        <v>6245556</v>
      </c>
    </row>
    <row r="365" spans="1:11" x14ac:dyDescent="0.4">
      <c r="A365" s="117" t="s">
        <v>6634</v>
      </c>
      <c r="B365" s="117" t="s">
        <v>225</v>
      </c>
      <c r="C365" s="117" t="s">
        <v>6560</v>
      </c>
      <c r="D365" s="117" t="s">
        <v>6561</v>
      </c>
      <c r="E365" s="117" t="s">
        <v>5922</v>
      </c>
      <c r="F365" s="117" t="s">
        <v>5921</v>
      </c>
      <c r="G365" s="146" t="str">
        <f t="shared" si="5"/>
        <v>023876中泊町</v>
      </c>
      <c r="H365" s="117" t="s">
        <v>277</v>
      </c>
      <c r="J365" s="117" t="s">
        <v>5833</v>
      </c>
      <c r="K365" s="121">
        <v>7331388</v>
      </c>
    </row>
    <row r="366" spans="1:11" x14ac:dyDescent="0.4">
      <c r="A366" s="117" t="s">
        <v>6634</v>
      </c>
      <c r="B366" s="117" t="s">
        <v>225</v>
      </c>
      <c r="C366" s="117" t="s">
        <v>6560</v>
      </c>
      <c r="D366" s="117" t="s">
        <v>6561</v>
      </c>
      <c r="E366" s="117" t="s">
        <v>5920</v>
      </c>
      <c r="F366" s="117" t="s">
        <v>5919</v>
      </c>
      <c r="G366" s="146" t="str">
        <f t="shared" si="5"/>
        <v>024015野辺地町</v>
      </c>
      <c r="H366" s="117" t="s">
        <v>277</v>
      </c>
      <c r="J366" s="117" t="s">
        <v>5833</v>
      </c>
      <c r="K366" s="121">
        <v>6288429</v>
      </c>
    </row>
    <row r="367" spans="1:11" x14ac:dyDescent="0.4">
      <c r="A367" s="117" t="s">
        <v>6634</v>
      </c>
      <c r="B367" s="117" t="s">
        <v>225</v>
      </c>
      <c r="C367" s="117" t="s">
        <v>6560</v>
      </c>
      <c r="D367" s="117" t="s">
        <v>6561</v>
      </c>
      <c r="E367" s="117" t="s">
        <v>5918</v>
      </c>
      <c r="F367" s="117" t="s">
        <v>5917</v>
      </c>
      <c r="G367" s="146" t="str">
        <f t="shared" si="5"/>
        <v>024023七戸町</v>
      </c>
      <c r="H367" s="117" t="s">
        <v>277</v>
      </c>
      <c r="J367" s="117" t="s">
        <v>5833</v>
      </c>
      <c r="K367" s="121">
        <v>10018686</v>
      </c>
    </row>
    <row r="368" spans="1:11" x14ac:dyDescent="0.4">
      <c r="A368" s="117" t="s">
        <v>6634</v>
      </c>
      <c r="B368" s="117" t="s">
        <v>225</v>
      </c>
      <c r="C368" s="117" t="s">
        <v>6560</v>
      </c>
      <c r="D368" s="117" t="s">
        <v>6561</v>
      </c>
      <c r="E368" s="117" t="s">
        <v>5916</v>
      </c>
      <c r="F368" s="117" t="s">
        <v>5915</v>
      </c>
      <c r="G368" s="146" t="str">
        <f t="shared" si="5"/>
        <v>024058六戸町</v>
      </c>
      <c r="H368" s="117" t="s">
        <v>277</v>
      </c>
      <c r="J368" s="117" t="s">
        <v>5833</v>
      </c>
      <c r="K368" s="121">
        <v>5484551</v>
      </c>
    </row>
    <row r="369" spans="1:11" x14ac:dyDescent="0.4">
      <c r="A369" s="117" t="s">
        <v>6634</v>
      </c>
      <c r="B369" s="117" t="s">
        <v>225</v>
      </c>
      <c r="C369" s="117" t="s">
        <v>6560</v>
      </c>
      <c r="D369" s="117" t="s">
        <v>6561</v>
      </c>
      <c r="E369" s="117" t="s">
        <v>5914</v>
      </c>
      <c r="F369" s="117" t="s">
        <v>5913</v>
      </c>
      <c r="G369" s="146" t="str">
        <f t="shared" si="5"/>
        <v>024066横浜町</v>
      </c>
      <c r="H369" s="117" t="s">
        <v>277</v>
      </c>
      <c r="J369" s="117" t="s">
        <v>5833</v>
      </c>
      <c r="K369" s="121">
        <v>4796118</v>
      </c>
    </row>
    <row r="370" spans="1:11" x14ac:dyDescent="0.4">
      <c r="A370" s="117" t="s">
        <v>6634</v>
      </c>
      <c r="B370" s="117" t="s">
        <v>225</v>
      </c>
      <c r="C370" s="117" t="s">
        <v>6560</v>
      </c>
      <c r="D370" s="117" t="s">
        <v>6561</v>
      </c>
      <c r="E370" s="117" t="s">
        <v>5912</v>
      </c>
      <c r="F370" s="117" t="s">
        <v>5911</v>
      </c>
      <c r="G370" s="146" t="str">
        <f t="shared" si="5"/>
        <v>024082東北町</v>
      </c>
      <c r="H370" s="117" t="s">
        <v>277</v>
      </c>
      <c r="J370" s="117" t="s">
        <v>5833</v>
      </c>
      <c r="K370" s="121">
        <v>12047025</v>
      </c>
    </row>
    <row r="371" spans="1:11" x14ac:dyDescent="0.4">
      <c r="A371" s="117" t="s">
        <v>6634</v>
      </c>
      <c r="B371" s="117" t="s">
        <v>225</v>
      </c>
      <c r="C371" s="117" t="s">
        <v>6560</v>
      </c>
      <c r="D371" s="117" t="s">
        <v>6561</v>
      </c>
      <c r="E371" s="117" t="s">
        <v>5910</v>
      </c>
      <c r="F371" s="117" t="s">
        <v>5909</v>
      </c>
      <c r="G371" s="146" t="str">
        <f t="shared" si="5"/>
        <v>024112六ケ所村</v>
      </c>
      <c r="H371" s="117" t="s">
        <v>277</v>
      </c>
      <c r="J371" s="117" t="s">
        <v>5833</v>
      </c>
      <c r="K371" s="121">
        <v>14351707</v>
      </c>
    </row>
    <row r="372" spans="1:11" x14ac:dyDescent="0.4">
      <c r="A372" s="117" t="s">
        <v>6634</v>
      </c>
      <c r="B372" s="117" t="s">
        <v>225</v>
      </c>
      <c r="C372" s="117" t="s">
        <v>6560</v>
      </c>
      <c r="D372" s="117" t="s">
        <v>6561</v>
      </c>
      <c r="E372" s="117" t="s">
        <v>5908</v>
      </c>
      <c r="F372" s="117" t="s">
        <v>5907</v>
      </c>
      <c r="G372" s="146" t="str">
        <f t="shared" si="5"/>
        <v>024121おいらせ町</v>
      </c>
      <c r="H372" s="117" t="s">
        <v>277</v>
      </c>
      <c r="I372" s="117" t="s">
        <v>802</v>
      </c>
      <c r="J372" s="117" t="s">
        <v>5833</v>
      </c>
      <c r="K372" s="121">
        <v>11566042</v>
      </c>
    </row>
    <row r="373" spans="1:11" x14ac:dyDescent="0.4">
      <c r="A373" s="117" t="s">
        <v>6634</v>
      </c>
      <c r="B373" s="117" t="s">
        <v>225</v>
      </c>
      <c r="C373" s="117" t="s">
        <v>6560</v>
      </c>
      <c r="D373" s="117" t="s">
        <v>6561</v>
      </c>
      <c r="E373" s="117" t="s">
        <v>5906</v>
      </c>
      <c r="F373" s="117" t="s">
        <v>5905</v>
      </c>
      <c r="G373" s="146" t="str">
        <f t="shared" si="5"/>
        <v>024236大間町</v>
      </c>
      <c r="H373" s="117" t="s">
        <v>277</v>
      </c>
      <c r="J373" s="117" t="s">
        <v>5833</v>
      </c>
      <c r="K373" s="121">
        <v>4388941</v>
      </c>
    </row>
    <row r="374" spans="1:11" x14ac:dyDescent="0.4">
      <c r="A374" s="117" t="s">
        <v>6634</v>
      </c>
      <c r="B374" s="117" t="s">
        <v>225</v>
      </c>
      <c r="C374" s="117" t="s">
        <v>6560</v>
      </c>
      <c r="D374" s="117" t="s">
        <v>6561</v>
      </c>
      <c r="E374" s="117" t="s">
        <v>5904</v>
      </c>
      <c r="F374" s="117" t="s">
        <v>5903</v>
      </c>
      <c r="G374" s="146" t="str">
        <f t="shared" si="5"/>
        <v>024244東通村</v>
      </c>
      <c r="H374" s="117" t="s">
        <v>277</v>
      </c>
      <c r="J374" s="117" t="s">
        <v>5833</v>
      </c>
      <c r="K374" s="121">
        <v>7897832</v>
      </c>
    </row>
    <row r="375" spans="1:11" x14ac:dyDescent="0.4">
      <c r="A375" s="117" t="s">
        <v>6634</v>
      </c>
      <c r="B375" s="117" t="s">
        <v>225</v>
      </c>
      <c r="C375" s="117" t="s">
        <v>6560</v>
      </c>
      <c r="D375" s="117" t="s">
        <v>6561</v>
      </c>
      <c r="E375" s="117" t="s">
        <v>5902</v>
      </c>
      <c r="F375" s="117" t="s">
        <v>5901</v>
      </c>
      <c r="G375" s="146" t="str">
        <f t="shared" si="5"/>
        <v>024252風間浦村</v>
      </c>
      <c r="H375" s="117" t="s">
        <v>277</v>
      </c>
      <c r="J375" s="117" t="s">
        <v>5833</v>
      </c>
      <c r="K375" s="121">
        <v>2599789</v>
      </c>
    </row>
    <row r="376" spans="1:11" x14ac:dyDescent="0.4">
      <c r="A376" s="117" t="s">
        <v>6634</v>
      </c>
      <c r="B376" s="117" t="s">
        <v>225</v>
      </c>
      <c r="C376" s="117" t="s">
        <v>6560</v>
      </c>
      <c r="D376" s="117" t="s">
        <v>6561</v>
      </c>
      <c r="E376" s="117" t="s">
        <v>5900</v>
      </c>
      <c r="F376" s="117" t="s">
        <v>5899</v>
      </c>
      <c r="G376" s="146" t="str">
        <f t="shared" si="5"/>
        <v>024261佐井村</v>
      </c>
      <c r="H376" s="117" t="s">
        <v>277</v>
      </c>
      <c r="J376" s="117" t="s">
        <v>5833</v>
      </c>
      <c r="K376" s="121">
        <v>2730945</v>
      </c>
    </row>
    <row r="377" spans="1:11" x14ac:dyDescent="0.4">
      <c r="A377" s="117" t="s">
        <v>6634</v>
      </c>
      <c r="B377" s="117" t="s">
        <v>225</v>
      </c>
      <c r="C377" s="117" t="s">
        <v>6560</v>
      </c>
      <c r="D377" s="117" t="s">
        <v>6561</v>
      </c>
      <c r="E377" s="117" t="s">
        <v>5898</v>
      </c>
      <c r="F377" s="117" t="s">
        <v>5897</v>
      </c>
      <c r="G377" s="146" t="str">
        <f t="shared" si="5"/>
        <v>024414三戸町</v>
      </c>
      <c r="H377" s="117" t="s">
        <v>277</v>
      </c>
      <c r="J377" s="117" t="s">
        <v>5833</v>
      </c>
      <c r="K377" s="121">
        <v>5769202</v>
      </c>
    </row>
    <row r="378" spans="1:11" x14ac:dyDescent="0.4">
      <c r="A378" s="117" t="s">
        <v>6634</v>
      </c>
      <c r="B378" s="117" t="s">
        <v>225</v>
      </c>
      <c r="C378" s="117" t="s">
        <v>6560</v>
      </c>
      <c r="D378" s="117" t="s">
        <v>6561</v>
      </c>
      <c r="E378" s="117" t="s">
        <v>5896</v>
      </c>
      <c r="F378" s="117" t="s">
        <v>5895</v>
      </c>
      <c r="G378" s="146" t="str">
        <f t="shared" si="5"/>
        <v>024422五戸町</v>
      </c>
      <c r="H378" s="117" t="s">
        <v>277</v>
      </c>
      <c r="J378" s="117" t="s">
        <v>5833</v>
      </c>
      <c r="K378" s="121">
        <v>9320065</v>
      </c>
    </row>
    <row r="379" spans="1:11" x14ac:dyDescent="0.4">
      <c r="A379" s="117" t="s">
        <v>6634</v>
      </c>
      <c r="B379" s="117" t="s">
        <v>225</v>
      </c>
      <c r="C379" s="117" t="s">
        <v>6560</v>
      </c>
      <c r="D379" s="117" t="s">
        <v>6561</v>
      </c>
      <c r="E379" s="117" t="s">
        <v>5894</v>
      </c>
      <c r="F379" s="117" t="s">
        <v>5893</v>
      </c>
      <c r="G379" s="146" t="str">
        <f t="shared" si="5"/>
        <v>024431田子町</v>
      </c>
      <c r="H379" s="117" t="s">
        <v>277</v>
      </c>
      <c r="J379" s="117" t="s">
        <v>5833</v>
      </c>
      <c r="K379" s="121">
        <v>4611338</v>
      </c>
    </row>
    <row r="380" spans="1:11" x14ac:dyDescent="0.4">
      <c r="A380" s="117" t="s">
        <v>6634</v>
      </c>
      <c r="B380" s="117" t="s">
        <v>225</v>
      </c>
      <c r="C380" s="117" t="s">
        <v>6560</v>
      </c>
      <c r="D380" s="117" t="s">
        <v>6561</v>
      </c>
      <c r="E380" s="117" t="s">
        <v>5892</v>
      </c>
      <c r="F380" s="117" t="s">
        <v>1994</v>
      </c>
      <c r="G380" s="146" t="str">
        <f t="shared" si="5"/>
        <v>024457南部町</v>
      </c>
      <c r="H380" s="117" t="s">
        <v>277</v>
      </c>
      <c r="J380" s="117" t="s">
        <v>5833</v>
      </c>
      <c r="K380" s="121">
        <v>10105729</v>
      </c>
    </row>
    <row r="381" spans="1:11" x14ac:dyDescent="0.4">
      <c r="A381" s="117" t="s">
        <v>6634</v>
      </c>
      <c r="B381" s="117" t="s">
        <v>225</v>
      </c>
      <c r="C381" s="117" t="s">
        <v>6560</v>
      </c>
      <c r="D381" s="117" t="s">
        <v>6561</v>
      </c>
      <c r="E381" s="117" t="s">
        <v>5891</v>
      </c>
      <c r="F381" s="117" t="s">
        <v>5890</v>
      </c>
      <c r="G381" s="146" t="str">
        <f t="shared" si="5"/>
        <v>024465階上町</v>
      </c>
      <c r="H381" s="117" t="s">
        <v>277</v>
      </c>
      <c r="I381" s="117" t="s">
        <v>802</v>
      </c>
      <c r="J381" s="117" t="s">
        <v>5833</v>
      </c>
      <c r="K381" s="121">
        <v>5880759</v>
      </c>
    </row>
    <row r="382" spans="1:11" x14ac:dyDescent="0.4">
      <c r="A382" s="117" t="s">
        <v>6634</v>
      </c>
      <c r="B382" s="117" t="s">
        <v>225</v>
      </c>
      <c r="C382" s="117" t="s">
        <v>6560</v>
      </c>
      <c r="D382" s="117" t="s">
        <v>6561</v>
      </c>
      <c r="E382" s="117" t="s">
        <v>5889</v>
      </c>
      <c r="F382" s="117" t="s">
        <v>5888</v>
      </c>
      <c r="G382" s="146" t="str">
        <f t="shared" si="5"/>
        <v>024503新郷村</v>
      </c>
      <c r="H382" s="117" t="s">
        <v>277</v>
      </c>
      <c r="J382" s="117" t="s">
        <v>5833</v>
      </c>
      <c r="K382" s="121">
        <v>2796822</v>
      </c>
    </row>
    <row r="383" spans="1:11" x14ac:dyDescent="0.4">
      <c r="A383" s="117" t="s">
        <v>6634</v>
      </c>
      <c r="B383" s="117" t="s">
        <v>225</v>
      </c>
      <c r="C383" s="117" t="s">
        <v>6560</v>
      </c>
      <c r="D383" s="117" t="s">
        <v>6561</v>
      </c>
      <c r="E383" s="117" t="s">
        <v>5887</v>
      </c>
      <c r="F383" s="117" t="s">
        <v>5886</v>
      </c>
      <c r="G383" s="146" t="str">
        <f t="shared" si="5"/>
        <v>028037中部上北広域事業組合</v>
      </c>
      <c r="H383" s="117" t="s">
        <v>226</v>
      </c>
      <c r="J383" s="117" t="s">
        <v>5833</v>
      </c>
      <c r="K383" s="121">
        <v>3095345</v>
      </c>
    </row>
    <row r="384" spans="1:11" x14ac:dyDescent="0.4">
      <c r="A384" s="117" t="s">
        <v>6634</v>
      </c>
      <c r="B384" s="117" t="s">
        <v>225</v>
      </c>
      <c r="C384" s="117" t="s">
        <v>6560</v>
      </c>
      <c r="D384" s="117" t="s">
        <v>6561</v>
      </c>
      <c r="E384" s="117" t="s">
        <v>5885</v>
      </c>
      <c r="F384" s="117" t="s">
        <v>5884</v>
      </c>
      <c r="G384" s="146" t="str">
        <f t="shared" si="5"/>
        <v>028061青森県市町村総合事務組合</v>
      </c>
      <c r="H384" s="117" t="s">
        <v>226</v>
      </c>
      <c r="J384" s="117" t="s">
        <v>5833</v>
      </c>
      <c r="K384" s="121">
        <v>860974</v>
      </c>
    </row>
    <row r="385" spans="1:11" x14ac:dyDescent="0.4">
      <c r="A385" s="117" t="s">
        <v>6634</v>
      </c>
      <c r="B385" s="117" t="s">
        <v>225</v>
      </c>
      <c r="C385" s="117" t="s">
        <v>6560</v>
      </c>
      <c r="D385" s="117" t="s">
        <v>6561</v>
      </c>
      <c r="E385" s="117" t="s">
        <v>5883</v>
      </c>
      <c r="F385" s="117" t="s">
        <v>5882</v>
      </c>
      <c r="G385" s="146" t="str">
        <f t="shared" si="5"/>
        <v>028126青森県市町村職員退職手当組合</v>
      </c>
      <c r="H385" s="117" t="s">
        <v>226</v>
      </c>
      <c r="J385" s="117" t="s">
        <v>5833</v>
      </c>
      <c r="K385" s="121">
        <v>9088167</v>
      </c>
    </row>
    <row r="386" spans="1:11" x14ac:dyDescent="0.4">
      <c r="A386" s="117" t="s">
        <v>6634</v>
      </c>
      <c r="B386" s="117" t="s">
        <v>225</v>
      </c>
      <c r="C386" s="117" t="s">
        <v>6560</v>
      </c>
      <c r="D386" s="117" t="s">
        <v>6561</v>
      </c>
      <c r="E386" s="117" t="s">
        <v>5881</v>
      </c>
      <c r="F386" s="117" t="s">
        <v>5880</v>
      </c>
      <c r="G386" s="146" t="str">
        <f t="shared" ref="G386:G449" si="6">E386&amp;F386</f>
        <v>028177弘前地区環境整備事務組合</v>
      </c>
      <c r="H386" s="117" t="s">
        <v>226</v>
      </c>
      <c r="J386" s="117" t="s">
        <v>5833</v>
      </c>
      <c r="K386" s="121">
        <v>2485857</v>
      </c>
    </row>
    <row r="387" spans="1:11" x14ac:dyDescent="0.4">
      <c r="A387" s="117" t="s">
        <v>6634</v>
      </c>
      <c r="B387" s="117" t="s">
        <v>225</v>
      </c>
      <c r="C387" s="117" t="s">
        <v>6560</v>
      </c>
      <c r="D387" s="117" t="s">
        <v>6561</v>
      </c>
      <c r="E387" s="117" t="s">
        <v>5879</v>
      </c>
      <c r="F387" s="117" t="s">
        <v>5878</v>
      </c>
      <c r="G387" s="146" t="str">
        <f t="shared" si="6"/>
        <v>028185黒石地区清掃施設組合</v>
      </c>
      <c r="H387" s="117" t="s">
        <v>226</v>
      </c>
      <c r="J387" s="117" t="s">
        <v>5833</v>
      </c>
      <c r="K387" s="121">
        <v>782539</v>
      </c>
    </row>
    <row r="388" spans="1:11" x14ac:dyDescent="0.4">
      <c r="A388" s="117" t="s">
        <v>6634</v>
      </c>
      <c r="B388" s="117" t="s">
        <v>225</v>
      </c>
      <c r="C388" s="117" t="s">
        <v>6560</v>
      </c>
      <c r="D388" s="117" t="s">
        <v>6561</v>
      </c>
      <c r="E388" s="117" t="s">
        <v>5877</v>
      </c>
      <c r="F388" s="117" t="s">
        <v>5876</v>
      </c>
      <c r="G388" s="146" t="str">
        <f t="shared" si="6"/>
        <v>028193西北五環境整備事務組合</v>
      </c>
      <c r="H388" s="117" t="s">
        <v>226</v>
      </c>
      <c r="J388" s="117" t="s">
        <v>5833</v>
      </c>
      <c r="K388" s="121">
        <v>845327</v>
      </c>
    </row>
    <row r="389" spans="1:11" x14ac:dyDescent="0.4">
      <c r="A389" s="117" t="s">
        <v>6634</v>
      </c>
      <c r="B389" s="117" t="s">
        <v>225</v>
      </c>
      <c r="C389" s="117" t="s">
        <v>6560</v>
      </c>
      <c r="D389" s="117" t="s">
        <v>6561</v>
      </c>
      <c r="E389" s="117" t="s">
        <v>5875</v>
      </c>
      <c r="F389" s="117" t="s">
        <v>5874</v>
      </c>
      <c r="G389" s="146" t="str">
        <f t="shared" si="6"/>
        <v>028215十和田地区環境整備事務組合</v>
      </c>
      <c r="H389" s="117" t="s">
        <v>226</v>
      </c>
      <c r="J389" s="117" t="s">
        <v>5833</v>
      </c>
      <c r="K389" s="121">
        <v>319430</v>
      </c>
    </row>
    <row r="390" spans="1:11" x14ac:dyDescent="0.4">
      <c r="A390" s="117" t="s">
        <v>6634</v>
      </c>
      <c r="B390" s="117" t="s">
        <v>225</v>
      </c>
      <c r="C390" s="117" t="s">
        <v>6560</v>
      </c>
      <c r="D390" s="117" t="s">
        <v>6561</v>
      </c>
      <c r="E390" s="117" t="s">
        <v>5873</v>
      </c>
      <c r="F390" s="117" t="s">
        <v>5872</v>
      </c>
      <c r="G390" s="146" t="str">
        <f t="shared" si="6"/>
        <v>028266三戸地区環境整備事務組合</v>
      </c>
      <c r="H390" s="117" t="s">
        <v>226</v>
      </c>
      <c r="J390" s="117" t="s">
        <v>5833</v>
      </c>
      <c r="K390" s="121">
        <v>629939</v>
      </c>
    </row>
    <row r="391" spans="1:11" x14ac:dyDescent="0.4">
      <c r="A391" s="117" t="s">
        <v>6634</v>
      </c>
      <c r="B391" s="117" t="s">
        <v>225</v>
      </c>
      <c r="C391" s="117" t="s">
        <v>6560</v>
      </c>
      <c r="D391" s="117" t="s">
        <v>6561</v>
      </c>
      <c r="E391" s="117" t="s">
        <v>5871</v>
      </c>
      <c r="F391" s="117" t="s">
        <v>5870</v>
      </c>
      <c r="G391" s="146" t="str">
        <f t="shared" si="6"/>
        <v>028291西海岸衛生処理組合</v>
      </c>
      <c r="H391" s="117" t="s">
        <v>226</v>
      </c>
      <c r="J391" s="117" t="s">
        <v>5833</v>
      </c>
      <c r="K391" s="121">
        <v>340631</v>
      </c>
    </row>
    <row r="392" spans="1:11" x14ac:dyDescent="0.4">
      <c r="A392" s="117" t="s">
        <v>6634</v>
      </c>
      <c r="B392" s="117" t="s">
        <v>225</v>
      </c>
      <c r="C392" s="117" t="s">
        <v>6560</v>
      </c>
      <c r="D392" s="117" t="s">
        <v>6561</v>
      </c>
      <c r="E392" s="117" t="s">
        <v>5869</v>
      </c>
      <c r="F392" s="117" t="s">
        <v>5868</v>
      </c>
      <c r="G392" s="146" t="str">
        <f t="shared" si="6"/>
        <v>028304西北五広域福祉事務組合</v>
      </c>
      <c r="H392" s="117" t="s">
        <v>226</v>
      </c>
      <c r="J392" s="117" t="s">
        <v>5833</v>
      </c>
      <c r="K392" s="121">
        <v>322228</v>
      </c>
    </row>
    <row r="393" spans="1:11" x14ac:dyDescent="0.4">
      <c r="A393" s="117" t="s">
        <v>6634</v>
      </c>
      <c r="B393" s="117" t="s">
        <v>225</v>
      </c>
      <c r="C393" s="117" t="s">
        <v>6560</v>
      </c>
      <c r="D393" s="117" t="s">
        <v>6561</v>
      </c>
      <c r="E393" s="117" t="s">
        <v>5867</v>
      </c>
      <c r="F393" s="117" t="s">
        <v>5866</v>
      </c>
      <c r="G393" s="146" t="str">
        <f t="shared" si="6"/>
        <v>028347上北地方教育・福祉事務組合</v>
      </c>
      <c r="H393" s="117" t="s">
        <v>226</v>
      </c>
      <c r="J393" s="117" t="s">
        <v>5833</v>
      </c>
      <c r="K393" s="121">
        <v>1491695</v>
      </c>
    </row>
    <row r="394" spans="1:11" x14ac:dyDescent="0.4">
      <c r="A394" s="117" t="s">
        <v>6634</v>
      </c>
      <c r="B394" s="117" t="s">
        <v>225</v>
      </c>
      <c r="C394" s="117" t="s">
        <v>6560</v>
      </c>
      <c r="D394" s="117" t="s">
        <v>6561</v>
      </c>
      <c r="E394" s="117" t="s">
        <v>5865</v>
      </c>
      <c r="F394" s="117" t="s">
        <v>5864</v>
      </c>
      <c r="G394" s="146" t="str">
        <f t="shared" si="6"/>
        <v>028398青森県交通災害共済組合</v>
      </c>
      <c r="H394" s="117" t="s">
        <v>220</v>
      </c>
      <c r="J394" s="117" t="s">
        <v>5833</v>
      </c>
      <c r="K394" s="121">
        <v>0</v>
      </c>
    </row>
    <row r="395" spans="1:11" x14ac:dyDescent="0.4">
      <c r="A395" s="117" t="s">
        <v>6634</v>
      </c>
      <c r="B395" s="117" t="s">
        <v>225</v>
      </c>
      <c r="C395" s="117" t="s">
        <v>6560</v>
      </c>
      <c r="D395" s="117" t="s">
        <v>6561</v>
      </c>
      <c r="E395" s="117" t="s">
        <v>5863</v>
      </c>
      <c r="F395" s="117" t="s">
        <v>5862</v>
      </c>
      <c r="G395" s="146" t="str">
        <f t="shared" si="6"/>
        <v>028487南黒地方福祉事務組合</v>
      </c>
      <c r="H395" s="117" t="s">
        <v>226</v>
      </c>
      <c r="J395" s="117" t="s">
        <v>5833</v>
      </c>
      <c r="K395" s="121">
        <v>397044</v>
      </c>
    </row>
    <row r="396" spans="1:11" x14ac:dyDescent="0.4">
      <c r="A396" s="117" t="s">
        <v>6634</v>
      </c>
      <c r="B396" s="117" t="s">
        <v>225</v>
      </c>
      <c r="C396" s="117" t="s">
        <v>6560</v>
      </c>
      <c r="D396" s="117" t="s">
        <v>6561</v>
      </c>
      <c r="E396" s="117" t="s">
        <v>5861</v>
      </c>
      <c r="F396" s="117" t="s">
        <v>5860</v>
      </c>
      <c r="G396" s="146" t="str">
        <f t="shared" si="6"/>
        <v>028517三戸郡福祉事務組合</v>
      </c>
      <c r="H396" s="117" t="s">
        <v>226</v>
      </c>
      <c r="J396" s="117" t="s">
        <v>5833</v>
      </c>
      <c r="K396" s="121">
        <v>343758</v>
      </c>
    </row>
    <row r="397" spans="1:11" x14ac:dyDescent="0.4">
      <c r="A397" s="117" t="s">
        <v>6634</v>
      </c>
      <c r="B397" s="117" t="s">
        <v>225</v>
      </c>
      <c r="C397" s="117" t="s">
        <v>6560</v>
      </c>
      <c r="D397" s="117" t="s">
        <v>6561</v>
      </c>
      <c r="E397" s="117" t="s">
        <v>5859</v>
      </c>
      <c r="F397" s="117" t="s">
        <v>5858</v>
      </c>
      <c r="G397" s="146" t="str">
        <f t="shared" si="6"/>
        <v>028533五所川原地区消防事務組合</v>
      </c>
      <c r="H397" s="117" t="s">
        <v>226</v>
      </c>
      <c r="J397" s="117" t="s">
        <v>5833</v>
      </c>
      <c r="K397" s="121">
        <v>2225830</v>
      </c>
    </row>
    <row r="398" spans="1:11" x14ac:dyDescent="0.4">
      <c r="A398" s="117" t="s">
        <v>6634</v>
      </c>
      <c r="B398" s="117" t="s">
        <v>225</v>
      </c>
      <c r="C398" s="117" t="s">
        <v>6560</v>
      </c>
      <c r="D398" s="117" t="s">
        <v>6561</v>
      </c>
      <c r="E398" s="117" t="s">
        <v>5857</v>
      </c>
      <c r="F398" s="117" t="s">
        <v>5856</v>
      </c>
      <c r="G398" s="146" t="str">
        <f t="shared" si="6"/>
        <v>028568弘前地区消防事務組合</v>
      </c>
      <c r="H398" s="117" t="s">
        <v>226</v>
      </c>
      <c r="J398" s="117" t="s">
        <v>5833</v>
      </c>
      <c r="K398" s="121">
        <v>4543759</v>
      </c>
    </row>
    <row r="399" spans="1:11" x14ac:dyDescent="0.4">
      <c r="A399" s="117" t="s">
        <v>6634</v>
      </c>
      <c r="B399" s="117" t="s">
        <v>225</v>
      </c>
      <c r="C399" s="117" t="s">
        <v>6560</v>
      </c>
      <c r="D399" s="117" t="s">
        <v>6561</v>
      </c>
      <c r="E399" s="117" t="s">
        <v>5855</v>
      </c>
      <c r="F399" s="117" t="s">
        <v>5854</v>
      </c>
      <c r="G399" s="146" t="str">
        <f t="shared" si="6"/>
        <v>028592八戸地域広域市町村圏事務組合</v>
      </c>
      <c r="H399" s="117" t="s">
        <v>226</v>
      </c>
      <c r="J399" s="117" t="s">
        <v>5833</v>
      </c>
      <c r="K399" s="121">
        <v>7894276</v>
      </c>
    </row>
    <row r="400" spans="1:11" x14ac:dyDescent="0.4">
      <c r="A400" s="117" t="s">
        <v>6634</v>
      </c>
      <c r="B400" s="117" t="s">
        <v>225</v>
      </c>
      <c r="C400" s="117" t="s">
        <v>6560</v>
      </c>
      <c r="D400" s="117" t="s">
        <v>6561</v>
      </c>
      <c r="E400" s="117" t="s">
        <v>5853</v>
      </c>
      <c r="F400" s="117" t="s">
        <v>5852</v>
      </c>
      <c r="G400" s="146" t="str">
        <f t="shared" si="6"/>
        <v>028614下北地域広域行政事務組合</v>
      </c>
      <c r="H400" s="117" t="s">
        <v>226</v>
      </c>
      <c r="J400" s="117" t="s">
        <v>5833</v>
      </c>
      <c r="K400" s="121">
        <v>6496958</v>
      </c>
    </row>
    <row r="401" spans="1:11" x14ac:dyDescent="0.4">
      <c r="A401" s="117" t="s">
        <v>6634</v>
      </c>
      <c r="B401" s="117" t="s">
        <v>225</v>
      </c>
      <c r="C401" s="117" t="s">
        <v>6560</v>
      </c>
      <c r="D401" s="117" t="s">
        <v>6561</v>
      </c>
      <c r="E401" s="117" t="s">
        <v>5851</v>
      </c>
      <c r="F401" s="117" t="s">
        <v>5850</v>
      </c>
      <c r="G401" s="146" t="str">
        <f t="shared" si="6"/>
        <v>028622鰺ケ沢地区消防事務組合</v>
      </c>
      <c r="H401" s="117" t="s">
        <v>226</v>
      </c>
      <c r="J401" s="117" t="s">
        <v>5833</v>
      </c>
      <c r="K401" s="121">
        <v>706661</v>
      </c>
    </row>
    <row r="402" spans="1:11" x14ac:dyDescent="0.4">
      <c r="A402" s="117" t="s">
        <v>6634</v>
      </c>
      <c r="B402" s="117" t="s">
        <v>225</v>
      </c>
      <c r="C402" s="117" t="s">
        <v>6560</v>
      </c>
      <c r="D402" s="117" t="s">
        <v>6561</v>
      </c>
      <c r="E402" s="117" t="s">
        <v>5849</v>
      </c>
      <c r="F402" s="117" t="s">
        <v>5848</v>
      </c>
      <c r="G402" s="146" t="str">
        <f t="shared" si="6"/>
        <v>028631十和田地域広域事務組合</v>
      </c>
      <c r="H402" s="117" t="s">
        <v>226</v>
      </c>
      <c r="J402" s="117" t="s">
        <v>5833</v>
      </c>
      <c r="K402" s="121">
        <v>3186651</v>
      </c>
    </row>
    <row r="403" spans="1:11" x14ac:dyDescent="0.4">
      <c r="A403" s="117" t="s">
        <v>6634</v>
      </c>
      <c r="B403" s="117" t="s">
        <v>225</v>
      </c>
      <c r="C403" s="117" t="s">
        <v>6560</v>
      </c>
      <c r="D403" s="117" t="s">
        <v>6561</v>
      </c>
      <c r="E403" s="117" t="s">
        <v>5847</v>
      </c>
      <c r="F403" s="117" t="s">
        <v>5846</v>
      </c>
      <c r="G403" s="146" t="str">
        <f t="shared" si="6"/>
        <v>028673田子高原広域事務組合</v>
      </c>
      <c r="H403" s="117" t="s">
        <v>226</v>
      </c>
      <c r="J403" s="117" t="s">
        <v>5833</v>
      </c>
      <c r="K403" s="121">
        <v>5966</v>
      </c>
    </row>
    <row r="404" spans="1:11" x14ac:dyDescent="0.4">
      <c r="A404" s="117" t="s">
        <v>6634</v>
      </c>
      <c r="B404" s="117" t="s">
        <v>225</v>
      </c>
      <c r="C404" s="117" t="s">
        <v>6560</v>
      </c>
      <c r="D404" s="117" t="s">
        <v>6561</v>
      </c>
      <c r="E404" s="117" t="s">
        <v>5845</v>
      </c>
      <c r="F404" s="117" t="s">
        <v>5844</v>
      </c>
      <c r="G404" s="146" t="str">
        <f t="shared" si="6"/>
        <v>028703青森県市長会館管理組合</v>
      </c>
      <c r="H404" s="117" t="s">
        <v>226</v>
      </c>
      <c r="J404" s="117" t="s">
        <v>5833</v>
      </c>
      <c r="K404" s="121">
        <v>5543</v>
      </c>
    </row>
    <row r="405" spans="1:11" x14ac:dyDescent="0.4">
      <c r="A405" s="117" t="s">
        <v>6634</v>
      </c>
      <c r="B405" s="117" t="s">
        <v>225</v>
      </c>
      <c r="C405" s="117" t="s">
        <v>6560</v>
      </c>
      <c r="D405" s="117" t="s">
        <v>6561</v>
      </c>
      <c r="E405" s="117" t="s">
        <v>5843</v>
      </c>
      <c r="F405" s="117" t="s">
        <v>5842</v>
      </c>
      <c r="G405" s="146" t="str">
        <f t="shared" si="6"/>
        <v>028746青森地域広域事務組合</v>
      </c>
      <c r="H405" s="117" t="s">
        <v>226</v>
      </c>
      <c r="J405" s="117" t="s">
        <v>5833</v>
      </c>
      <c r="K405" s="121">
        <v>5376954</v>
      </c>
    </row>
    <row r="406" spans="1:11" x14ac:dyDescent="0.4">
      <c r="A406" s="117" t="s">
        <v>6634</v>
      </c>
      <c r="B406" s="117" t="s">
        <v>225</v>
      </c>
      <c r="C406" s="117" t="s">
        <v>6560</v>
      </c>
      <c r="D406" s="117" t="s">
        <v>6561</v>
      </c>
      <c r="E406" s="117" t="s">
        <v>5841</v>
      </c>
      <c r="F406" s="117" t="s">
        <v>5840</v>
      </c>
      <c r="G406" s="146" t="str">
        <f t="shared" si="6"/>
        <v>028771北部上北広域事務組合</v>
      </c>
      <c r="H406" s="117" t="s">
        <v>226</v>
      </c>
      <c r="J406" s="117" t="s">
        <v>5833</v>
      </c>
      <c r="K406" s="121">
        <v>1992632</v>
      </c>
    </row>
    <row r="407" spans="1:11" x14ac:dyDescent="0.4">
      <c r="A407" s="117" t="s">
        <v>6634</v>
      </c>
      <c r="B407" s="117" t="s">
        <v>225</v>
      </c>
      <c r="C407" s="117" t="s">
        <v>6560</v>
      </c>
      <c r="D407" s="117" t="s">
        <v>6561</v>
      </c>
      <c r="E407" s="117" t="s">
        <v>5839</v>
      </c>
      <c r="F407" s="117" t="s">
        <v>5838</v>
      </c>
      <c r="G407" s="146" t="str">
        <f t="shared" si="6"/>
        <v>028789津軽広域連合</v>
      </c>
      <c r="H407" s="117" t="s">
        <v>226</v>
      </c>
      <c r="J407" s="117" t="s">
        <v>5833</v>
      </c>
      <c r="K407" s="121">
        <v>302428</v>
      </c>
    </row>
    <row r="408" spans="1:11" x14ac:dyDescent="0.4">
      <c r="A408" s="117" t="s">
        <v>6634</v>
      </c>
      <c r="B408" s="117" t="s">
        <v>225</v>
      </c>
      <c r="C408" s="117" t="s">
        <v>6560</v>
      </c>
      <c r="D408" s="117" t="s">
        <v>6561</v>
      </c>
      <c r="E408" s="117" t="s">
        <v>5837</v>
      </c>
      <c r="F408" s="117" t="s">
        <v>5836</v>
      </c>
      <c r="G408" s="146" t="str">
        <f t="shared" si="6"/>
        <v>028797つがる西北五広域連合</v>
      </c>
      <c r="H408" s="117" t="s">
        <v>226</v>
      </c>
      <c r="J408" s="117" t="s">
        <v>5833</v>
      </c>
      <c r="K408" s="121">
        <v>111296</v>
      </c>
    </row>
    <row r="409" spans="1:11" x14ac:dyDescent="0.4">
      <c r="A409" s="117" t="s">
        <v>6634</v>
      </c>
      <c r="B409" s="117" t="s">
        <v>225</v>
      </c>
      <c r="C409" s="117" t="s">
        <v>6560</v>
      </c>
      <c r="D409" s="117" t="s">
        <v>6561</v>
      </c>
      <c r="E409" s="117" t="s">
        <v>5835</v>
      </c>
      <c r="F409" s="117" t="s">
        <v>5834</v>
      </c>
      <c r="G409" s="146" t="str">
        <f t="shared" si="6"/>
        <v>028801青森県後期高齢者医療広域連合</v>
      </c>
      <c r="H409" s="117" t="s">
        <v>220</v>
      </c>
      <c r="J409" s="117" t="s">
        <v>5833</v>
      </c>
      <c r="K409" s="121">
        <v>1116827</v>
      </c>
    </row>
    <row r="410" spans="1:11" x14ac:dyDescent="0.4">
      <c r="A410" s="117" t="s">
        <v>6634</v>
      </c>
      <c r="B410" s="117" t="s">
        <v>225</v>
      </c>
      <c r="C410" s="117" t="s">
        <v>6560</v>
      </c>
      <c r="D410" s="117" t="s">
        <v>6561</v>
      </c>
      <c r="E410" s="117" t="s">
        <v>5832</v>
      </c>
      <c r="F410" s="117" t="s">
        <v>5831</v>
      </c>
      <c r="G410" s="146" t="str">
        <f t="shared" si="6"/>
        <v>032018盛岡市</v>
      </c>
      <c r="H410" s="117" t="s">
        <v>360</v>
      </c>
      <c r="I410" s="116" t="s">
        <v>802</v>
      </c>
      <c r="J410" s="117" t="s">
        <v>5711</v>
      </c>
      <c r="K410" s="121">
        <v>109255976</v>
      </c>
    </row>
    <row r="411" spans="1:11" x14ac:dyDescent="0.4">
      <c r="A411" s="117" t="s">
        <v>6634</v>
      </c>
      <c r="B411" s="117" t="s">
        <v>225</v>
      </c>
      <c r="C411" s="117" t="s">
        <v>6560</v>
      </c>
      <c r="D411" s="117" t="s">
        <v>6561</v>
      </c>
      <c r="E411" s="117" t="s">
        <v>5830</v>
      </c>
      <c r="F411" s="117" t="s">
        <v>5829</v>
      </c>
      <c r="G411" s="146" t="str">
        <f t="shared" si="6"/>
        <v>032026宮古市</v>
      </c>
      <c r="H411" s="117" t="s">
        <v>338</v>
      </c>
      <c r="I411" s="117" t="s">
        <v>802</v>
      </c>
      <c r="J411" s="117" t="s">
        <v>5711</v>
      </c>
      <c r="K411" s="121">
        <v>52095694</v>
      </c>
    </row>
    <row r="412" spans="1:11" x14ac:dyDescent="0.4">
      <c r="A412" s="117" t="s">
        <v>6634</v>
      </c>
      <c r="B412" s="117" t="s">
        <v>225</v>
      </c>
      <c r="C412" s="117" t="s">
        <v>6560</v>
      </c>
      <c r="D412" s="117" t="s">
        <v>6561</v>
      </c>
      <c r="E412" s="117" t="s">
        <v>5828</v>
      </c>
      <c r="F412" s="117" t="s">
        <v>5827</v>
      </c>
      <c r="G412" s="146" t="str">
        <f t="shared" si="6"/>
        <v>032034大船渡市</v>
      </c>
      <c r="H412" s="117" t="s">
        <v>338</v>
      </c>
      <c r="I412" s="117" t="s">
        <v>802</v>
      </c>
      <c r="J412" s="117" t="s">
        <v>5711</v>
      </c>
      <c r="K412" s="121">
        <v>40327005</v>
      </c>
    </row>
    <row r="413" spans="1:11" x14ac:dyDescent="0.4">
      <c r="A413" s="117" t="s">
        <v>6634</v>
      </c>
      <c r="B413" s="117" t="s">
        <v>225</v>
      </c>
      <c r="C413" s="117" t="s">
        <v>6560</v>
      </c>
      <c r="D413" s="117" t="s">
        <v>6561</v>
      </c>
      <c r="E413" s="117" t="s">
        <v>5826</v>
      </c>
      <c r="F413" s="117" t="s">
        <v>5825</v>
      </c>
      <c r="G413" s="146" t="str">
        <f t="shared" si="6"/>
        <v>032051花巻市</v>
      </c>
      <c r="H413" s="117" t="s">
        <v>338</v>
      </c>
      <c r="I413" s="117" t="s">
        <v>802</v>
      </c>
      <c r="J413" s="117" t="s">
        <v>5711</v>
      </c>
      <c r="K413" s="121">
        <v>48968543</v>
      </c>
    </row>
    <row r="414" spans="1:11" x14ac:dyDescent="0.4">
      <c r="A414" s="117" t="s">
        <v>6634</v>
      </c>
      <c r="B414" s="117" t="s">
        <v>225</v>
      </c>
      <c r="C414" s="117" t="s">
        <v>6560</v>
      </c>
      <c r="D414" s="117" t="s">
        <v>6561</v>
      </c>
      <c r="E414" s="117" t="s">
        <v>5824</v>
      </c>
      <c r="F414" s="117" t="s">
        <v>5823</v>
      </c>
      <c r="G414" s="146" t="str">
        <f t="shared" si="6"/>
        <v>032069北上市</v>
      </c>
      <c r="H414" s="117" t="s">
        <v>338</v>
      </c>
      <c r="I414" s="117" t="s">
        <v>802</v>
      </c>
      <c r="J414" s="117" t="s">
        <v>5711</v>
      </c>
      <c r="K414" s="121">
        <v>37622823</v>
      </c>
    </row>
    <row r="415" spans="1:11" x14ac:dyDescent="0.4">
      <c r="A415" s="117" t="s">
        <v>6634</v>
      </c>
      <c r="B415" s="117" t="s">
        <v>225</v>
      </c>
      <c r="C415" s="117" t="s">
        <v>6560</v>
      </c>
      <c r="D415" s="117" t="s">
        <v>6561</v>
      </c>
      <c r="E415" s="117" t="s">
        <v>5822</v>
      </c>
      <c r="F415" s="117" t="s">
        <v>5821</v>
      </c>
      <c r="G415" s="146" t="str">
        <f t="shared" si="6"/>
        <v>032077久慈市</v>
      </c>
      <c r="H415" s="117" t="s">
        <v>338</v>
      </c>
      <c r="I415" s="117" t="s">
        <v>802</v>
      </c>
      <c r="J415" s="117" t="s">
        <v>5711</v>
      </c>
      <c r="K415" s="121">
        <v>24626846</v>
      </c>
    </row>
    <row r="416" spans="1:11" x14ac:dyDescent="0.4">
      <c r="A416" s="117" t="s">
        <v>6634</v>
      </c>
      <c r="B416" s="117" t="s">
        <v>225</v>
      </c>
      <c r="C416" s="117" t="s">
        <v>6560</v>
      </c>
      <c r="D416" s="117" t="s">
        <v>6561</v>
      </c>
      <c r="E416" s="117" t="s">
        <v>5820</v>
      </c>
      <c r="F416" s="117" t="s">
        <v>5819</v>
      </c>
      <c r="G416" s="146" t="str">
        <f t="shared" si="6"/>
        <v>032085遠野市</v>
      </c>
      <c r="H416" s="117" t="s">
        <v>338</v>
      </c>
      <c r="I416" s="117" t="s">
        <v>802</v>
      </c>
      <c r="J416" s="117" t="s">
        <v>5711</v>
      </c>
      <c r="K416" s="121">
        <v>20164261</v>
      </c>
    </row>
    <row r="417" spans="1:11" x14ac:dyDescent="0.4">
      <c r="A417" s="117" t="s">
        <v>6634</v>
      </c>
      <c r="B417" s="117" t="s">
        <v>225</v>
      </c>
      <c r="C417" s="117" t="s">
        <v>6560</v>
      </c>
      <c r="D417" s="117" t="s">
        <v>6561</v>
      </c>
      <c r="E417" s="117" t="s">
        <v>5818</v>
      </c>
      <c r="F417" s="117" t="s">
        <v>5817</v>
      </c>
      <c r="G417" s="146" t="str">
        <f t="shared" si="6"/>
        <v>032093一関市</v>
      </c>
      <c r="H417" s="117" t="s">
        <v>343</v>
      </c>
      <c r="I417" s="117" t="s">
        <v>802</v>
      </c>
      <c r="J417" s="117" t="s">
        <v>5711</v>
      </c>
      <c r="K417" s="121">
        <v>65426399</v>
      </c>
    </row>
    <row r="418" spans="1:11" x14ac:dyDescent="0.4">
      <c r="A418" s="117" t="s">
        <v>6634</v>
      </c>
      <c r="B418" s="117" t="s">
        <v>225</v>
      </c>
      <c r="C418" s="117" t="s">
        <v>6560</v>
      </c>
      <c r="D418" s="117" t="s">
        <v>6561</v>
      </c>
      <c r="E418" s="117" t="s">
        <v>5816</v>
      </c>
      <c r="F418" s="117" t="s">
        <v>5815</v>
      </c>
      <c r="G418" s="146" t="str">
        <f t="shared" si="6"/>
        <v>032107陸前高田市</v>
      </c>
      <c r="H418" s="117" t="s">
        <v>338</v>
      </c>
      <c r="I418" s="117" t="s">
        <v>802</v>
      </c>
      <c r="J418" s="117" t="s">
        <v>5711</v>
      </c>
      <c r="K418" s="121">
        <v>89248430</v>
      </c>
    </row>
    <row r="419" spans="1:11" x14ac:dyDescent="0.4">
      <c r="A419" s="117" t="s">
        <v>6634</v>
      </c>
      <c r="B419" s="117" t="s">
        <v>225</v>
      </c>
      <c r="C419" s="117" t="s">
        <v>6560</v>
      </c>
      <c r="D419" s="117" t="s">
        <v>6561</v>
      </c>
      <c r="E419" s="117" t="s">
        <v>5814</v>
      </c>
      <c r="F419" s="117" t="s">
        <v>5813</v>
      </c>
      <c r="G419" s="146" t="str">
        <f t="shared" si="6"/>
        <v>032115釜石市</v>
      </c>
      <c r="H419" s="117" t="s">
        <v>338</v>
      </c>
      <c r="I419" s="117" t="s">
        <v>802</v>
      </c>
      <c r="J419" s="117" t="s">
        <v>5711</v>
      </c>
      <c r="K419" s="121">
        <v>67098680</v>
      </c>
    </row>
    <row r="420" spans="1:11" x14ac:dyDescent="0.4">
      <c r="A420" s="117" t="s">
        <v>6634</v>
      </c>
      <c r="B420" s="117" t="s">
        <v>225</v>
      </c>
      <c r="C420" s="117" t="s">
        <v>6560</v>
      </c>
      <c r="D420" s="117" t="s">
        <v>6561</v>
      </c>
      <c r="E420" s="117" t="s">
        <v>5812</v>
      </c>
      <c r="F420" s="117" t="s">
        <v>5811</v>
      </c>
      <c r="G420" s="146" t="str">
        <f t="shared" si="6"/>
        <v>032131二戸市</v>
      </c>
      <c r="H420" s="117" t="s">
        <v>338</v>
      </c>
      <c r="I420" s="117" t="s">
        <v>802</v>
      </c>
      <c r="J420" s="117" t="s">
        <v>5711</v>
      </c>
      <c r="K420" s="121">
        <v>17307044</v>
      </c>
    </row>
    <row r="421" spans="1:11" x14ac:dyDescent="0.4">
      <c r="A421" s="117" t="s">
        <v>6634</v>
      </c>
      <c r="B421" s="117" t="s">
        <v>225</v>
      </c>
      <c r="C421" s="117" t="s">
        <v>6560</v>
      </c>
      <c r="D421" s="117" t="s">
        <v>6561</v>
      </c>
      <c r="E421" s="117" t="s">
        <v>5810</v>
      </c>
      <c r="F421" s="117" t="s">
        <v>5809</v>
      </c>
      <c r="G421" s="146" t="str">
        <f t="shared" si="6"/>
        <v>032140八幡平市</v>
      </c>
      <c r="H421" s="117" t="s">
        <v>338</v>
      </c>
      <c r="I421" s="117" t="s">
        <v>802</v>
      </c>
      <c r="J421" s="117" t="s">
        <v>5711</v>
      </c>
      <c r="K421" s="121">
        <v>21270876</v>
      </c>
    </row>
    <row r="422" spans="1:11" x14ac:dyDescent="0.4">
      <c r="A422" s="117" t="s">
        <v>6634</v>
      </c>
      <c r="B422" s="117" t="s">
        <v>225</v>
      </c>
      <c r="C422" s="117" t="s">
        <v>6560</v>
      </c>
      <c r="D422" s="117" t="s">
        <v>6561</v>
      </c>
      <c r="E422" s="117" t="s">
        <v>5808</v>
      </c>
      <c r="F422" s="117" t="s">
        <v>5807</v>
      </c>
      <c r="G422" s="146" t="str">
        <f t="shared" si="6"/>
        <v>032158奥州市</v>
      </c>
      <c r="H422" s="117" t="s">
        <v>343</v>
      </c>
      <c r="I422" s="117" t="s">
        <v>802</v>
      </c>
      <c r="J422" s="117" t="s">
        <v>5711</v>
      </c>
      <c r="K422" s="121">
        <v>56828876</v>
      </c>
    </row>
    <row r="423" spans="1:11" x14ac:dyDescent="0.4">
      <c r="A423" s="117" t="s">
        <v>6634</v>
      </c>
      <c r="B423" s="117" t="s">
        <v>225</v>
      </c>
      <c r="C423" s="117" t="s">
        <v>6560</v>
      </c>
      <c r="D423" s="117" t="s">
        <v>6561</v>
      </c>
      <c r="E423" s="117" t="s">
        <v>5806</v>
      </c>
      <c r="F423" s="117" t="s">
        <v>5805</v>
      </c>
      <c r="G423" s="146" t="str">
        <f t="shared" si="6"/>
        <v>032166滝沢市</v>
      </c>
      <c r="H423" s="117" t="s">
        <v>338</v>
      </c>
      <c r="I423" s="117" t="s">
        <v>802</v>
      </c>
      <c r="J423" s="117" t="s">
        <v>5711</v>
      </c>
      <c r="K423" s="121">
        <v>18155467</v>
      </c>
    </row>
    <row r="424" spans="1:11" x14ac:dyDescent="0.4">
      <c r="A424" s="117" t="s">
        <v>6634</v>
      </c>
      <c r="B424" s="117" t="s">
        <v>225</v>
      </c>
      <c r="C424" s="117" t="s">
        <v>6560</v>
      </c>
      <c r="D424" s="117" t="s">
        <v>6561</v>
      </c>
      <c r="E424" s="117" t="s">
        <v>5804</v>
      </c>
      <c r="F424" s="117" t="s">
        <v>5803</v>
      </c>
      <c r="G424" s="146" t="str">
        <f t="shared" si="6"/>
        <v>033014雫石町</v>
      </c>
      <c r="H424" s="117" t="s">
        <v>277</v>
      </c>
      <c r="I424" s="117" t="s">
        <v>802</v>
      </c>
      <c r="J424" s="117" t="s">
        <v>5711</v>
      </c>
      <c r="K424" s="121">
        <v>10319346</v>
      </c>
    </row>
    <row r="425" spans="1:11" x14ac:dyDescent="0.4">
      <c r="A425" s="117" t="s">
        <v>6634</v>
      </c>
      <c r="B425" s="117" t="s">
        <v>225</v>
      </c>
      <c r="C425" s="117" t="s">
        <v>6560</v>
      </c>
      <c r="D425" s="117" t="s">
        <v>6561</v>
      </c>
      <c r="E425" s="117" t="s">
        <v>5802</v>
      </c>
      <c r="F425" s="117" t="s">
        <v>5801</v>
      </c>
      <c r="G425" s="146" t="str">
        <f t="shared" si="6"/>
        <v>033022葛巻町</v>
      </c>
      <c r="H425" s="117" t="s">
        <v>277</v>
      </c>
      <c r="I425" s="117" t="s">
        <v>802</v>
      </c>
      <c r="J425" s="117" t="s">
        <v>5711</v>
      </c>
      <c r="K425" s="121">
        <v>7231767</v>
      </c>
    </row>
    <row r="426" spans="1:11" x14ac:dyDescent="0.4">
      <c r="A426" s="117" t="s">
        <v>6634</v>
      </c>
      <c r="B426" s="117" t="s">
        <v>225</v>
      </c>
      <c r="C426" s="117" t="s">
        <v>6560</v>
      </c>
      <c r="D426" s="117" t="s">
        <v>6561</v>
      </c>
      <c r="E426" s="117" t="s">
        <v>5800</v>
      </c>
      <c r="F426" s="117" t="s">
        <v>5799</v>
      </c>
      <c r="G426" s="146" t="str">
        <f t="shared" si="6"/>
        <v>033031岩手町</v>
      </c>
      <c r="H426" s="117" t="s">
        <v>277</v>
      </c>
      <c r="I426" s="117" t="s">
        <v>802</v>
      </c>
      <c r="J426" s="117" t="s">
        <v>5711</v>
      </c>
      <c r="K426" s="121">
        <v>7958625</v>
      </c>
    </row>
    <row r="427" spans="1:11" x14ac:dyDescent="0.4">
      <c r="A427" s="117" t="s">
        <v>6634</v>
      </c>
      <c r="B427" s="117" t="s">
        <v>225</v>
      </c>
      <c r="C427" s="117" t="s">
        <v>6560</v>
      </c>
      <c r="D427" s="117" t="s">
        <v>6561</v>
      </c>
      <c r="E427" s="117" t="s">
        <v>5798</v>
      </c>
      <c r="F427" s="117" t="s">
        <v>5797</v>
      </c>
      <c r="G427" s="146" t="str">
        <f t="shared" si="6"/>
        <v>033219紫波町</v>
      </c>
      <c r="H427" s="117" t="s">
        <v>277</v>
      </c>
      <c r="I427" s="117" t="s">
        <v>802</v>
      </c>
      <c r="J427" s="117" t="s">
        <v>5711</v>
      </c>
      <c r="K427" s="121">
        <v>14005501</v>
      </c>
    </row>
    <row r="428" spans="1:11" x14ac:dyDescent="0.4">
      <c r="A428" s="117" t="s">
        <v>6634</v>
      </c>
      <c r="B428" s="117" t="s">
        <v>225</v>
      </c>
      <c r="C428" s="117" t="s">
        <v>6560</v>
      </c>
      <c r="D428" s="117" t="s">
        <v>6561</v>
      </c>
      <c r="E428" s="117" t="s">
        <v>5796</v>
      </c>
      <c r="F428" s="117" t="s">
        <v>5795</v>
      </c>
      <c r="G428" s="146" t="str">
        <f t="shared" si="6"/>
        <v>033227矢巾町</v>
      </c>
      <c r="H428" s="117" t="s">
        <v>277</v>
      </c>
      <c r="I428" s="117" t="s">
        <v>802</v>
      </c>
      <c r="J428" s="117" t="s">
        <v>5711</v>
      </c>
      <c r="K428" s="121">
        <v>11696078</v>
      </c>
    </row>
    <row r="429" spans="1:11" x14ac:dyDescent="0.4">
      <c r="A429" s="117" t="s">
        <v>6634</v>
      </c>
      <c r="B429" s="117" t="s">
        <v>225</v>
      </c>
      <c r="C429" s="117" t="s">
        <v>6560</v>
      </c>
      <c r="D429" s="117" t="s">
        <v>6561</v>
      </c>
      <c r="E429" s="117" t="s">
        <v>5794</v>
      </c>
      <c r="F429" s="117" t="s">
        <v>5793</v>
      </c>
      <c r="G429" s="146" t="str">
        <f t="shared" si="6"/>
        <v>033669西和賀町</v>
      </c>
      <c r="H429" s="117" t="s">
        <v>277</v>
      </c>
      <c r="I429" s="117" t="s">
        <v>802</v>
      </c>
      <c r="J429" s="117" t="s">
        <v>5711</v>
      </c>
      <c r="K429" s="121">
        <v>7262437</v>
      </c>
    </row>
    <row r="430" spans="1:11" x14ac:dyDescent="0.4">
      <c r="A430" s="117" t="s">
        <v>6634</v>
      </c>
      <c r="B430" s="117" t="s">
        <v>225</v>
      </c>
      <c r="C430" s="117" t="s">
        <v>6560</v>
      </c>
      <c r="D430" s="117" t="s">
        <v>6561</v>
      </c>
      <c r="E430" s="117" t="s">
        <v>5792</v>
      </c>
      <c r="F430" s="117" t="s">
        <v>5791</v>
      </c>
      <c r="G430" s="146" t="str">
        <f t="shared" si="6"/>
        <v>033812金ケ崎町</v>
      </c>
      <c r="H430" s="117" t="s">
        <v>277</v>
      </c>
      <c r="I430" s="117" t="s">
        <v>802</v>
      </c>
      <c r="J430" s="117" t="s">
        <v>5711</v>
      </c>
      <c r="K430" s="121">
        <v>8565955</v>
      </c>
    </row>
    <row r="431" spans="1:11" x14ac:dyDescent="0.4">
      <c r="A431" s="117" t="s">
        <v>6634</v>
      </c>
      <c r="B431" s="117" t="s">
        <v>225</v>
      </c>
      <c r="C431" s="117" t="s">
        <v>6560</v>
      </c>
      <c r="D431" s="117" t="s">
        <v>6561</v>
      </c>
      <c r="E431" s="117" t="s">
        <v>5790</v>
      </c>
      <c r="F431" s="117" t="s">
        <v>5789</v>
      </c>
      <c r="G431" s="146" t="str">
        <f t="shared" si="6"/>
        <v>034029平泉町</v>
      </c>
      <c r="H431" s="117" t="s">
        <v>277</v>
      </c>
      <c r="I431" s="117" t="s">
        <v>802</v>
      </c>
      <c r="J431" s="117" t="s">
        <v>5711</v>
      </c>
      <c r="K431" s="121">
        <v>4721294</v>
      </c>
    </row>
    <row r="432" spans="1:11" x14ac:dyDescent="0.4">
      <c r="A432" s="117" t="s">
        <v>6634</v>
      </c>
      <c r="B432" s="117" t="s">
        <v>225</v>
      </c>
      <c r="C432" s="117" t="s">
        <v>6560</v>
      </c>
      <c r="D432" s="117" t="s">
        <v>6561</v>
      </c>
      <c r="E432" s="117" t="s">
        <v>5788</v>
      </c>
      <c r="F432" s="117" t="s">
        <v>5787</v>
      </c>
      <c r="G432" s="146" t="str">
        <f t="shared" si="6"/>
        <v>034410住田町</v>
      </c>
      <c r="H432" s="117" t="s">
        <v>277</v>
      </c>
      <c r="I432" s="117" t="s">
        <v>802</v>
      </c>
      <c r="J432" s="117" t="s">
        <v>5711</v>
      </c>
      <c r="K432" s="121">
        <v>4861544</v>
      </c>
    </row>
    <row r="433" spans="1:11" x14ac:dyDescent="0.4">
      <c r="A433" s="117" t="s">
        <v>6634</v>
      </c>
      <c r="B433" s="117" t="s">
        <v>225</v>
      </c>
      <c r="C433" s="117" t="s">
        <v>6560</v>
      </c>
      <c r="D433" s="117" t="s">
        <v>6561</v>
      </c>
      <c r="E433" s="117" t="s">
        <v>5786</v>
      </c>
      <c r="F433" s="117" t="s">
        <v>5785</v>
      </c>
      <c r="G433" s="146" t="str">
        <f t="shared" si="6"/>
        <v>034614大槌町</v>
      </c>
      <c r="H433" s="117" t="s">
        <v>277</v>
      </c>
      <c r="I433" s="117" t="s">
        <v>802</v>
      </c>
      <c r="J433" s="117" t="s">
        <v>5711</v>
      </c>
      <c r="K433" s="121">
        <v>41507884</v>
      </c>
    </row>
    <row r="434" spans="1:11" x14ac:dyDescent="0.4">
      <c r="A434" s="117" t="s">
        <v>6634</v>
      </c>
      <c r="B434" s="117" t="s">
        <v>225</v>
      </c>
      <c r="C434" s="117" t="s">
        <v>6560</v>
      </c>
      <c r="D434" s="117" t="s">
        <v>6561</v>
      </c>
      <c r="E434" s="117" t="s">
        <v>5784</v>
      </c>
      <c r="F434" s="117" t="s">
        <v>5783</v>
      </c>
      <c r="G434" s="146" t="str">
        <f t="shared" si="6"/>
        <v>034827山田町</v>
      </c>
      <c r="H434" s="117" t="s">
        <v>277</v>
      </c>
      <c r="I434" s="117" t="s">
        <v>802</v>
      </c>
      <c r="J434" s="117" t="s">
        <v>5711</v>
      </c>
      <c r="K434" s="121">
        <v>27255555</v>
      </c>
    </row>
    <row r="435" spans="1:11" x14ac:dyDescent="0.4">
      <c r="A435" s="117" t="s">
        <v>6634</v>
      </c>
      <c r="B435" s="117" t="s">
        <v>225</v>
      </c>
      <c r="C435" s="117" t="s">
        <v>6560</v>
      </c>
      <c r="D435" s="117" t="s">
        <v>6561</v>
      </c>
      <c r="E435" s="117" t="s">
        <v>5782</v>
      </c>
      <c r="F435" s="117" t="s">
        <v>5781</v>
      </c>
      <c r="G435" s="146" t="str">
        <f t="shared" si="6"/>
        <v>034835岩泉町</v>
      </c>
      <c r="H435" s="117" t="s">
        <v>277</v>
      </c>
      <c r="I435" s="117" t="s">
        <v>802</v>
      </c>
      <c r="J435" s="117" t="s">
        <v>5711</v>
      </c>
      <c r="K435" s="121">
        <v>21481187</v>
      </c>
    </row>
    <row r="436" spans="1:11" x14ac:dyDescent="0.4">
      <c r="A436" s="117" t="s">
        <v>6634</v>
      </c>
      <c r="B436" s="117" t="s">
        <v>225</v>
      </c>
      <c r="C436" s="117" t="s">
        <v>6560</v>
      </c>
      <c r="D436" s="117" t="s">
        <v>6561</v>
      </c>
      <c r="E436" s="117" t="s">
        <v>5780</v>
      </c>
      <c r="F436" s="117" t="s">
        <v>5779</v>
      </c>
      <c r="G436" s="146" t="str">
        <f t="shared" si="6"/>
        <v>034843田野畑村</v>
      </c>
      <c r="H436" s="117" t="s">
        <v>277</v>
      </c>
      <c r="I436" s="117" t="s">
        <v>802</v>
      </c>
      <c r="J436" s="117" t="s">
        <v>5711</v>
      </c>
      <c r="K436" s="121">
        <v>8328327</v>
      </c>
    </row>
    <row r="437" spans="1:11" x14ac:dyDescent="0.4">
      <c r="A437" s="117" t="s">
        <v>6634</v>
      </c>
      <c r="B437" s="117" t="s">
        <v>225</v>
      </c>
      <c r="C437" s="117" t="s">
        <v>6560</v>
      </c>
      <c r="D437" s="117" t="s">
        <v>6561</v>
      </c>
      <c r="E437" s="117" t="s">
        <v>5778</v>
      </c>
      <c r="F437" s="117" t="s">
        <v>5777</v>
      </c>
      <c r="G437" s="146" t="str">
        <f t="shared" si="6"/>
        <v>034851普代村</v>
      </c>
      <c r="H437" s="117" t="s">
        <v>277</v>
      </c>
      <c r="I437" s="117" t="s">
        <v>802</v>
      </c>
      <c r="J437" s="117" t="s">
        <v>5711</v>
      </c>
      <c r="K437" s="121">
        <v>3175440</v>
      </c>
    </row>
    <row r="438" spans="1:11" x14ac:dyDescent="0.4">
      <c r="A438" s="117" t="s">
        <v>6634</v>
      </c>
      <c r="B438" s="117" t="s">
        <v>225</v>
      </c>
      <c r="C438" s="117" t="s">
        <v>6560</v>
      </c>
      <c r="D438" s="117" t="s">
        <v>6561</v>
      </c>
      <c r="E438" s="117" t="s">
        <v>5776</v>
      </c>
      <c r="F438" s="117" t="s">
        <v>5775</v>
      </c>
      <c r="G438" s="146" t="str">
        <f t="shared" si="6"/>
        <v>035017軽米町</v>
      </c>
      <c r="H438" s="117" t="s">
        <v>277</v>
      </c>
      <c r="I438" s="117" t="s">
        <v>802</v>
      </c>
      <c r="J438" s="117" t="s">
        <v>5711</v>
      </c>
      <c r="K438" s="121">
        <v>6737239</v>
      </c>
    </row>
    <row r="439" spans="1:11" x14ac:dyDescent="0.4">
      <c r="A439" s="117" t="s">
        <v>6634</v>
      </c>
      <c r="B439" s="117" t="s">
        <v>225</v>
      </c>
      <c r="C439" s="117" t="s">
        <v>6560</v>
      </c>
      <c r="D439" s="117" t="s">
        <v>6561</v>
      </c>
      <c r="E439" s="117" t="s">
        <v>5774</v>
      </c>
      <c r="F439" s="117" t="s">
        <v>5773</v>
      </c>
      <c r="G439" s="146" t="str">
        <f t="shared" si="6"/>
        <v>035033野田村</v>
      </c>
      <c r="H439" s="117" t="s">
        <v>277</v>
      </c>
      <c r="I439" s="117" t="s">
        <v>802</v>
      </c>
      <c r="J439" s="117" t="s">
        <v>5711</v>
      </c>
      <c r="K439" s="121">
        <v>5463765</v>
      </c>
    </row>
    <row r="440" spans="1:11" x14ac:dyDescent="0.4">
      <c r="A440" s="117" t="s">
        <v>6634</v>
      </c>
      <c r="B440" s="117" t="s">
        <v>225</v>
      </c>
      <c r="C440" s="117" t="s">
        <v>6560</v>
      </c>
      <c r="D440" s="117" t="s">
        <v>6561</v>
      </c>
      <c r="E440" s="117" t="s">
        <v>5772</v>
      </c>
      <c r="F440" s="117" t="s">
        <v>5771</v>
      </c>
      <c r="G440" s="146" t="str">
        <f t="shared" si="6"/>
        <v>035068九戸村</v>
      </c>
      <c r="H440" s="117" t="s">
        <v>277</v>
      </c>
      <c r="I440" s="117" t="s">
        <v>802</v>
      </c>
      <c r="J440" s="117" t="s">
        <v>5711</v>
      </c>
      <c r="K440" s="121">
        <v>4450417</v>
      </c>
    </row>
    <row r="441" spans="1:11" x14ac:dyDescent="0.4">
      <c r="A441" s="117" t="s">
        <v>6634</v>
      </c>
      <c r="B441" s="117" t="s">
        <v>225</v>
      </c>
      <c r="C441" s="117" t="s">
        <v>6560</v>
      </c>
      <c r="D441" s="117" t="s">
        <v>6561</v>
      </c>
      <c r="E441" s="117" t="s">
        <v>5770</v>
      </c>
      <c r="F441" s="117" t="s">
        <v>5769</v>
      </c>
      <c r="G441" s="146" t="str">
        <f t="shared" si="6"/>
        <v>035076洋野町</v>
      </c>
      <c r="H441" s="117" t="s">
        <v>277</v>
      </c>
      <c r="I441" s="117" t="s">
        <v>802</v>
      </c>
      <c r="J441" s="117" t="s">
        <v>5711</v>
      </c>
      <c r="K441" s="121">
        <v>11188490</v>
      </c>
    </row>
    <row r="442" spans="1:11" x14ac:dyDescent="0.4">
      <c r="A442" s="117" t="s">
        <v>6634</v>
      </c>
      <c r="B442" s="117" t="s">
        <v>225</v>
      </c>
      <c r="C442" s="117" t="s">
        <v>6560</v>
      </c>
      <c r="D442" s="117" t="s">
        <v>6561</v>
      </c>
      <c r="E442" s="117" t="s">
        <v>5768</v>
      </c>
      <c r="F442" s="117" t="s">
        <v>5767</v>
      </c>
      <c r="G442" s="146" t="str">
        <f t="shared" si="6"/>
        <v>035246一戸町</v>
      </c>
      <c r="H442" s="117" t="s">
        <v>277</v>
      </c>
      <c r="I442" s="117" t="s">
        <v>802</v>
      </c>
      <c r="J442" s="117" t="s">
        <v>5711</v>
      </c>
      <c r="K442" s="121">
        <v>8261242</v>
      </c>
    </row>
    <row r="443" spans="1:11" x14ac:dyDescent="0.4">
      <c r="A443" s="117" t="s">
        <v>6634</v>
      </c>
      <c r="B443" s="117" t="s">
        <v>225</v>
      </c>
      <c r="C443" s="117" t="s">
        <v>6560</v>
      </c>
      <c r="D443" s="117" t="s">
        <v>6561</v>
      </c>
      <c r="E443" s="117" t="s">
        <v>5766</v>
      </c>
      <c r="F443" s="117" t="s">
        <v>5765</v>
      </c>
      <c r="G443" s="146" t="str">
        <f t="shared" si="6"/>
        <v>038083矢櫃山造林一部事務組合</v>
      </c>
      <c r="H443" s="117" t="s">
        <v>226</v>
      </c>
      <c r="I443" s="117"/>
      <c r="J443" s="117" t="s">
        <v>5711</v>
      </c>
      <c r="K443" s="121">
        <v>1046</v>
      </c>
    </row>
    <row r="444" spans="1:11" x14ac:dyDescent="0.4">
      <c r="A444" s="117" t="s">
        <v>6634</v>
      </c>
      <c r="B444" s="117" t="s">
        <v>225</v>
      </c>
      <c r="C444" s="117" t="s">
        <v>6560</v>
      </c>
      <c r="D444" s="117" t="s">
        <v>6561</v>
      </c>
      <c r="E444" s="117" t="s">
        <v>5764</v>
      </c>
      <c r="F444" s="117" t="s">
        <v>5763</v>
      </c>
      <c r="G444" s="146" t="str">
        <f t="shared" si="6"/>
        <v>038130陸前高田市及び大船渡市営林組合</v>
      </c>
      <c r="H444" s="117" t="s">
        <v>226</v>
      </c>
      <c r="J444" s="117" t="s">
        <v>5711</v>
      </c>
      <c r="K444" s="121">
        <v>6065</v>
      </c>
    </row>
    <row r="445" spans="1:11" x14ac:dyDescent="0.4">
      <c r="A445" s="117" t="s">
        <v>6634</v>
      </c>
      <c r="B445" s="117" t="s">
        <v>225</v>
      </c>
      <c r="C445" s="117" t="s">
        <v>6560</v>
      </c>
      <c r="D445" s="117" t="s">
        <v>6561</v>
      </c>
      <c r="E445" s="117" t="s">
        <v>5762</v>
      </c>
      <c r="F445" s="117" t="s">
        <v>5761</v>
      </c>
      <c r="G445" s="146" t="str">
        <f t="shared" si="6"/>
        <v>038156岩手県市町村総合事務組合</v>
      </c>
      <c r="H445" s="117" t="s">
        <v>226</v>
      </c>
      <c r="J445" s="117" t="s">
        <v>5711</v>
      </c>
      <c r="K445" s="121">
        <v>10814075</v>
      </c>
    </row>
    <row r="446" spans="1:11" x14ac:dyDescent="0.4">
      <c r="A446" s="117" t="s">
        <v>6634</v>
      </c>
      <c r="B446" s="117" t="s">
        <v>225</v>
      </c>
      <c r="C446" s="117" t="s">
        <v>6560</v>
      </c>
      <c r="D446" s="117" t="s">
        <v>6561</v>
      </c>
      <c r="E446" s="117" t="s">
        <v>5760</v>
      </c>
      <c r="F446" s="117" t="s">
        <v>5759</v>
      </c>
      <c r="G446" s="146" t="str">
        <f t="shared" si="6"/>
        <v>038181大船渡地区消防組合</v>
      </c>
      <c r="H446" s="117" t="s">
        <v>226</v>
      </c>
      <c r="J446" s="117" t="s">
        <v>5711</v>
      </c>
      <c r="K446" s="121">
        <v>907477</v>
      </c>
    </row>
    <row r="447" spans="1:11" x14ac:dyDescent="0.4">
      <c r="A447" s="117" t="s">
        <v>6634</v>
      </c>
      <c r="B447" s="117" t="s">
        <v>225</v>
      </c>
      <c r="C447" s="117" t="s">
        <v>6560</v>
      </c>
      <c r="D447" s="117" t="s">
        <v>6561</v>
      </c>
      <c r="E447" s="117" t="s">
        <v>5758</v>
      </c>
      <c r="F447" s="117" t="s">
        <v>5757</v>
      </c>
      <c r="G447" s="146" t="str">
        <f t="shared" si="6"/>
        <v>038199北上地区広域行政組合</v>
      </c>
      <c r="H447" s="117" t="s">
        <v>226</v>
      </c>
      <c r="J447" s="117" t="s">
        <v>5711</v>
      </c>
      <c r="K447" s="121">
        <v>429682</v>
      </c>
    </row>
    <row r="448" spans="1:11" x14ac:dyDescent="0.4">
      <c r="A448" s="117" t="s">
        <v>6634</v>
      </c>
      <c r="B448" s="117" t="s">
        <v>225</v>
      </c>
      <c r="C448" s="117" t="s">
        <v>6560</v>
      </c>
      <c r="D448" s="117" t="s">
        <v>6561</v>
      </c>
      <c r="E448" s="117" t="s">
        <v>5756</v>
      </c>
      <c r="F448" s="117" t="s">
        <v>5755</v>
      </c>
      <c r="G448" s="146" t="str">
        <f t="shared" si="6"/>
        <v>038288二戸地区広域行政事務組合</v>
      </c>
      <c r="H448" s="117" t="s">
        <v>226</v>
      </c>
      <c r="J448" s="117" t="s">
        <v>5711</v>
      </c>
      <c r="K448" s="121">
        <v>2279987</v>
      </c>
    </row>
    <row r="449" spans="1:11" x14ac:dyDescent="0.4">
      <c r="A449" s="117" t="s">
        <v>6634</v>
      </c>
      <c r="B449" s="117" t="s">
        <v>225</v>
      </c>
      <c r="C449" s="117" t="s">
        <v>6560</v>
      </c>
      <c r="D449" s="117" t="s">
        <v>6561</v>
      </c>
      <c r="E449" s="117" t="s">
        <v>5754</v>
      </c>
      <c r="F449" s="117" t="s">
        <v>5753</v>
      </c>
      <c r="G449" s="146" t="str">
        <f t="shared" si="6"/>
        <v>038296盛岡北部行政事務組合</v>
      </c>
      <c r="H449" s="117" t="s">
        <v>226</v>
      </c>
      <c r="J449" s="117" t="s">
        <v>5711</v>
      </c>
      <c r="K449" s="121">
        <v>437312</v>
      </c>
    </row>
    <row r="450" spans="1:11" x14ac:dyDescent="0.4">
      <c r="A450" s="117" t="s">
        <v>6634</v>
      </c>
      <c r="B450" s="117" t="s">
        <v>225</v>
      </c>
      <c r="C450" s="117" t="s">
        <v>6560</v>
      </c>
      <c r="D450" s="117" t="s">
        <v>6561</v>
      </c>
      <c r="E450" s="117" t="s">
        <v>5752</v>
      </c>
      <c r="F450" s="117" t="s">
        <v>5751</v>
      </c>
      <c r="G450" s="146" t="str">
        <f t="shared" ref="G450:G513" si="7">E450&amp;F450</f>
        <v>038318紫波、稗貫衛生処理組合</v>
      </c>
      <c r="H450" s="117" t="s">
        <v>226</v>
      </c>
      <c r="J450" s="117" t="s">
        <v>5711</v>
      </c>
      <c r="K450" s="121">
        <v>290794</v>
      </c>
    </row>
    <row r="451" spans="1:11" x14ac:dyDescent="0.4">
      <c r="A451" s="117" t="s">
        <v>6634</v>
      </c>
      <c r="B451" s="117" t="s">
        <v>225</v>
      </c>
      <c r="C451" s="117" t="s">
        <v>6560</v>
      </c>
      <c r="D451" s="117" t="s">
        <v>6561</v>
      </c>
      <c r="E451" s="117" t="s">
        <v>5750</v>
      </c>
      <c r="F451" s="117" t="s">
        <v>5749</v>
      </c>
      <c r="G451" s="146" t="str">
        <f t="shared" si="7"/>
        <v>038334岩手・玉山環境組合</v>
      </c>
      <c r="H451" s="117" t="s">
        <v>226</v>
      </c>
      <c r="J451" s="117" t="s">
        <v>5711</v>
      </c>
      <c r="K451" s="121">
        <v>378080</v>
      </c>
    </row>
    <row r="452" spans="1:11" x14ac:dyDescent="0.4">
      <c r="A452" s="117" t="s">
        <v>6634</v>
      </c>
      <c r="B452" s="117" t="s">
        <v>225</v>
      </c>
      <c r="C452" s="117" t="s">
        <v>6560</v>
      </c>
      <c r="D452" s="117" t="s">
        <v>6561</v>
      </c>
      <c r="E452" s="117" t="s">
        <v>5748</v>
      </c>
      <c r="F452" s="117" t="s">
        <v>5747</v>
      </c>
      <c r="G452" s="146" t="str">
        <f t="shared" si="7"/>
        <v>038407盛岡・紫波地区環境施設組合</v>
      </c>
      <c r="H452" s="117" t="s">
        <v>226</v>
      </c>
      <c r="J452" s="117" t="s">
        <v>5711</v>
      </c>
      <c r="K452" s="121">
        <v>3581040</v>
      </c>
    </row>
    <row r="453" spans="1:11" x14ac:dyDescent="0.4">
      <c r="A453" s="117" t="s">
        <v>6634</v>
      </c>
      <c r="B453" s="117" t="s">
        <v>225</v>
      </c>
      <c r="C453" s="117" t="s">
        <v>6560</v>
      </c>
      <c r="D453" s="117" t="s">
        <v>6561</v>
      </c>
      <c r="E453" s="117" t="s">
        <v>5746</v>
      </c>
      <c r="F453" s="117" t="s">
        <v>5745</v>
      </c>
      <c r="G453" s="146" t="str">
        <f t="shared" si="7"/>
        <v>038440岩手県競馬組合</v>
      </c>
      <c r="H453" s="117" t="s">
        <v>220</v>
      </c>
      <c r="J453" s="117" t="s">
        <v>5711</v>
      </c>
      <c r="K453" s="121">
        <v>0</v>
      </c>
    </row>
    <row r="454" spans="1:11" x14ac:dyDescent="0.4">
      <c r="A454" s="117" t="s">
        <v>6634</v>
      </c>
      <c r="B454" s="117" t="s">
        <v>225</v>
      </c>
      <c r="C454" s="117" t="s">
        <v>6560</v>
      </c>
      <c r="D454" s="117" t="s">
        <v>6561</v>
      </c>
      <c r="E454" s="117" t="s">
        <v>5744</v>
      </c>
      <c r="F454" s="117" t="s">
        <v>5743</v>
      </c>
      <c r="G454" s="146" t="str">
        <f t="shared" si="7"/>
        <v>038539岩手県沿岸知的障害児施設組合</v>
      </c>
      <c r="H454" s="117" t="s">
        <v>226</v>
      </c>
      <c r="J454" s="117" t="s">
        <v>5711</v>
      </c>
      <c r="K454" s="121">
        <v>170740</v>
      </c>
    </row>
    <row r="455" spans="1:11" x14ac:dyDescent="0.4">
      <c r="A455" s="117" t="s">
        <v>6634</v>
      </c>
      <c r="B455" s="117" t="s">
        <v>225</v>
      </c>
      <c r="C455" s="117" t="s">
        <v>6560</v>
      </c>
      <c r="D455" s="117" t="s">
        <v>6561</v>
      </c>
      <c r="E455" s="117" t="s">
        <v>5742</v>
      </c>
      <c r="F455" s="117" t="s">
        <v>5741</v>
      </c>
      <c r="G455" s="146" t="str">
        <f t="shared" si="7"/>
        <v>038547盛岡地区衛生処理組合</v>
      </c>
      <c r="H455" s="117" t="s">
        <v>226</v>
      </c>
      <c r="J455" s="117" t="s">
        <v>5711</v>
      </c>
      <c r="K455" s="121">
        <v>684525</v>
      </c>
    </row>
    <row r="456" spans="1:11" x14ac:dyDescent="0.4">
      <c r="A456" s="117" t="s">
        <v>6634</v>
      </c>
      <c r="B456" s="117" t="s">
        <v>225</v>
      </c>
      <c r="C456" s="117" t="s">
        <v>6560</v>
      </c>
      <c r="D456" s="117" t="s">
        <v>6561</v>
      </c>
      <c r="E456" s="117" t="s">
        <v>5740</v>
      </c>
      <c r="F456" s="117" t="s">
        <v>5739</v>
      </c>
      <c r="G456" s="146" t="str">
        <f t="shared" si="7"/>
        <v>038555大船渡地区環境衛生組合</v>
      </c>
      <c r="H456" s="117" t="s">
        <v>226</v>
      </c>
      <c r="J456" s="117" t="s">
        <v>5711</v>
      </c>
      <c r="K456" s="121">
        <v>214887</v>
      </c>
    </row>
    <row r="457" spans="1:11" x14ac:dyDescent="0.4">
      <c r="A457" s="117" t="s">
        <v>6634</v>
      </c>
      <c r="B457" s="117" t="s">
        <v>225</v>
      </c>
      <c r="C457" s="117" t="s">
        <v>6560</v>
      </c>
      <c r="D457" s="117" t="s">
        <v>6561</v>
      </c>
      <c r="E457" s="117" t="s">
        <v>5738</v>
      </c>
      <c r="F457" s="117" t="s">
        <v>5737</v>
      </c>
      <c r="G457" s="146" t="str">
        <f t="shared" si="7"/>
        <v>038563盛岡地区広域消防組合</v>
      </c>
      <c r="H457" s="117" t="s">
        <v>226</v>
      </c>
      <c r="J457" s="117" t="s">
        <v>5711</v>
      </c>
      <c r="K457" s="121">
        <v>5972317</v>
      </c>
    </row>
    <row r="458" spans="1:11" x14ac:dyDescent="0.4">
      <c r="A458" s="117" t="s">
        <v>6634</v>
      </c>
      <c r="B458" s="117" t="s">
        <v>225</v>
      </c>
      <c r="C458" s="117" t="s">
        <v>6560</v>
      </c>
      <c r="D458" s="117" t="s">
        <v>6561</v>
      </c>
      <c r="E458" s="117" t="s">
        <v>5736</v>
      </c>
      <c r="F458" s="117" t="s">
        <v>5735</v>
      </c>
      <c r="G458" s="146" t="str">
        <f t="shared" si="7"/>
        <v>038628釜石大槌地区行政事務組合</v>
      </c>
      <c r="H458" s="117" t="s">
        <v>226</v>
      </c>
      <c r="J458" s="117" t="s">
        <v>5711</v>
      </c>
      <c r="K458" s="121">
        <v>1432986</v>
      </c>
    </row>
    <row r="459" spans="1:11" x14ac:dyDescent="0.4">
      <c r="A459" s="117" t="s">
        <v>6634</v>
      </c>
      <c r="B459" s="117" t="s">
        <v>225</v>
      </c>
      <c r="C459" s="117" t="s">
        <v>6560</v>
      </c>
      <c r="D459" s="117" t="s">
        <v>6561</v>
      </c>
      <c r="E459" s="117" t="s">
        <v>5734</v>
      </c>
      <c r="F459" s="117" t="s">
        <v>5733</v>
      </c>
      <c r="G459" s="146" t="str">
        <f t="shared" si="7"/>
        <v>038679宮古地区広域行政組合</v>
      </c>
      <c r="H459" s="117" t="s">
        <v>226</v>
      </c>
      <c r="J459" s="117" t="s">
        <v>5711</v>
      </c>
      <c r="K459" s="121">
        <v>3702612</v>
      </c>
    </row>
    <row r="460" spans="1:11" x14ac:dyDescent="0.4">
      <c r="A460" s="117" t="s">
        <v>6634</v>
      </c>
      <c r="B460" s="117" t="s">
        <v>225</v>
      </c>
      <c r="C460" s="117" t="s">
        <v>6560</v>
      </c>
      <c r="D460" s="117" t="s">
        <v>6561</v>
      </c>
      <c r="E460" s="117" t="s">
        <v>5732</v>
      </c>
      <c r="F460" s="117" t="s">
        <v>5731</v>
      </c>
      <c r="G460" s="146" t="str">
        <f t="shared" si="7"/>
        <v>038709北上地区消防組合</v>
      </c>
      <c r="H460" s="117" t="s">
        <v>226</v>
      </c>
      <c r="J460" s="117" t="s">
        <v>5711</v>
      </c>
      <c r="K460" s="121">
        <v>1327436</v>
      </c>
    </row>
    <row r="461" spans="1:11" x14ac:dyDescent="0.4">
      <c r="A461" s="117" t="s">
        <v>6634</v>
      </c>
      <c r="B461" s="117" t="s">
        <v>225</v>
      </c>
      <c r="C461" s="117" t="s">
        <v>6560</v>
      </c>
      <c r="D461" s="117" t="s">
        <v>6561</v>
      </c>
      <c r="E461" s="117" t="s">
        <v>5730</v>
      </c>
      <c r="F461" s="117" t="s">
        <v>6640</v>
      </c>
      <c r="G461" s="146" t="str">
        <f t="shared" si="7"/>
        <v>038733奥州金ケ崎行政事務組合</v>
      </c>
      <c r="H461" s="117" t="s">
        <v>226</v>
      </c>
      <c r="J461" s="117" t="s">
        <v>5711</v>
      </c>
      <c r="K461" s="121">
        <v>2974056</v>
      </c>
    </row>
    <row r="462" spans="1:11" x14ac:dyDescent="0.4">
      <c r="A462" s="117" t="s">
        <v>6634</v>
      </c>
      <c r="B462" s="117" t="s">
        <v>225</v>
      </c>
      <c r="C462" s="117" t="s">
        <v>6560</v>
      </c>
      <c r="D462" s="117" t="s">
        <v>6561</v>
      </c>
      <c r="E462" s="117" t="s">
        <v>5729</v>
      </c>
      <c r="F462" s="117" t="s">
        <v>5728</v>
      </c>
      <c r="G462" s="146" t="str">
        <f t="shared" si="7"/>
        <v>038750岩手県自治会館管理組合</v>
      </c>
      <c r="H462" s="117" t="s">
        <v>226</v>
      </c>
      <c r="J462" s="117" t="s">
        <v>5711</v>
      </c>
      <c r="K462" s="121">
        <v>50454</v>
      </c>
    </row>
    <row r="463" spans="1:11" x14ac:dyDescent="0.4">
      <c r="A463" s="117" t="s">
        <v>6634</v>
      </c>
      <c r="B463" s="117" t="s">
        <v>225</v>
      </c>
      <c r="C463" s="117" t="s">
        <v>6560</v>
      </c>
      <c r="D463" s="117" t="s">
        <v>6561</v>
      </c>
      <c r="E463" s="117" t="s">
        <v>5727</v>
      </c>
      <c r="F463" s="117" t="s">
        <v>5726</v>
      </c>
      <c r="G463" s="146" t="str">
        <f t="shared" si="7"/>
        <v>038768盛岡市・矢巾町都市計画事業等組合</v>
      </c>
      <c r="H463" s="117" t="s">
        <v>226</v>
      </c>
      <c r="J463" s="117" t="s">
        <v>5711</v>
      </c>
      <c r="K463" s="121">
        <v>104198</v>
      </c>
    </row>
    <row r="464" spans="1:11" x14ac:dyDescent="0.4">
      <c r="A464" s="117" t="s">
        <v>6634</v>
      </c>
      <c r="B464" s="117" t="s">
        <v>225</v>
      </c>
      <c r="C464" s="117" t="s">
        <v>6560</v>
      </c>
      <c r="D464" s="117" t="s">
        <v>6561</v>
      </c>
      <c r="E464" s="117" t="s">
        <v>5725</v>
      </c>
      <c r="F464" s="117" t="s">
        <v>5724</v>
      </c>
      <c r="G464" s="146" t="str">
        <f t="shared" si="7"/>
        <v>038784気仙広域連合</v>
      </c>
      <c r="H464" s="117" t="s">
        <v>226</v>
      </c>
      <c r="J464" s="117" t="s">
        <v>5711</v>
      </c>
      <c r="K464" s="121">
        <v>232993</v>
      </c>
    </row>
    <row r="465" spans="1:11" x14ac:dyDescent="0.4">
      <c r="A465" s="117" t="s">
        <v>6634</v>
      </c>
      <c r="B465" s="117" t="s">
        <v>225</v>
      </c>
      <c r="C465" s="117" t="s">
        <v>6560</v>
      </c>
      <c r="D465" s="117" t="s">
        <v>6561</v>
      </c>
      <c r="E465" s="117" t="s">
        <v>5723</v>
      </c>
      <c r="F465" s="117" t="s">
        <v>5722</v>
      </c>
      <c r="G465" s="146" t="str">
        <f t="shared" si="7"/>
        <v>038806久慈広域連合</v>
      </c>
      <c r="H465" s="117" t="s">
        <v>226</v>
      </c>
      <c r="J465" s="117" t="s">
        <v>5711</v>
      </c>
      <c r="K465" s="121">
        <v>3172298</v>
      </c>
    </row>
    <row r="466" spans="1:11" x14ac:dyDescent="0.4">
      <c r="A466" s="117" t="s">
        <v>6634</v>
      </c>
      <c r="B466" s="117" t="s">
        <v>225</v>
      </c>
      <c r="C466" s="117" t="s">
        <v>6560</v>
      </c>
      <c r="D466" s="117" t="s">
        <v>6561</v>
      </c>
      <c r="E466" s="117" t="s">
        <v>5721</v>
      </c>
      <c r="F466" s="117" t="s">
        <v>5720</v>
      </c>
      <c r="G466" s="146" t="str">
        <f t="shared" si="7"/>
        <v>038814岩手中部広域行政組合</v>
      </c>
      <c r="H466" s="117" t="s">
        <v>226</v>
      </c>
      <c r="J466" s="117" t="s">
        <v>5711</v>
      </c>
      <c r="K466" s="121">
        <v>441684</v>
      </c>
    </row>
    <row r="467" spans="1:11" x14ac:dyDescent="0.4">
      <c r="A467" s="117" t="s">
        <v>6634</v>
      </c>
      <c r="B467" s="117" t="s">
        <v>225</v>
      </c>
      <c r="C467" s="117" t="s">
        <v>6560</v>
      </c>
      <c r="D467" s="117" t="s">
        <v>6561</v>
      </c>
      <c r="E467" s="117" t="s">
        <v>5719</v>
      </c>
      <c r="F467" s="117" t="s">
        <v>5718</v>
      </c>
      <c r="G467" s="146" t="str">
        <f t="shared" si="7"/>
        <v>038822一関地区広域行政組合</v>
      </c>
      <c r="H467" s="117" t="s">
        <v>226</v>
      </c>
      <c r="J467" s="117" t="s">
        <v>5711</v>
      </c>
      <c r="K467" s="121">
        <v>2247905</v>
      </c>
    </row>
    <row r="468" spans="1:11" x14ac:dyDescent="0.4">
      <c r="A468" s="117" t="s">
        <v>6634</v>
      </c>
      <c r="B468" s="117" t="s">
        <v>225</v>
      </c>
      <c r="C468" s="117" t="s">
        <v>6560</v>
      </c>
      <c r="D468" s="117" t="s">
        <v>6561</v>
      </c>
      <c r="E468" s="117" t="s">
        <v>5717</v>
      </c>
      <c r="F468" s="117" t="s">
        <v>5716</v>
      </c>
      <c r="G468" s="146" t="str">
        <f t="shared" si="7"/>
        <v>038831岩手沿岸南部広域環境組合</v>
      </c>
      <c r="H468" s="117" t="s">
        <v>226</v>
      </c>
      <c r="J468" s="117" t="s">
        <v>5711</v>
      </c>
      <c r="K468" s="121">
        <v>1308539</v>
      </c>
    </row>
    <row r="469" spans="1:11" x14ac:dyDescent="0.4">
      <c r="A469" s="117" t="s">
        <v>6634</v>
      </c>
      <c r="B469" s="117" t="s">
        <v>225</v>
      </c>
      <c r="C469" s="117" t="s">
        <v>6560</v>
      </c>
      <c r="D469" s="117" t="s">
        <v>6561</v>
      </c>
      <c r="E469" s="117" t="s">
        <v>5715</v>
      </c>
      <c r="F469" s="117" t="s">
        <v>5714</v>
      </c>
      <c r="G469" s="146" t="str">
        <f t="shared" si="7"/>
        <v>038849岩手県後期高齢者医療広域連合</v>
      </c>
      <c r="H469" s="117" t="s">
        <v>220</v>
      </c>
      <c r="J469" s="117" t="s">
        <v>5711</v>
      </c>
      <c r="K469" s="121">
        <v>121123</v>
      </c>
    </row>
    <row r="470" spans="1:11" x14ac:dyDescent="0.4">
      <c r="A470" s="117" t="s">
        <v>6634</v>
      </c>
      <c r="B470" s="117" t="s">
        <v>225</v>
      </c>
      <c r="C470" s="117" t="s">
        <v>6560</v>
      </c>
      <c r="D470" s="117" t="s">
        <v>6561</v>
      </c>
      <c r="E470" s="117" t="s">
        <v>5713</v>
      </c>
      <c r="F470" s="117" t="s">
        <v>5712</v>
      </c>
      <c r="G470" s="146" t="str">
        <f t="shared" si="7"/>
        <v>038865滝沢・雫石環境組合</v>
      </c>
      <c r="H470" s="117" t="s">
        <v>226</v>
      </c>
      <c r="J470" s="117" t="s">
        <v>5711</v>
      </c>
      <c r="K470" s="121">
        <v>1289183</v>
      </c>
    </row>
    <row r="471" spans="1:11" x14ac:dyDescent="0.4">
      <c r="A471" s="117" t="s">
        <v>6634</v>
      </c>
      <c r="B471" s="117" t="s">
        <v>225</v>
      </c>
      <c r="C471" s="117" t="s">
        <v>6560</v>
      </c>
      <c r="D471" s="117" t="s">
        <v>6561</v>
      </c>
      <c r="E471" s="117" t="s">
        <v>5710</v>
      </c>
      <c r="F471" s="117" t="s">
        <v>5709</v>
      </c>
      <c r="G471" s="146" t="str">
        <f t="shared" si="7"/>
        <v>041009仙台市</v>
      </c>
      <c r="H471" s="117" t="s">
        <v>802</v>
      </c>
      <c r="I471" s="116" t="s">
        <v>802</v>
      </c>
      <c r="J471" s="117" t="s">
        <v>801</v>
      </c>
      <c r="K471" s="121">
        <v>504719654</v>
      </c>
    </row>
    <row r="472" spans="1:11" x14ac:dyDescent="0.4">
      <c r="A472" s="117" t="s">
        <v>6634</v>
      </c>
      <c r="B472" s="117" t="s">
        <v>225</v>
      </c>
      <c r="C472" s="117" t="s">
        <v>6560</v>
      </c>
      <c r="D472" s="117" t="s">
        <v>6561</v>
      </c>
      <c r="E472" s="117" t="s">
        <v>5708</v>
      </c>
      <c r="F472" s="117" t="s">
        <v>5707</v>
      </c>
      <c r="G472" s="146" t="str">
        <f t="shared" si="7"/>
        <v>042021石巻市</v>
      </c>
      <c r="H472" s="117" t="s">
        <v>343</v>
      </c>
      <c r="I472" s="117" t="s">
        <v>802</v>
      </c>
      <c r="J472" s="117" t="s">
        <v>5607</v>
      </c>
      <c r="K472" s="121">
        <v>190270377</v>
      </c>
    </row>
    <row r="473" spans="1:11" x14ac:dyDescent="0.4">
      <c r="A473" s="117" t="s">
        <v>6634</v>
      </c>
      <c r="B473" s="117" t="s">
        <v>225</v>
      </c>
      <c r="C473" s="117" t="s">
        <v>6560</v>
      </c>
      <c r="D473" s="117" t="s">
        <v>6561</v>
      </c>
      <c r="E473" s="117" t="s">
        <v>5706</v>
      </c>
      <c r="F473" s="117" t="s">
        <v>5705</v>
      </c>
      <c r="G473" s="146" t="str">
        <f t="shared" si="7"/>
        <v>042030塩竈市</v>
      </c>
      <c r="H473" s="117" t="s">
        <v>338</v>
      </c>
      <c r="I473" s="117" t="s">
        <v>802</v>
      </c>
      <c r="J473" s="117" t="s">
        <v>5607</v>
      </c>
      <c r="K473" s="121">
        <v>26364453</v>
      </c>
    </row>
    <row r="474" spans="1:11" x14ac:dyDescent="0.4">
      <c r="A474" s="117" t="s">
        <v>6634</v>
      </c>
      <c r="B474" s="117" t="s">
        <v>225</v>
      </c>
      <c r="C474" s="117" t="s">
        <v>6560</v>
      </c>
      <c r="D474" s="117" t="s">
        <v>6561</v>
      </c>
      <c r="E474" s="117" t="s">
        <v>5704</v>
      </c>
      <c r="F474" s="117" t="s">
        <v>5703</v>
      </c>
      <c r="G474" s="146" t="str">
        <f t="shared" si="7"/>
        <v>042056気仙沼市</v>
      </c>
      <c r="H474" s="117" t="s">
        <v>338</v>
      </c>
      <c r="I474" s="117" t="s">
        <v>802</v>
      </c>
      <c r="J474" s="117" t="s">
        <v>5607</v>
      </c>
      <c r="K474" s="121">
        <v>104216697</v>
      </c>
    </row>
    <row r="475" spans="1:11" x14ac:dyDescent="0.4">
      <c r="A475" s="117" t="s">
        <v>6634</v>
      </c>
      <c r="B475" s="117" t="s">
        <v>225</v>
      </c>
      <c r="C475" s="117" t="s">
        <v>6560</v>
      </c>
      <c r="D475" s="117" t="s">
        <v>6561</v>
      </c>
      <c r="E475" s="117" t="s">
        <v>5702</v>
      </c>
      <c r="F475" s="117" t="s">
        <v>5701</v>
      </c>
      <c r="G475" s="146" t="str">
        <f t="shared" si="7"/>
        <v>042064白石市</v>
      </c>
      <c r="H475" s="117" t="s">
        <v>338</v>
      </c>
      <c r="I475" s="117" t="s">
        <v>802</v>
      </c>
      <c r="J475" s="117" t="s">
        <v>5607</v>
      </c>
      <c r="K475" s="121">
        <v>16124616</v>
      </c>
    </row>
    <row r="476" spans="1:11" x14ac:dyDescent="0.4">
      <c r="A476" s="117" t="s">
        <v>6634</v>
      </c>
      <c r="B476" s="117" t="s">
        <v>225</v>
      </c>
      <c r="C476" s="117" t="s">
        <v>6560</v>
      </c>
      <c r="D476" s="117" t="s">
        <v>6561</v>
      </c>
      <c r="E476" s="117" t="s">
        <v>5700</v>
      </c>
      <c r="F476" s="117" t="s">
        <v>5699</v>
      </c>
      <c r="G476" s="146" t="str">
        <f t="shared" si="7"/>
        <v>042072名取市</v>
      </c>
      <c r="H476" s="117" t="s">
        <v>338</v>
      </c>
      <c r="I476" s="117" t="s">
        <v>802</v>
      </c>
      <c r="J476" s="117" t="s">
        <v>5607</v>
      </c>
      <c r="K476" s="121">
        <v>57479580</v>
      </c>
    </row>
    <row r="477" spans="1:11" x14ac:dyDescent="0.4">
      <c r="A477" s="117" t="s">
        <v>6634</v>
      </c>
      <c r="B477" s="117" t="s">
        <v>225</v>
      </c>
      <c r="C477" s="117" t="s">
        <v>6560</v>
      </c>
      <c r="D477" s="117" t="s">
        <v>6561</v>
      </c>
      <c r="E477" s="117" t="s">
        <v>5698</v>
      </c>
      <c r="F477" s="117" t="s">
        <v>5697</v>
      </c>
      <c r="G477" s="146" t="str">
        <f t="shared" si="7"/>
        <v>042081角田市</v>
      </c>
      <c r="H477" s="117" t="s">
        <v>338</v>
      </c>
      <c r="I477" s="117" t="s">
        <v>802</v>
      </c>
      <c r="J477" s="117" t="s">
        <v>5607</v>
      </c>
      <c r="K477" s="121">
        <v>12682550</v>
      </c>
    </row>
    <row r="478" spans="1:11" x14ac:dyDescent="0.4">
      <c r="A478" s="117" t="s">
        <v>6634</v>
      </c>
      <c r="B478" s="117" t="s">
        <v>225</v>
      </c>
      <c r="C478" s="117" t="s">
        <v>6560</v>
      </c>
      <c r="D478" s="117" t="s">
        <v>6561</v>
      </c>
      <c r="E478" s="117" t="s">
        <v>5696</v>
      </c>
      <c r="F478" s="117" t="s">
        <v>5695</v>
      </c>
      <c r="G478" s="146" t="str">
        <f t="shared" si="7"/>
        <v>042099多賀城市</v>
      </c>
      <c r="H478" s="117" t="s">
        <v>338</v>
      </c>
      <c r="I478" s="117" t="s">
        <v>802</v>
      </c>
      <c r="J478" s="117" t="s">
        <v>5607</v>
      </c>
      <c r="K478" s="121">
        <v>32102978</v>
      </c>
    </row>
    <row r="479" spans="1:11" x14ac:dyDescent="0.4">
      <c r="A479" s="117" t="s">
        <v>6634</v>
      </c>
      <c r="B479" s="117" t="s">
        <v>225</v>
      </c>
      <c r="C479" s="117" t="s">
        <v>6560</v>
      </c>
      <c r="D479" s="117" t="s">
        <v>6561</v>
      </c>
      <c r="E479" s="117" t="s">
        <v>5694</v>
      </c>
      <c r="F479" s="117" t="s">
        <v>5693</v>
      </c>
      <c r="G479" s="146" t="str">
        <f t="shared" si="7"/>
        <v>042111岩沼市</v>
      </c>
      <c r="H479" s="117" t="s">
        <v>338</v>
      </c>
      <c r="I479" s="117" t="s">
        <v>802</v>
      </c>
      <c r="J479" s="117" t="s">
        <v>5607</v>
      </c>
      <c r="K479" s="121">
        <v>27469731</v>
      </c>
    </row>
    <row r="480" spans="1:11" x14ac:dyDescent="0.4">
      <c r="A480" s="117" t="s">
        <v>6634</v>
      </c>
      <c r="B480" s="117" t="s">
        <v>225</v>
      </c>
      <c r="C480" s="117" t="s">
        <v>6560</v>
      </c>
      <c r="D480" s="117" t="s">
        <v>6561</v>
      </c>
      <c r="E480" s="117" t="s">
        <v>5692</v>
      </c>
      <c r="F480" s="117" t="s">
        <v>5691</v>
      </c>
      <c r="G480" s="146" t="str">
        <f t="shared" si="7"/>
        <v>042129登米市</v>
      </c>
      <c r="H480" s="117" t="s">
        <v>338</v>
      </c>
      <c r="I480" s="117" t="s">
        <v>802</v>
      </c>
      <c r="J480" s="117" t="s">
        <v>5607</v>
      </c>
      <c r="K480" s="121">
        <v>43784516</v>
      </c>
    </row>
    <row r="481" spans="1:11" x14ac:dyDescent="0.4">
      <c r="A481" s="117" t="s">
        <v>6634</v>
      </c>
      <c r="B481" s="117" t="s">
        <v>225</v>
      </c>
      <c r="C481" s="117" t="s">
        <v>6560</v>
      </c>
      <c r="D481" s="117" t="s">
        <v>6561</v>
      </c>
      <c r="E481" s="117" t="s">
        <v>5690</v>
      </c>
      <c r="F481" s="117" t="s">
        <v>5689</v>
      </c>
      <c r="G481" s="146" t="str">
        <f t="shared" si="7"/>
        <v>042137栗原市</v>
      </c>
      <c r="H481" s="117" t="s">
        <v>338</v>
      </c>
      <c r="I481" s="117" t="s">
        <v>802</v>
      </c>
      <c r="J481" s="117" t="s">
        <v>5607</v>
      </c>
      <c r="K481" s="121">
        <v>46341570</v>
      </c>
    </row>
    <row r="482" spans="1:11" x14ac:dyDescent="0.4">
      <c r="A482" s="117" t="s">
        <v>6634</v>
      </c>
      <c r="B482" s="117" t="s">
        <v>225</v>
      </c>
      <c r="C482" s="117" t="s">
        <v>6560</v>
      </c>
      <c r="D482" s="117" t="s">
        <v>6561</v>
      </c>
      <c r="E482" s="117" t="s">
        <v>5688</v>
      </c>
      <c r="F482" s="117" t="s">
        <v>5687</v>
      </c>
      <c r="G482" s="146" t="str">
        <f t="shared" si="7"/>
        <v>042145東松島市</v>
      </c>
      <c r="H482" s="117" t="s">
        <v>338</v>
      </c>
      <c r="I482" s="117" t="s">
        <v>802</v>
      </c>
      <c r="J482" s="117" t="s">
        <v>5607</v>
      </c>
      <c r="K482" s="121">
        <v>44657537</v>
      </c>
    </row>
    <row r="483" spans="1:11" x14ac:dyDescent="0.4">
      <c r="A483" s="117" t="s">
        <v>6634</v>
      </c>
      <c r="B483" s="117" t="s">
        <v>225</v>
      </c>
      <c r="C483" s="117" t="s">
        <v>6560</v>
      </c>
      <c r="D483" s="117" t="s">
        <v>6561</v>
      </c>
      <c r="E483" s="117" t="s">
        <v>5686</v>
      </c>
      <c r="F483" s="117" t="s">
        <v>5685</v>
      </c>
      <c r="G483" s="146" t="str">
        <f t="shared" si="7"/>
        <v>042153大崎市</v>
      </c>
      <c r="H483" s="117" t="s">
        <v>343</v>
      </c>
      <c r="I483" s="117" t="s">
        <v>802</v>
      </c>
      <c r="J483" s="117" t="s">
        <v>5607</v>
      </c>
      <c r="K483" s="121">
        <v>62492339</v>
      </c>
    </row>
    <row r="484" spans="1:11" x14ac:dyDescent="0.4">
      <c r="A484" s="117" t="s">
        <v>6634</v>
      </c>
      <c r="B484" s="117" t="s">
        <v>225</v>
      </c>
      <c r="C484" s="117" t="s">
        <v>6560</v>
      </c>
      <c r="D484" s="117" t="s">
        <v>6561</v>
      </c>
      <c r="E484" s="117" t="s">
        <v>5684</v>
      </c>
      <c r="F484" s="117" t="s">
        <v>5683</v>
      </c>
      <c r="G484" s="146" t="str">
        <f t="shared" si="7"/>
        <v>042161富谷市</v>
      </c>
      <c r="H484" s="117" t="s">
        <v>338</v>
      </c>
      <c r="I484" s="117" t="s">
        <v>802</v>
      </c>
      <c r="J484" s="117" t="s">
        <v>5607</v>
      </c>
      <c r="K484" s="121">
        <v>13229549</v>
      </c>
    </row>
    <row r="485" spans="1:11" x14ac:dyDescent="0.4">
      <c r="A485" s="117" t="s">
        <v>6634</v>
      </c>
      <c r="B485" s="117" t="s">
        <v>225</v>
      </c>
      <c r="C485" s="117" t="s">
        <v>6560</v>
      </c>
      <c r="D485" s="117" t="s">
        <v>6561</v>
      </c>
      <c r="E485" s="117" t="s">
        <v>5682</v>
      </c>
      <c r="F485" s="117" t="s">
        <v>5681</v>
      </c>
      <c r="G485" s="146" t="str">
        <f t="shared" si="7"/>
        <v>043010蔵王町</v>
      </c>
      <c r="H485" s="117" t="s">
        <v>277</v>
      </c>
      <c r="I485" s="117" t="s">
        <v>802</v>
      </c>
      <c r="J485" s="117" t="s">
        <v>5607</v>
      </c>
      <c r="K485" s="121">
        <v>5898458</v>
      </c>
    </row>
    <row r="486" spans="1:11" x14ac:dyDescent="0.4">
      <c r="A486" s="117" t="s">
        <v>6634</v>
      </c>
      <c r="B486" s="117" t="s">
        <v>225</v>
      </c>
      <c r="C486" s="117" t="s">
        <v>6560</v>
      </c>
      <c r="D486" s="117" t="s">
        <v>6561</v>
      </c>
      <c r="E486" s="117" t="s">
        <v>5680</v>
      </c>
      <c r="F486" s="117" t="s">
        <v>5679</v>
      </c>
      <c r="G486" s="146" t="str">
        <f t="shared" si="7"/>
        <v>043028七ケ宿町</v>
      </c>
      <c r="H486" s="117" t="s">
        <v>277</v>
      </c>
      <c r="I486" s="117" t="s">
        <v>802</v>
      </c>
      <c r="J486" s="117" t="s">
        <v>5607</v>
      </c>
      <c r="K486" s="121">
        <v>2886685</v>
      </c>
    </row>
    <row r="487" spans="1:11" x14ac:dyDescent="0.4">
      <c r="A487" s="117" t="s">
        <v>6634</v>
      </c>
      <c r="B487" s="117" t="s">
        <v>225</v>
      </c>
      <c r="C487" s="117" t="s">
        <v>6560</v>
      </c>
      <c r="D487" s="117" t="s">
        <v>6561</v>
      </c>
      <c r="E487" s="117" t="s">
        <v>5678</v>
      </c>
      <c r="F487" s="117" t="s">
        <v>5677</v>
      </c>
      <c r="G487" s="146" t="str">
        <f t="shared" si="7"/>
        <v>043214大河原町</v>
      </c>
      <c r="H487" s="117" t="s">
        <v>277</v>
      </c>
      <c r="I487" s="117" t="s">
        <v>802</v>
      </c>
      <c r="J487" s="117" t="s">
        <v>5607</v>
      </c>
      <c r="K487" s="121">
        <v>8173409</v>
      </c>
    </row>
    <row r="488" spans="1:11" x14ac:dyDescent="0.4">
      <c r="A488" s="117" t="s">
        <v>6634</v>
      </c>
      <c r="B488" s="117" t="s">
        <v>225</v>
      </c>
      <c r="C488" s="117" t="s">
        <v>6560</v>
      </c>
      <c r="D488" s="117" t="s">
        <v>6561</v>
      </c>
      <c r="E488" s="117" t="s">
        <v>5676</v>
      </c>
      <c r="F488" s="117" t="s">
        <v>5675</v>
      </c>
      <c r="G488" s="146" t="str">
        <f t="shared" si="7"/>
        <v>043222村田町</v>
      </c>
      <c r="H488" s="117" t="s">
        <v>277</v>
      </c>
      <c r="I488" s="117" t="s">
        <v>802</v>
      </c>
      <c r="J488" s="117" t="s">
        <v>5607</v>
      </c>
      <c r="K488" s="121">
        <v>5117510</v>
      </c>
    </row>
    <row r="489" spans="1:11" x14ac:dyDescent="0.4">
      <c r="A489" s="117" t="s">
        <v>6634</v>
      </c>
      <c r="B489" s="117" t="s">
        <v>225</v>
      </c>
      <c r="C489" s="117" t="s">
        <v>6560</v>
      </c>
      <c r="D489" s="117" t="s">
        <v>6561</v>
      </c>
      <c r="E489" s="117" t="s">
        <v>5674</v>
      </c>
      <c r="F489" s="117" t="s">
        <v>5673</v>
      </c>
      <c r="G489" s="146" t="str">
        <f t="shared" si="7"/>
        <v>043231柴田町</v>
      </c>
      <c r="H489" s="117" t="s">
        <v>277</v>
      </c>
      <c r="I489" s="117" t="s">
        <v>802</v>
      </c>
      <c r="J489" s="117" t="s">
        <v>5607</v>
      </c>
      <c r="K489" s="121">
        <v>12529972</v>
      </c>
    </row>
    <row r="490" spans="1:11" x14ac:dyDescent="0.4">
      <c r="A490" s="117" t="s">
        <v>6634</v>
      </c>
      <c r="B490" s="117" t="s">
        <v>225</v>
      </c>
      <c r="C490" s="117" t="s">
        <v>6560</v>
      </c>
      <c r="D490" s="117" t="s">
        <v>6561</v>
      </c>
      <c r="E490" s="117" t="s">
        <v>5672</v>
      </c>
      <c r="F490" s="117" t="s">
        <v>1105</v>
      </c>
      <c r="G490" s="146" t="str">
        <f t="shared" si="7"/>
        <v>043249川崎町</v>
      </c>
      <c r="H490" s="117" t="s">
        <v>277</v>
      </c>
      <c r="I490" s="117" t="s">
        <v>802</v>
      </c>
      <c r="J490" s="117" t="s">
        <v>5607</v>
      </c>
      <c r="K490" s="121">
        <v>4923722</v>
      </c>
    </row>
    <row r="491" spans="1:11" x14ac:dyDescent="0.4">
      <c r="A491" s="117" t="s">
        <v>6634</v>
      </c>
      <c r="B491" s="117" t="s">
        <v>225</v>
      </c>
      <c r="C491" s="117" t="s">
        <v>6560</v>
      </c>
      <c r="D491" s="117" t="s">
        <v>6561</v>
      </c>
      <c r="E491" s="117" t="s">
        <v>5671</v>
      </c>
      <c r="F491" s="117" t="s">
        <v>5670</v>
      </c>
      <c r="G491" s="146" t="str">
        <f t="shared" si="7"/>
        <v>043419丸森町</v>
      </c>
      <c r="H491" s="117" t="s">
        <v>277</v>
      </c>
      <c r="I491" s="117" t="s">
        <v>802</v>
      </c>
      <c r="J491" s="117" t="s">
        <v>5607</v>
      </c>
      <c r="K491" s="121">
        <v>8110726</v>
      </c>
    </row>
    <row r="492" spans="1:11" x14ac:dyDescent="0.4">
      <c r="A492" s="117" t="s">
        <v>6634</v>
      </c>
      <c r="B492" s="117" t="s">
        <v>225</v>
      </c>
      <c r="C492" s="117" t="s">
        <v>6560</v>
      </c>
      <c r="D492" s="117" t="s">
        <v>6561</v>
      </c>
      <c r="E492" s="117" t="s">
        <v>5669</v>
      </c>
      <c r="F492" s="117" t="s">
        <v>5668</v>
      </c>
      <c r="G492" s="146" t="str">
        <f t="shared" si="7"/>
        <v>043613亘理町</v>
      </c>
      <c r="H492" s="117" t="s">
        <v>277</v>
      </c>
      <c r="I492" s="117" t="s">
        <v>802</v>
      </c>
      <c r="J492" s="117" t="s">
        <v>5607</v>
      </c>
      <c r="K492" s="121">
        <v>16495173</v>
      </c>
    </row>
    <row r="493" spans="1:11" x14ac:dyDescent="0.4">
      <c r="A493" s="117" t="s">
        <v>6634</v>
      </c>
      <c r="B493" s="117" t="s">
        <v>225</v>
      </c>
      <c r="C493" s="117" t="s">
        <v>6560</v>
      </c>
      <c r="D493" s="117" t="s">
        <v>6561</v>
      </c>
      <c r="E493" s="117" t="s">
        <v>5667</v>
      </c>
      <c r="F493" s="117" t="s">
        <v>5666</v>
      </c>
      <c r="G493" s="146" t="str">
        <f t="shared" si="7"/>
        <v>043621山元町</v>
      </c>
      <c r="H493" s="117" t="s">
        <v>277</v>
      </c>
      <c r="I493" s="117" t="s">
        <v>802</v>
      </c>
      <c r="J493" s="117" t="s">
        <v>5607</v>
      </c>
      <c r="K493" s="121">
        <v>18388504</v>
      </c>
    </row>
    <row r="494" spans="1:11" x14ac:dyDescent="0.4">
      <c r="A494" s="117" t="s">
        <v>6634</v>
      </c>
      <c r="B494" s="117" t="s">
        <v>225</v>
      </c>
      <c r="C494" s="117" t="s">
        <v>6560</v>
      </c>
      <c r="D494" s="117" t="s">
        <v>6561</v>
      </c>
      <c r="E494" s="117" t="s">
        <v>5665</v>
      </c>
      <c r="F494" s="117" t="s">
        <v>5664</v>
      </c>
      <c r="G494" s="146" t="str">
        <f t="shared" si="7"/>
        <v>044016松島町</v>
      </c>
      <c r="H494" s="117" t="s">
        <v>277</v>
      </c>
      <c r="I494" s="117" t="s">
        <v>802</v>
      </c>
      <c r="J494" s="117" t="s">
        <v>5607</v>
      </c>
      <c r="K494" s="121">
        <v>12990546</v>
      </c>
    </row>
    <row r="495" spans="1:11" x14ac:dyDescent="0.4">
      <c r="A495" s="117" t="s">
        <v>6634</v>
      </c>
      <c r="B495" s="117" t="s">
        <v>225</v>
      </c>
      <c r="C495" s="117" t="s">
        <v>6560</v>
      </c>
      <c r="D495" s="117" t="s">
        <v>6561</v>
      </c>
      <c r="E495" s="117" t="s">
        <v>5663</v>
      </c>
      <c r="F495" s="117" t="s">
        <v>5662</v>
      </c>
      <c r="G495" s="146" t="str">
        <f t="shared" si="7"/>
        <v>044041七ケ浜町</v>
      </c>
      <c r="H495" s="117" t="s">
        <v>277</v>
      </c>
      <c r="I495" s="117" t="s">
        <v>802</v>
      </c>
      <c r="J495" s="117" t="s">
        <v>5607</v>
      </c>
      <c r="K495" s="121">
        <v>8986139</v>
      </c>
    </row>
    <row r="496" spans="1:11" x14ac:dyDescent="0.4">
      <c r="A496" s="117" t="s">
        <v>6634</v>
      </c>
      <c r="B496" s="117" t="s">
        <v>225</v>
      </c>
      <c r="C496" s="117" t="s">
        <v>6560</v>
      </c>
      <c r="D496" s="117" t="s">
        <v>6561</v>
      </c>
      <c r="E496" s="117" t="s">
        <v>5661</v>
      </c>
      <c r="F496" s="117" t="s">
        <v>5660</v>
      </c>
      <c r="G496" s="146" t="str">
        <f t="shared" si="7"/>
        <v>044067利府町</v>
      </c>
      <c r="H496" s="117" t="s">
        <v>277</v>
      </c>
      <c r="I496" s="117" t="s">
        <v>802</v>
      </c>
      <c r="J496" s="117" t="s">
        <v>5607</v>
      </c>
      <c r="K496" s="121">
        <v>13498888</v>
      </c>
    </row>
    <row r="497" spans="1:11" x14ac:dyDescent="0.4">
      <c r="A497" s="117" t="s">
        <v>6634</v>
      </c>
      <c r="B497" s="117" t="s">
        <v>225</v>
      </c>
      <c r="C497" s="117" t="s">
        <v>6560</v>
      </c>
      <c r="D497" s="117" t="s">
        <v>6561</v>
      </c>
      <c r="E497" s="117" t="s">
        <v>5659</v>
      </c>
      <c r="F497" s="117" t="s">
        <v>5658</v>
      </c>
      <c r="G497" s="146" t="str">
        <f t="shared" si="7"/>
        <v>044211大和町</v>
      </c>
      <c r="H497" s="117" t="s">
        <v>277</v>
      </c>
      <c r="I497" s="117" t="s">
        <v>802</v>
      </c>
      <c r="J497" s="117" t="s">
        <v>5607</v>
      </c>
      <c r="K497" s="121">
        <v>10289565</v>
      </c>
    </row>
    <row r="498" spans="1:11" x14ac:dyDescent="0.4">
      <c r="A498" s="117" t="s">
        <v>6634</v>
      </c>
      <c r="B498" s="117" t="s">
        <v>225</v>
      </c>
      <c r="C498" s="117" t="s">
        <v>6560</v>
      </c>
      <c r="D498" s="117" t="s">
        <v>6561</v>
      </c>
      <c r="E498" s="117" t="s">
        <v>5657</v>
      </c>
      <c r="F498" s="117" t="s">
        <v>5656</v>
      </c>
      <c r="G498" s="146" t="str">
        <f t="shared" si="7"/>
        <v>044229大郷町</v>
      </c>
      <c r="H498" s="117" t="s">
        <v>277</v>
      </c>
      <c r="I498" s="117" t="s">
        <v>802</v>
      </c>
      <c r="J498" s="117" t="s">
        <v>5607</v>
      </c>
      <c r="K498" s="121">
        <v>4747105</v>
      </c>
    </row>
    <row r="499" spans="1:11" x14ac:dyDescent="0.4">
      <c r="A499" s="117" t="s">
        <v>6634</v>
      </c>
      <c r="B499" s="117" t="s">
        <v>225</v>
      </c>
      <c r="C499" s="117" t="s">
        <v>6560</v>
      </c>
      <c r="D499" s="117" t="s">
        <v>6561</v>
      </c>
      <c r="E499" s="117" t="s">
        <v>5655</v>
      </c>
      <c r="F499" s="117" t="s">
        <v>5654</v>
      </c>
      <c r="G499" s="146" t="str">
        <f t="shared" si="7"/>
        <v>044245大衡村</v>
      </c>
      <c r="H499" s="117" t="s">
        <v>277</v>
      </c>
      <c r="I499" s="117" t="s">
        <v>802</v>
      </c>
      <c r="J499" s="117" t="s">
        <v>5607</v>
      </c>
      <c r="K499" s="121">
        <v>4696579</v>
      </c>
    </row>
    <row r="500" spans="1:11" x14ac:dyDescent="0.4">
      <c r="A500" s="117" t="s">
        <v>6634</v>
      </c>
      <c r="B500" s="117" t="s">
        <v>225</v>
      </c>
      <c r="C500" s="117" t="s">
        <v>6560</v>
      </c>
      <c r="D500" s="117" t="s">
        <v>6561</v>
      </c>
      <c r="E500" s="117" t="s">
        <v>5653</v>
      </c>
      <c r="F500" s="117" t="s">
        <v>5652</v>
      </c>
      <c r="G500" s="146" t="str">
        <f t="shared" si="7"/>
        <v>044440色麻町</v>
      </c>
      <c r="H500" s="117" t="s">
        <v>277</v>
      </c>
      <c r="I500" s="117" t="s">
        <v>802</v>
      </c>
      <c r="J500" s="117" t="s">
        <v>5607</v>
      </c>
      <c r="K500" s="121">
        <v>4532513</v>
      </c>
    </row>
    <row r="501" spans="1:11" x14ac:dyDescent="0.4">
      <c r="A501" s="117" t="s">
        <v>6634</v>
      </c>
      <c r="B501" s="117" t="s">
        <v>225</v>
      </c>
      <c r="C501" s="117" t="s">
        <v>6560</v>
      </c>
      <c r="D501" s="117" t="s">
        <v>6561</v>
      </c>
      <c r="E501" s="117" t="s">
        <v>5651</v>
      </c>
      <c r="F501" s="117" t="s">
        <v>5650</v>
      </c>
      <c r="G501" s="146" t="str">
        <f t="shared" si="7"/>
        <v>044458加美町</v>
      </c>
      <c r="H501" s="117" t="s">
        <v>277</v>
      </c>
      <c r="I501" s="117" t="s">
        <v>802</v>
      </c>
      <c r="J501" s="117" t="s">
        <v>5607</v>
      </c>
      <c r="K501" s="121">
        <v>12911345</v>
      </c>
    </row>
    <row r="502" spans="1:11" x14ac:dyDescent="0.4">
      <c r="A502" s="117" t="s">
        <v>6634</v>
      </c>
      <c r="B502" s="117" t="s">
        <v>225</v>
      </c>
      <c r="C502" s="117" t="s">
        <v>6560</v>
      </c>
      <c r="D502" s="117" t="s">
        <v>6561</v>
      </c>
      <c r="E502" s="117" t="s">
        <v>5649</v>
      </c>
      <c r="F502" s="117" t="s">
        <v>5648</v>
      </c>
      <c r="G502" s="146" t="str">
        <f t="shared" si="7"/>
        <v>045012涌谷町</v>
      </c>
      <c r="H502" s="117" t="s">
        <v>277</v>
      </c>
      <c r="I502" s="117" t="s">
        <v>802</v>
      </c>
      <c r="J502" s="117" t="s">
        <v>5607</v>
      </c>
      <c r="K502" s="121">
        <v>7674879</v>
      </c>
    </row>
    <row r="503" spans="1:11" x14ac:dyDescent="0.4">
      <c r="A503" s="117" t="s">
        <v>6634</v>
      </c>
      <c r="B503" s="117" t="s">
        <v>225</v>
      </c>
      <c r="C503" s="117" t="s">
        <v>6560</v>
      </c>
      <c r="D503" s="117" t="s">
        <v>6561</v>
      </c>
      <c r="E503" s="117" t="s">
        <v>5647</v>
      </c>
      <c r="F503" s="117" t="s">
        <v>773</v>
      </c>
      <c r="G503" s="146" t="str">
        <f t="shared" si="7"/>
        <v>045055美里町</v>
      </c>
      <c r="H503" s="117" t="s">
        <v>277</v>
      </c>
      <c r="I503" s="117" t="s">
        <v>802</v>
      </c>
      <c r="J503" s="117" t="s">
        <v>5607</v>
      </c>
      <c r="K503" s="121">
        <v>9940409</v>
      </c>
    </row>
    <row r="504" spans="1:11" x14ac:dyDescent="0.4">
      <c r="A504" s="117" t="s">
        <v>6634</v>
      </c>
      <c r="B504" s="117" t="s">
        <v>225</v>
      </c>
      <c r="C504" s="117" t="s">
        <v>6560</v>
      </c>
      <c r="D504" s="117" t="s">
        <v>6561</v>
      </c>
      <c r="E504" s="117" t="s">
        <v>5646</v>
      </c>
      <c r="F504" s="117" t="s">
        <v>5645</v>
      </c>
      <c r="G504" s="146" t="str">
        <f t="shared" si="7"/>
        <v>045811女川町</v>
      </c>
      <c r="H504" s="117" t="s">
        <v>277</v>
      </c>
      <c r="I504" s="117" t="s">
        <v>802</v>
      </c>
      <c r="J504" s="117" t="s">
        <v>5607</v>
      </c>
      <c r="K504" s="121">
        <v>61169718</v>
      </c>
    </row>
    <row r="505" spans="1:11" x14ac:dyDescent="0.4">
      <c r="A505" s="117" t="s">
        <v>6634</v>
      </c>
      <c r="B505" s="117" t="s">
        <v>225</v>
      </c>
      <c r="C505" s="117" t="s">
        <v>6560</v>
      </c>
      <c r="D505" s="117" t="s">
        <v>6561</v>
      </c>
      <c r="E505" s="117" t="s">
        <v>5644</v>
      </c>
      <c r="F505" s="117" t="s">
        <v>5643</v>
      </c>
      <c r="G505" s="146" t="str">
        <f t="shared" si="7"/>
        <v>046060南三陸町</v>
      </c>
      <c r="H505" s="117" t="s">
        <v>277</v>
      </c>
      <c r="I505" s="117" t="s">
        <v>802</v>
      </c>
      <c r="J505" s="117" t="s">
        <v>5607</v>
      </c>
      <c r="K505" s="121">
        <v>29291458</v>
      </c>
    </row>
    <row r="506" spans="1:11" x14ac:dyDescent="0.4">
      <c r="A506" s="117" t="s">
        <v>6634</v>
      </c>
      <c r="B506" s="117" t="s">
        <v>225</v>
      </c>
      <c r="C506" s="117" t="s">
        <v>6560</v>
      </c>
      <c r="D506" s="117" t="s">
        <v>6561</v>
      </c>
      <c r="E506" s="117" t="s">
        <v>5642</v>
      </c>
      <c r="F506" s="117" t="s">
        <v>5641</v>
      </c>
      <c r="G506" s="146" t="str">
        <f t="shared" si="7"/>
        <v>048101色麻町外一市一ヶ村花川ダム管理組合</v>
      </c>
      <c r="H506" s="117" t="s">
        <v>226</v>
      </c>
      <c r="I506" s="117"/>
      <c r="J506" s="117" t="s">
        <v>5607</v>
      </c>
      <c r="K506" s="121">
        <v>3889</v>
      </c>
    </row>
    <row r="507" spans="1:11" x14ac:dyDescent="0.4">
      <c r="A507" s="117" t="s">
        <v>6634</v>
      </c>
      <c r="B507" s="117" t="s">
        <v>225</v>
      </c>
      <c r="C507" s="117" t="s">
        <v>6560</v>
      </c>
      <c r="D507" s="117" t="s">
        <v>6561</v>
      </c>
      <c r="E507" s="117" t="s">
        <v>5640</v>
      </c>
      <c r="F507" s="117" t="s">
        <v>6641</v>
      </c>
      <c r="G507" s="146" t="str">
        <f t="shared" si="7"/>
        <v>048151吉田川流域溜池大和町外３市３ヶ町村組合</v>
      </c>
      <c r="H507" s="117" t="s">
        <v>226</v>
      </c>
      <c r="J507" s="117" t="s">
        <v>5607</v>
      </c>
      <c r="K507" s="121">
        <v>1104</v>
      </c>
    </row>
    <row r="508" spans="1:11" x14ac:dyDescent="0.4">
      <c r="A508" s="117" t="s">
        <v>6634</v>
      </c>
      <c r="B508" s="117" t="s">
        <v>225</v>
      </c>
      <c r="C508" s="117" t="s">
        <v>6560</v>
      </c>
      <c r="D508" s="117" t="s">
        <v>6561</v>
      </c>
      <c r="E508" s="117" t="s">
        <v>5639</v>
      </c>
      <c r="F508" s="117" t="s">
        <v>5638</v>
      </c>
      <c r="G508" s="146" t="str">
        <f t="shared" si="7"/>
        <v>048160大衡村外一町牛野ダム管理組合</v>
      </c>
      <c r="H508" s="117" t="s">
        <v>226</v>
      </c>
      <c r="J508" s="117" t="s">
        <v>5607</v>
      </c>
      <c r="K508" s="121">
        <v>1256</v>
      </c>
    </row>
    <row r="509" spans="1:11" x14ac:dyDescent="0.4">
      <c r="A509" s="117" t="s">
        <v>6634</v>
      </c>
      <c r="B509" s="117" t="s">
        <v>225</v>
      </c>
      <c r="C509" s="117" t="s">
        <v>6560</v>
      </c>
      <c r="D509" s="117" t="s">
        <v>6561</v>
      </c>
      <c r="E509" s="117" t="s">
        <v>5637</v>
      </c>
      <c r="F509" s="117" t="s">
        <v>5636</v>
      </c>
      <c r="G509" s="146" t="str">
        <f t="shared" si="7"/>
        <v>048453白石市外二町組合</v>
      </c>
      <c r="H509" s="117" t="s">
        <v>226</v>
      </c>
      <c r="J509" s="117" t="s">
        <v>5607</v>
      </c>
      <c r="K509" s="121">
        <v>2945</v>
      </c>
    </row>
    <row r="510" spans="1:11" x14ac:dyDescent="0.4">
      <c r="A510" s="117" t="s">
        <v>6634</v>
      </c>
      <c r="B510" s="117" t="s">
        <v>225</v>
      </c>
      <c r="C510" s="117" t="s">
        <v>6560</v>
      </c>
      <c r="D510" s="117" t="s">
        <v>6561</v>
      </c>
      <c r="E510" s="117" t="s">
        <v>5635</v>
      </c>
      <c r="F510" s="117" t="s">
        <v>5634</v>
      </c>
      <c r="G510" s="146" t="str">
        <f t="shared" si="7"/>
        <v>048674黒川地域行政事務組合</v>
      </c>
      <c r="H510" s="117" t="s">
        <v>226</v>
      </c>
      <c r="J510" s="117" t="s">
        <v>5607</v>
      </c>
      <c r="K510" s="121">
        <v>4623103</v>
      </c>
    </row>
    <row r="511" spans="1:11" x14ac:dyDescent="0.4">
      <c r="A511" s="117" t="s">
        <v>6634</v>
      </c>
      <c r="B511" s="117" t="s">
        <v>225</v>
      </c>
      <c r="C511" s="117" t="s">
        <v>6560</v>
      </c>
      <c r="D511" s="117" t="s">
        <v>6561</v>
      </c>
      <c r="E511" s="117" t="s">
        <v>5633</v>
      </c>
      <c r="F511" s="117" t="s">
        <v>5632</v>
      </c>
      <c r="G511" s="146" t="str">
        <f t="shared" si="7"/>
        <v>048691亘理名取共立衛生処理組合</v>
      </c>
      <c r="H511" s="117" t="s">
        <v>226</v>
      </c>
      <c r="J511" s="117" t="s">
        <v>5607</v>
      </c>
      <c r="K511" s="121">
        <v>2199245</v>
      </c>
    </row>
    <row r="512" spans="1:11" x14ac:dyDescent="0.4">
      <c r="A512" s="117" t="s">
        <v>6634</v>
      </c>
      <c r="B512" s="117" t="s">
        <v>225</v>
      </c>
      <c r="C512" s="117" t="s">
        <v>6560</v>
      </c>
      <c r="D512" s="117" t="s">
        <v>6561</v>
      </c>
      <c r="E512" s="117" t="s">
        <v>5631</v>
      </c>
      <c r="F512" s="117" t="s">
        <v>5630</v>
      </c>
      <c r="G512" s="146" t="str">
        <f t="shared" si="7"/>
        <v>048721宮城東部衛生処理組合</v>
      </c>
      <c r="H512" s="117" t="s">
        <v>226</v>
      </c>
      <c r="J512" s="117" t="s">
        <v>5607</v>
      </c>
      <c r="K512" s="121">
        <v>919156</v>
      </c>
    </row>
    <row r="513" spans="1:11" x14ac:dyDescent="0.4">
      <c r="A513" s="117" t="s">
        <v>6634</v>
      </c>
      <c r="B513" s="117" t="s">
        <v>225</v>
      </c>
      <c r="C513" s="117" t="s">
        <v>6560</v>
      </c>
      <c r="D513" s="117" t="s">
        <v>6561</v>
      </c>
      <c r="E513" s="117" t="s">
        <v>5629</v>
      </c>
      <c r="F513" s="117" t="s">
        <v>5628</v>
      </c>
      <c r="G513" s="146" t="str">
        <f t="shared" si="7"/>
        <v>049221宮城県市町村職員退職手当組合</v>
      </c>
      <c r="H513" s="117" t="s">
        <v>226</v>
      </c>
      <c r="J513" s="117" t="s">
        <v>5607</v>
      </c>
      <c r="K513" s="121">
        <v>14640446</v>
      </c>
    </row>
    <row r="514" spans="1:11" x14ac:dyDescent="0.4">
      <c r="A514" s="117" t="s">
        <v>6634</v>
      </c>
      <c r="B514" s="117" t="s">
        <v>225</v>
      </c>
      <c r="C514" s="117" t="s">
        <v>6560</v>
      </c>
      <c r="D514" s="117" t="s">
        <v>6561</v>
      </c>
      <c r="E514" s="117" t="s">
        <v>5627</v>
      </c>
      <c r="F514" s="117" t="s">
        <v>5626</v>
      </c>
      <c r="G514" s="146" t="str">
        <f t="shared" ref="G514:G577" si="8">E514&amp;F514</f>
        <v>049255宮城県市町村非常勤消防団員補償報償組合</v>
      </c>
      <c r="H514" s="117" t="s">
        <v>226</v>
      </c>
      <c r="J514" s="117" t="s">
        <v>5607</v>
      </c>
      <c r="K514" s="121">
        <v>969298</v>
      </c>
    </row>
    <row r="515" spans="1:11" x14ac:dyDescent="0.4">
      <c r="A515" s="117" t="s">
        <v>6634</v>
      </c>
      <c r="B515" s="117" t="s">
        <v>225</v>
      </c>
      <c r="C515" s="117" t="s">
        <v>6560</v>
      </c>
      <c r="D515" s="117" t="s">
        <v>6561</v>
      </c>
      <c r="E515" s="117" t="s">
        <v>5625</v>
      </c>
      <c r="F515" s="117" t="s">
        <v>5624</v>
      </c>
      <c r="G515" s="146" t="str">
        <f t="shared" si="8"/>
        <v>049280石巻地区広域行政事務組合</v>
      </c>
      <c r="H515" s="117" t="s">
        <v>226</v>
      </c>
      <c r="J515" s="117" t="s">
        <v>5607</v>
      </c>
      <c r="K515" s="121">
        <v>5657214</v>
      </c>
    </row>
    <row r="516" spans="1:11" x14ac:dyDescent="0.4">
      <c r="A516" s="117" t="s">
        <v>6634</v>
      </c>
      <c r="B516" s="117" t="s">
        <v>225</v>
      </c>
      <c r="C516" s="117" t="s">
        <v>6560</v>
      </c>
      <c r="D516" s="117" t="s">
        <v>6561</v>
      </c>
      <c r="E516" s="117" t="s">
        <v>5623</v>
      </c>
      <c r="F516" s="117" t="s">
        <v>5622</v>
      </c>
      <c r="G516" s="146" t="str">
        <f t="shared" si="8"/>
        <v>049298塩釜地区消防事務組合</v>
      </c>
      <c r="H516" s="117" t="s">
        <v>226</v>
      </c>
      <c r="J516" s="117" t="s">
        <v>5607</v>
      </c>
      <c r="K516" s="121">
        <v>2744097</v>
      </c>
    </row>
    <row r="517" spans="1:11" x14ac:dyDescent="0.4">
      <c r="A517" s="117" t="s">
        <v>6634</v>
      </c>
      <c r="B517" s="117" t="s">
        <v>225</v>
      </c>
      <c r="C517" s="117" t="s">
        <v>6560</v>
      </c>
      <c r="D517" s="117" t="s">
        <v>6561</v>
      </c>
      <c r="E517" s="117" t="s">
        <v>5621</v>
      </c>
      <c r="F517" s="117" t="s">
        <v>5620</v>
      </c>
      <c r="G517" s="146" t="str">
        <f t="shared" si="8"/>
        <v>049310亘理地区行政事務組合</v>
      </c>
      <c r="H517" s="117" t="s">
        <v>226</v>
      </c>
      <c r="J517" s="117" t="s">
        <v>5607</v>
      </c>
      <c r="K517" s="121">
        <v>695707</v>
      </c>
    </row>
    <row r="518" spans="1:11" x14ac:dyDescent="0.4">
      <c r="A518" s="117" t="s">
        <v>6634</v>
      </c>
      <c r="B518" s="117" t="s">
        <v>225</v>
      </c>
      <c r="C518" s="117" t="s">
        <v>6560</v>
      </c>
      <c r="D518" s="117" t="s">
        <v>6561</v>
      </c>
      <c r="E518" s="117" t="s">
        <v>5619</v>
      </c>
      <c r="F518" s="117" t="s">
        <v>5618</v>
      </c>
      <c r="G518" s="146" t="str">
        <f t="shared" si="8"/>
        <v>049328仙南地域広域行政事務組合</v>
      </c>
      <c r="H518" s="117" t="s">
        <v>226</v>
      </c>
      <c r="J518" s="117" t="s">
        <v>5607</v>
      </c>
      <c r="K518" s="121">
        <v>4507771</v>
      </c>
    </row>
    <row r="519" spans="1:11" x14ac:dyDescent="0.4">
      <c r="A519" s="117" t="s">
        <v>6634</v>
      </c>
      <c r="B519" s="117" t="s">
        <v>225</v>
      </c>
      <c r="C519" s="117" t="s">
        <v>6560</v>
      </c>
      <c r="D519" s="117" t="s">
        <v>6561</v>
      </c>
      <c r="E519" s="117" t="s">
        <v>5617</v>
      </c>
      <c r="F519" s="117" t="s">
        <v>5616</v>
      </c>
      <c r="G519" s="146" t="str">
        <f t="shared" si="8"/>
        <v>049361大崎地域広域行政事務組合</v>
      </c>
      <c r="H519" s="117" t="s">
        <v>226</v>
      </c>
      <c r="J519" s="117" t="s">
        <v>5607</v>
      </c>
      <c r="K519" s="121">
        <v>9020186</v>
      </c>
    </row>
    <row r="520" spans="1:11" x14ac:dyDescent="0.4">
      <c r="A520" s="117" t="s">
        <v>6634</v>
      </c>
      <c r="B520" s="117" t="s">
        <v>225</v>
      </c>
      <c r="C520" s="117" t="s">
        <v>6560</v>
      </c>
      <c r="D520" s="117" t="s">
        <v>6561</v>
      </c>
      <c r="E520" s="117" t="s">
        <v>5615</v>
      </c>
      <c r="F520" s="117" t="s">
        <v>5614</v>
      </c>
      <c r="G520" s="146" t="str">
        <f t="shared" si="8"/>
        <v>049387気仙沼・本吉地域広域行政事務組合</v>
      </c>
      <c r="H520" s="117" t="s">
        <v>226</v>
      </c>
      <c r="J520" s="117" t="s">
        <v>5607</v>
      </c>
      <c r="K520" s="121">
        <v>2162628</v>
      </c>
    </row>
    <row r="521" spans="1:11" x14ac:dyDescent="0.4">
      <c r="A521" s="117" t="s">
        <v>6634</v>
      </c>
      <c r="B521" s="117" t="s">
        <v>225</v>
      </c>
      <c r="C521" s="117" t="s">
        <v>6560</v>
      </c>
      <c r="D521" s="117" t="s">
        <v>6561</v>
      </c>
      <c r="E521" s="117" t="s">
        <v>5613</v>
      </c>
      <c r="F521" s="117" t="s">
        <v>5612</v>
      </c>
      <c r="G521" s="146" t="str">
        <f t="shared" si="8"/>
        <v>049654宮城県市町村自治振興センター</v>
      </c>
      <c r="H521" s="117" t="s">
        <v>226</v>
      </c>
      <c r="J521" s="117" t="s">
        <v>5607</v>
      </c>
      <c r="K521" s="121">
        <v>155656</v>
      </c>
    </row>
    <row r="522" spans="1:11" x14ac:dyDescent="0.4">
      <c r="A522" s="117" t="s">
        <v>6634</v>
      </c>
      <c r="B522" s="117" t="s">
        <v>225</v>
      </c>
      <c r="C522" s="117" t="s">
        <v>6560</v>
      </c>
      <c r="D522" s="117" t="s">
        <v>6561</v>
      </c>
      <c r="E522" s="117" t="s">
        <v>5611</v>
      </c>
      <c r="F522" s="117" t="s">
        <v>5610</v>
      </c>
      <c r="G522" s="146" t="str">
        <f t="shared" si="8"/>
        <v>049689加美郡保健医療福祉行政事務組合</v>
      </c>
      <c r="H522" s="117" t="s">
        <v>226</v>
      </c>
      <c r="J522" s="117" t="s">
        <v>5607</v>
      </c>
      <c r="K522" s="121">
        <v>907416</v>
      </c>
    </row>
    <row r="523" spans="1:11" x14ac:dyDescent="0.4">
      <c r="A523" s="117" t="s">
        <v>6634</v>
      </c>
      <c r="B523" s="117" t="s">
        <v>225</v>
      </c>
      <c r="C523" s="117" t="s">
        <v>6560</v>
      </c>
      <c r="D523" s="117" t="s">
        <v>6561</v>
      </c>
      <c r="E523" s="117" t="s">
        <v>5609</v>
      </c>
      <c r="F523" s="117" t="s">
        <v>5608</v>
      </c>
      <c r="G523" s="146" t="str">
        <f t="shared" si="8"/>
        <v>049727宮城県後期高齢者医療広域連合</v>
      </c>
      <c r="H523" s="117" t="s">
        <v>220</v>
      </c>
      <c r="J523" s="117" t="s">
        <v>5607</v>
      </c>
      <c r="K523" s="121">
        <v>162822</v>
      </c>
    </row>
    <row r="524" spans="1:11" x14ac:dyDescent="0.4">
      <c r="A524" s="117" t="s">
        <v>6634</v>
      </c>
      <c r="B524" s="117" t="s">
        <v>225</v>
      </c>
      <c r="C524" s="117" t="s">
        <v>6560</v>
      </c>
      <c r="D524" s="117" t="s">
        <v>6561</v>
      </c>
      <c r="E524" s="117" t="s">
        <v>5606</v>
      </c>
      <c r="F524" s="117" t="s">
        <v>5605</v>
      </c>
      <c r="G524" s="146" t="str">
        <f t="shared" si="8"/>
        <v>052019秋田市</v>
      </c>
      <c r="H524" s="117" t="s">
        <v>360</v>
      </c>
      <c r="J524" s="117" t="s">
        <v>5517</v>
      </c>
      <c r="K524" s="121">
        <v>133020163</v>
      </c>
    </row>
    <row r="525" spans="1:11" x14ac:dyDescent="0.4">
      <c r="A525" s="117" t="s">
        <v>6634</v>
      </c>
      <c r="B525" s="117" t="s">
        <v>225</v>
      </c>
      <c r="C525" s="117" t="s">
        <v>6560</v>
      </c>
      <c r="D525" s="117" t="s">
        <v>6561</v>
      </c>
      <c r="E525" s="117" t="s">
        <v>5604</v>
      </c>
      <c r="F525" s="117" t="s">
        <v>5603</v>
      </c>
      <c r="G525" s="146" t="str">
        <f t="shared" si="8"/>
        <v>052027能代市</v>
      </c>
      <c r="H525" s="117" t="s">
        <v>338</v>
      </c>
      <c r="J525" s="117" t="s">
        <v>5517</v>
      </c>
      <c r="K525" s="121">
        <v>28293264</v>
      </c>
    </row>
    <row r="526" spans="1:11" x14ac:dyDescent="0.4">
      <c r="A526" s="117" t="s">
        <v>6634</v>
      </c>
      <c r="B526" s="117" t="s">
        <v>225</v>
      </c>
      <c r="C526" s="117" t="s">
        <v>6560</v>
      </c>
      <c r="D526" s="117" t="s">
        <v>6561</v>
      </c>
      <c r="E526" s="117" t="s">
        <v>5602</v>
      </c>
      <c r="F526" s="117" t="s">
        <v>5601</v>
      </c>
      <c r="G526" s="146" t="str">
        <f t="shared" si="8"/>
        <v>052035横手市</v>
      </c>
      <c r="H526" s="117" t="s">
        <v>338</v>
      </c>
      <c r="J526" s="117" t="s">
        <v>5517</v>
      </c>
      <c r="K526" s="121">
        <v>52124737</v>
      </c>
    </row>
    <row r="527" spans="1:11" x14ac:dyDescent="0.4">
      <c r="A527" s="117" t="s">
        <v>6634</v>
      </c>
      <c r="B527" s="117" t="s">
        <v>225</v>
      </c>
      <c r="C527" s="117" t="s">
        <v>6560</v>
      </c>
      <c r="D527" s="117" t="s">
        <v>6561</v>
      </c>
      <c r="E527" s="117" t="s">
        <v>5600</v>
      </c>
      <c r="F527" s="117" t="s">
        <v>5599</v>
      </c>
      <c r="G527" s="146" t="str">
        <f t="shared" si="8"/>
        <v>052043大館市</v>
      </c>
      <c r="H527" s="117" t="s">
        <v>338</v>
      </c>
      <c r="J527" s="117" t="s">
        <v>5517</v>
      </c>
      <c r="K527" s="121">
        <v>36582519</v>
      </c>
    </row>
    <row r="528" spans="1:11" x14ac:dyDescent="0.4">
      <c r="A528" s="117" t="s">
        <v>6634</v>
      </c>
      <c r="B528" s="117" t="s">
        <v>225</v>
      </c>
      <c r="C528" s="117" t="s">
        <v>6560</v>
      </c>
      <c r="D528" s="117" t="s">
        <v>6561</v>
      </c>
      <c r="E528" s="117" t="s">
        <v>5598</v>
      </c>
      <c r="F528" s="117" t="s">
        <v>5597</v>
      </c>
      <c r="G528" s="146" t="str">
        <f t="shared" si="8"/>
        <v>052060男鹿市</v>
      </c>
      <c r="H528" s="117" t="s">
        <v>338</v>
      </c>
      <c r="J528" s="117" t="s">
        <v>5517</v>
      </c>
      <c r="K528" s="121">
        <v>16993700</v>
      </c>
    </row>
    <row r="529" spans="1:11" x14ac:dyDescent="0.4">
      <c r="A529" s="117" t="s">
        <v>6634</v>
      </c>
      <c r="B529" s="117" t="s">
        <v>225</v>
      </c>
      <c r="C529" s="117" t="s">
        <v>6560</v>
      </c>
      <c r="D529" s="117" t="s">
        <v>6561</v>
      </c>
      <c r="E529" s="117" t="s">
        <v>5596</v>
      </c>
      <c r="F529" s="117" t="s">
        <v>5595</v>
      </c>
      <c r="G529" s="146" t="str">
        <f t="shared" si="8"/>
        <v>052078湯沢市</v>
      </c>
      <c r="H529" s="117" t="s">
        <v>338</v>
      </c>
      <c r="J529" s="117" t="s">
        <v>5517</v>
      </c>
      <c r="K529" s="121">
        <v>27055604</v>
      </c>
    </row>
    <row r="530" spans="1:11" x14ac:dyDescent="0.4">
      <c r="A530" s="117" t="s">
        <v>6634</v>
      </c>
      <c r="B530" s="117" t="s">
        <v>225</v>
      </c>
      <c r="C530" s="117" t="s">
        <v>6560</v>
      </c>
      <c r="D530" s="117" t="s">
        <v>6561</v>
      </c>
      <c r="E530" s="117" t="s">
        <v>5594</v>
      </c>
      <c r="F530" s="117" t="s">
        <v>5593</v>
      </c>
      <c r="G530" s="146" t="str">
        <f t="shared" si="8"/>
        <v>052094鹿角市</v>
      </c>
      <c r="H530" s="117" t="s">
        <v>338</v>
      </c>
      <c r="J530" s="117" t="s">
        <v>5517</v>
      </c>
      <c r="K530" s="121">
        <v>18144706</v>
      </c>
    </row>
    <row r="531" spans="1:11" x14ac:dyDescent="0.4">
      <c r="A531" s="117" t="s">
        <v>6634</v>
      </c>
      <c r="B531" s="117" t="s">
        <v>225</v>
      </c>
      <c r="C531" s="117" t="s">
        <v>6560</v>
      </c>
      <c r="D531" s="117" t="s">
        <v>6561</v>
      </c>
      <c r="E531" s="117" t="s">
        <v>5592</v>
      </c>
      <c r="F531" s="117" t="s">
        <v>5591</v>
      </c>
      <c r="G531" s="146" t="str">
        <f t="shared" si="8"/>
        <v>052108由利本荘市</v>
      </c>
      <c r="H531" s="117" t="s">
        <v>338</v>
      </c>
      <c r="J531" s="117" t="s">
        <v>5517</v>
      </c>
      <c r="K531" s="121">
        <v>53115978</v>
      </c>
    </row>
    <row r="532" spans="1:11" x14ac:dyDescent="0.4">
      <c r="A532" s="117" t="s">
        <v>6634</v>
      </c>
      <c r="B532" s="117" t="s">
        <v>225</v>
      </c>
      <c r="C532" s="117" t="s">
        <v>6560</v>
      </c>
      <c r="D532" s="117" t="s">
        <v>6561</v>
      </c>
      <c r="E532" s="117" t="s">
        <v>5590</v>
      </c>
      <c r="F532" s="117" t="s">
        <v>5589</v>
      </c>
      <c r="G532" s="146" t="str">
        <f t="shared" si="8"/>
        <v>052116潟上市</v>
      </c>
      <c r="H532" s="117" t="s">
        <v>338</v>
      </c>
      <c r="J532" s="117" t="s">
        <v>5517</v>
      </c>
      <c r="K532" s="121">
        <v>16029179</v>
      </c>
    </row>
    <row r="533" spans="1:11" x14ac:dyDescent="0.4">
      <c r="A533" s="117" t="s">
        <v>6634</v>
      </c>
      <c r="B533" s="117" t="s">
        <v>225</v>
      </c>
      <c r="C533" s="117" t="s">
        <v>6560</v>
      </c>
      <c r="D533" s="117" t="s">
        <v>6561</v>
      </c>
      <c r="E533" s="117" t="s">
        <v>5588</v>
      </c>
      <c r="F533" s="117" t="s">
        <v>5587</v>
      </c>
      <c r="G533" s="146" t="str">
        <f t="shared" si="8"/>
        <v>052124大仙市</v>
      </c>
      <c r="H533" s="117" t="s">
        <v>338</v>
      </c>
      <c r="J533" s="117" t="s">
        <v>5517</v>
      </c>
      <c r="K533" s="121">
        <v>48740298</v>
      </c>
    </row>
    <row r="534" spans="1:11" x14ac:dyDescent="0.4">
      <c r="A534" s="117" t="s">
        <v>6634</v>
      </c>
      <c r="B534" s="117" t="s">
        <v>225</v>
      </c>
      <c r="C534" s="117" t="s">
        <v>6560</v>
      </c>
      <c r="D534" s="117" t="s">
        <v>6561</v>
      </c>
      <c r="E534" s="117" t="s">
        <v>5586</v>
      </c>
      <c r="F534" s="117" t="s">
        <v>5585</v>
      </c>
      <c r="G534" s="146" t="str">
        <f t="shared" si="8"/>
        <v>052132北秋田市</v>
      </c>
      <c r="H534" s="117" t="s">
        <v>338</v>
      </c>
      <c r="J534" s="117" t="s">
        <v>5517</v>
      </c>
      <c r="K534" s="121">
        <v>26964181</v>
      </c>
    </row>
    <row r="535" spans="1:11" x14ac:dyDescent="0.4">
      <c r="A535" s="117" t="s">
        <v>6634</v>
      </c>
      <c r="B535" s="117" t="s">
        <v>225</v>
      </c>
      <c r="C535" s="117" t="s">
        <v>6560</v>
      </c>
      <c r="D535" s="117" t="s">
        <v>6561</v>
      </c>
      <c r="E535" s="117" t="s">
        <v>5584</v>
      </c>
      <c r="F535" s="117" t="s">
        <v>5583</v>
      </c>
      <c r="G535" s="146" t="str">
        <f t="shared" si="8"/>
        <v>052141にかほ市</v>
      </c>
      <c r="H535" s="117" t="s">
        <v>338</v>
      </c>
      <c r="J535" s="117" t="s">
        <v>5517</v>
      </c>
      <c r="K535" s="121">
        <v>14436521</v>
      </c>
    </row>
    <row r="536" spans="1:11" x14ac:dyDescent="0.4">
      <c r="A536" s="117" t="s">
        <v>6634</v>
      </c>
      <c r="B536" s="117" t="s">
        <v>225</v>
      </c>
      <c r="C536" s="117" t="s">
        <v>6560</v>
      </c>
      <c r="D536" s="117" t="s">
        <v>6561</v>
      </c>
      <c r="E536" s="117" t="s">
        <v>5582</v>
      </c>
      <c r="F536" s="117" t="s">
        <v>5581</v>
      </c>
      <c r="G536" s="146" t="str">
        <f t="shared" si="8"/>
        <v>052159仙北市</v>
      </c>
      <c r="H536" s="117" t="s">
        <v>338</v>
      </c>
      <c r="J536" s="117" t="s">
        <v>5517</v>
      </c>
      <c r="K536" s="121">
        <v>19745284</v>
      </c>
    </row>
    <row r="537" spans="1:11" x14ac:dyDescent="0.4">
      <c r="A537" s="117" t="s">
        <v>6634</v>
      </c>
      <c r="B537" s="117" t="s">
        <v>225</v>
      </c>
      <c r="C537" s="117" t="s">
        <v>6560</v>
      </c>
      <c r="D537" s="117" t="s">
        <v>6561</v>
      </c>
      <c r="E537" s="117" t="s">
        <v>5580</v>
      </c>
      <c r="F537" s="117" t="s">
        <v>5579</v>
      </c>
      <c r="G537" s="146" t="str">
        <f t="shared" si="8"/>
        <v>053031小坂町</v>
      </c>
      <c r="H537" s="117" t="s">
        <v>277</v>
      </c>
      <c r="J537" s="117" t="s">
        <v>5517</v>
      </c>
      <c r="K537" s="121">
        <v>4775777</v>
      </c>
    </row>
    <row r="538" spans="1:11" x14ac:dyDescent="0.4">
      <c r="A538" s="117" t="s">
        <v>6634</v>
      </c>
      <c r="B538" s="117" t="s">
        <v>225</v>
      </c>
      <c r="C538" s="117" t="s">
        <v>6560</v>
      </c>
      <c r="D538" s="117" t="s">
        <v>6561</v>
      </c>
      <c r="E538" s="117" t="s">
        <v>5578</v>
      </c>
      <c r="F538" s="117" t="s">
        <v>5577</v>
      </c>
      <c r="G538" s="146" t="str">
        <f t="shared" si="8"/>
        <v>053279上小阿仁村</v>
      </c>
      <c r="H538" s="117" t="s">
        <v>277</v>
      </c>
      <c r="J538" s="117" t="s">
        <v>5517</v>
      </c>
      <c r="K538" s="121">
        <v>3073260</v>
      </c>
    </row>
    <row r="539" spans="1:11" x14ac:dyDescent="0.4">
      <c r="A539" s="117" t="s">
        <v>6634</v>
      </c>
      <c r="B539" s="117" t="s">
        <v>225</v>
      </c>
      <c r="C539" s="117" t="s">
        <v>6560</v>
      </c>
      <c r="D539" s="117" t="s">
        <v>6561</v>
      </c>
      <c r="E539" s="117" t="s">
        <v>5576</v>
      </c>
      <c r="F539" s="117" t="s">
        <v>5575</v>
      </c>
      <c r="G539" s="146" t="str">
        <f t="shared" si="8"/>
        <v>053465藤里町</v>
      </c>
      <c r="H539" s="117" t="s">
        <v>277</v>
      </c>
      <c r="J539" s="117" t="s">
        <v>5517</v>
      </c>
      <c r="K539" s="121">
        <v>3469307</v>
      </c>
    </row>
    <row r="540" spans="1:11" x14ac:dyDescent="0.4">
      <c r="A540" s="117" t="s">
        <v>6634</v>
      </c>
      <c r="B540" s="117" t="s">
        <v>225</v>
      </c>
      <c r="C540" s="117" t="s">
        <v>6560</v>
      </c>
      <c r="D540" s="117" t="s">
        <v>6561</v>
      </c>
      <c r="E540" s="117" t="s">
        <v>5574</v>
      </c>
      <c r="F540" s="117" t="s">
        <v>5573</v>
      </c>
      <c r="G540" s="146" t="str">
        <f t="shared" si="8"/>
        <v>053481三種町</v>
      </c>
      <c r="H540" s="117" t="s">
        <v>277</v>
      </c>
      <c r="J540" s="117" t="s">
        <v>5517</v>
      </c>
      <c r="K540" s="121">
        <v>10211868</v>
      </c>
    </row>
    <row r="541" spans="1:11" x14ac:dyDescent="0.4">
      <c r="A541" s="117" t="s">
        <v>6634</v>
      </c>
      <c r="B541" s="117" t="s">
        <v>225</v>
      </c>
      <c r="C541" s="117" t="s">
        <v>6560</v>
      </c>
      <c r="D541" s="117" t="s">
        <v>6561</v>
      </c>
      <c r="E541" s="117" t="s">
        <v>5572</v>
      </c>
      <c r="F541" s="117" t="s">
        <v>5571</v>
      </c>
      <c r="G541" s="146" t="str">
        <f t="shared" si="8"/>
        <v>053490八峰町</v>
      </c>
      <c r="H541" s="117" t="s">
        <v>277</v>
      </c>
      <c r="J541" s="117" t="s">
        <v>5517</v>
      </c>
      <c r="K541" s="121">
        <v>6535264</v>
      </c>
    </row>
    <row r="542" spans="1:11" x14ac:dyDescent="0.4">
      <c r="A542" s="117" t="s">
        <v>6634</v>
      </c>
      <c r="B542" s="117" t="s">
        <v>225</v>
      </c>
      <c r="C542" s="117" t="s">
        <v>6560</v>
      </c>
      <c r="D542" s="117" t="s">
        <v>6561</v>
      </c>
      <c r="E542" s="117" t="s">
        <v>5570</v>
      </c>
      <c r="F542" s="117" t="s">
        <v>5569</v>
      </c>
      <c r="G542" s="146" t="str">
        <f t="shared" si="8"/>
        <v>053619五城目町</v>
      </c>
      <c r="H542" s="117" t="s">
        <v>277</v>
      </c>
      <c r="J542" s="117" t="s">
        <v>5517</v>
      </c>
      <c r="K542" s="121">
        <v>5535134</v>
      </c>
    </row>
    <row r="543" spans="1:11" x14ac:dyDescent="0.4">
      <c r="A543" s="117" t="s">
        <v>6634</v>
      </c>
      <c r="B543" s="117" t="s">
        <v>225</v>
      </c>
      <c r="C543" s="117" t="s">
        <v>6560</v>
      </c>
      <c r="D543" s="117" t="s">
        <v>6561</v>
      </c>
      <c r="E543" s="117" t="s">
        <v>5568</v>
      </c>
      <c r="F543" s="117" t="s">
        <v>5567</v>
      </c>
      <c r="G543" s="146" t="str">
        <f t="shared" si="8"/>
        <v>053635八郎潟町</v>
      </c>
      <c r="H543" s="117" t="s">
        <v>277</v>
      </c>
      <c r="J543" s="117" t="s">
        <v>5517</v>
      </c>
      <c r="K543" s="121">
        <v>3267073</v>
      </c>
    </row>
    <row r="544" spans="1:11" x14ac:dyDescent="0.4">
      <c r="A544" s="117" t="s">
        <v>6634</v>
      </c>
      <c r="B544" s="117" t="s">
        <v>225</v>
      </c>
      <c r="C544" s="117" t="s">
        <v>6560</v>
      </c>
      <c r="D544" s="117" t="s">
        <v>6561</v>
      </c>
      <c r="E544" s="117" t="s">
        <v>5566</v>
      </c>
      <c r="F544" s="117" t="s">
        <v>5565</v>
      </c>
      <c r="G544" s="146" t="str">
        <f t="shared" si="8"/>
        <v>053660井川町</v>
      </c>
      <c r="H544" s="117" t="s">
        <v>277</v>
      </c>
      <c r="J544" s="117" t="s">
        <v>5517</v>
      </c>
      <c r="K544" s="121">
        <v>3617403</v>
      </c>
    </row>
    <row r="545" spans="1:11" x14ac:dyDescent="0.4">
      <c r="A545" s="117" t="s">
        <v>6634</v>
      </c>
      <c r="B545" s="117" t="s">
        <v>225</v>
      </c>
      <c r="C545" s="117" t="s">
        <v>6560</v>
      </c>
      <c r="D545" s="117" t="s">
        <v>6561</v>
      </c>
      <c r="E545" s="117" t="s">
        <v>5564</v>
      </c>
      <c r="F545" s="117" t="s">
        <v>5563</v>
      </c>
      <c r="G545" s="146" t="str">
        <f t="shared" si="8"/>
        <v>053686大潟村</v>
      </c>
      <c r="H545" s="117" t="s">
        <v>277</v>
      </c>
      <c r="J545" s="117" t="s">
        <v>5517</v>
      </c>
      <c r="K545" s="121">
        <v>3828341</v>
      </c>
    </row>
    <row r="546" spans="1:11" x14ac:dyDescent="0.4">
      <c r="A546" s="117" t="s">
        <v>6634</v>
      </c>
      <c r="B546" s="117" t="s">
        <v>225</v>
      </c>
      <c r="C546" s="117" t="s">
        <v>6560</v>
      </c>
      <c r="D546" s="117" t="s">
        <v>6561</v>
      </c>
      <c r="E546" s="117" t="s">
        <v>5562</v>
      </c>
      <c r="F546" s="117" t="s">
        <v>555</v>
      </c>
      <c r="G546" s="146" t="str">
        <f t="shared" si="8"/>
        <v>054348美郷町</v>
      </c>
      <c r="H546" s="117" t="s">
        <v>277</v>
      </c>
      <c r="J546" s="117" t="s">
        <v>5517</v>
      </c>
      <c r="K546" s="121">
        <v>11191315</v>
      </c>
    </row>
    <row r="547" spans="1:11" x14ac:dyDescent="0.4">
      <c r="A547" s="117" t="s">
        <v>6634</v>
      </c>
      <c r="B547" s="117" t="s">
        <v>225</v>
      </c>
      <c r="C547" s="117" t="s">
        <v>6560</v>
      </c>
      <c r="D547" s="117" t="s">
        <v>6561</v>
      </c>
      <c r="E547" s="117" t="s">
        <v>5561</v>
      </c>
      <c r="F547" s="117" t="s">
        <v>5560</v>
      </c>
      <c r="G547" s="146" t="str">
        <f t="shared" si="8"/>
        <v>054631羽後町</v>
      </c>
      <c r="H547" s="117" t="s">
        <v>277</v>
      </c>
      <c r="J547" s="117" t="s">
        <v>5517</v>
      </c>
      <c r="K547" s="121">
        <v>7800459</v>
      </c>
    </row>
    <row r="548" spans="1:11" x14ac:dyDescent="0.4">
      <c r="A548" s="117" t="s">
        <v>6634</v>
      </c>
      <c r="B548" s="117" t="s">
        <v>225</v>
      </c>
      <c r="C548" s="117" t="s">
        <v>6560</v>
      </c>
      <c r="D548" s="117" t="s">
        <v>6561</v>
      </c>
      <c r="E548" s="117" t="s">
        <v>5559</v>
      </c>
      <c r="F548" s="117" t="s">
        <v>5558</v>
      </c>
      <c r="G548" s="146" t="str">
        <f t="shared" si="8"/>
        <v>054640東成瀬村</v>
      </c>
      <c r="H548" s="117" t="s">
        <v>277</v>
      </c>
      <c r="J548" s="117" t="s">
        <v>5517</v>
      </c>
      <c r="K548" s="121">
        <v>3718179</v>
      </c>
    </row>
    <row r="549" spans="1:11" x14ac:dyDescent="0.4">
      <c r="A549" s="117" t="s">
        <v>6634</v>
      </c>
      <c r="B549" s="117" t="s">
        <v>225</v>
      </c>
      <c r="C549" s="117" t="s">
        <v>6560</v>
      </c>
      <c r="D549" s="117" t="s">
        <v>6561</v>
      </c>
      <c r="E549" s="117" t="s">
        <v>5557</v>
      </c>
      <c r="F549" s="117" t="s">
        <v>5556</v>
      </c>
      <c r="G549" s="146" t="str">
        <f t="shared" si="8"/>
        <v>058041秋田県市町村総合事務組合</v>
      </c>
      <c r="H549" s="117" t="s">
        <v>226</v>
      </c>
      <c r="J549" s="117" t="s">
        <v>5517</v>
      </c>
      <c r="K549" s="121">
        <v>9908032</v>
      </c>
    </row>
    <row r="550" spans="1:11" x14ac:dyDescent="0.4">
      <c r="A550" s="117" t="s">
        <v>6634</v>
      </c>
      <c r="B550" s="117" t="s">
        <v>225</v>
      </c>
      <c r="C550" s="117" t="s">
        <v>6560</v>
      </c>
      <c r="D550" s="117" t="s">
        <v>6561</v>
      </c>
      <c r="E550" s="117" t="s">
        <v>5555</v>
      </c>
      <c r="F550" s="117" t="s">
        <v>5554</v>
      </c>
      <c r="G550" s="146" t="str">
        <f t="shared" si="8"/>
        <v>058220井川町・潟上市共有財産管理組合</v>
      </c>
      <c r="H550" s="117" t="s">
        <v>226</v>
      </c>
      <c r="J550" s="117" t="s">
        <v>5517</v>
      </c>
      <c r="K550" s="121">
        <v>6389</v>
      </c>
    </row>
    <row r="551" spans="1:11" x14ac:dyDescent="0.4">
      <c r="A551" s="117" t="s">
        <v>6634</v>
      </c>
      <c r="B551" s="117" t="s">
        <v>225</v>
      </c>
      <c r="C551" s="117" t="s">
        <v>6560</v>
      </c>
      <c r="D551" s="117" t="s">
        <v>6561</v>
      </c>
      <c r="E551" s="117" t="s">
        <v>5553</v>
      </c>
      <c r="F551" s="117" t="s">
        <v>5552</v>
      </c>
      <c r="G551" s="146" t="str">
        <f t="shared" si="8"/>
        <v>058386北秋田市周辺衛生施設組合</v>
      </c>
      <c r="H551" s="117" t="s">
        <v>226</v>
      </c>
      <c r="J551" s="117" t="s">
        <v>5517</v>
      </c>
      <c r="K551" s="121">
        <v>185669</v>
      </c>
    </row>
    <row r="552" spans="1:11" x14ac:dyDescent="0.4">
      <c r="A552" s="117" t="s">
        <v>6634</v>
      </c>
      <c r="B552" s="117" t="s">
        <v>225</v>
      </c>
      <c r="C552" s="117" t="s">
        <v>6560</v>
      </c>
      <c r="D552" s="117" t="s">
        <v>6561</v>
      </c>
      <c r="E552" s="117" t="s">
        <v>5551</v>
      </c>
      <c r="F552" s="117" t="s">
        <v>5550</v>
      </c>
      <c r="G552" s="146" t="str">
        <f t="shared" si="8"/>
        <v>058394北秋田市上小阿仁村生活環境施設組合</v>
      </c>
      <c r="H552" s="117" t="s">
        <v>226</v>
      </c>
      <c r="J552" s="117" t="s">
        <v>5517</v>
      </c>
      <c r="K552" s="121">
        <v>96298</v>
      </c>
    </row>
    <row r="553" spans="1:11" x14ac:dyDescent="0.4">
      <c r="A553" s="117" t="s">
        <v>6634</v>
      </c>
      <c r="B553" s="117" t="s">
        <v>225</v>
      </c>
      <c r="C553" s="117" t="s">
        <v>6560</v>
      </c>
      <c r="D553" s="117" t="s">
        <v>6561</v>
      </c>
      <c r="E553" s="117" t="s">
        <v>5549</v>
      </c>
      <c r="F553" s="117" t="s">
        <v>5548</v>
      </c>
      <c r="G553" s="146" t="str">
        <f t="shared" si="8"/>
        <v>058505湯沢雄勝広域市町村圏組合</v>
      </c>
      <c r="H553" s="117" t="s">
        <v>226</v>
      </c>
      <c r="J553" s="117" t="s">
        <v>5517</v>
      </c>
      <c r="K553" s="121">
        <v>2845997</v>
      </c>
    </row>
    <row r="554" spans="1:11" x14ac:dyDescent="0.4">
      <c r="A554" s="117" t="s">
        <v>6634</v>
      </c>
      <c r="B554" s="117" t="s">
        <v>225</v>
      </c>
      <c r="C554" s="117" t="s">
        <v>6560</v>
      </c>
      <c r="D554" s="117" t="s">
        <v>6561</v>
      </c>
      <c r="E554" s="117" t="s">
        <v>5547</v>
      </c>
      <c r="F554" s="117" t="s">
        <v>5546</v>
      </c>
      <c r="G554" s="146" t="str">
        <f t="shared" si="8"/>
        <v>058513大仙美郷環境事業組合</v>
      </c>
      <c r="H554" s="117" t="s">
        <v>226</v>
      </c>
      <c r="J554" s="117" t="s">
        <v>5517</v>
      </c>
      <c r="K554" s="121">
        <v>1326569</v>
      </c>
    </row>
    <row r="555" spans="1:11" x14ac:dyDescent="0.4">
      <c r="A555" s="117" t="s">
        <v>6634</v>
      </c>
      <c r="B555" s="117" t="s">
        <v>225</v>
      </c>
      <c r="C555" s="117" t="s">
        <v>6560</v>
      </c>
      <c r="D555" s="117" t="s">
        <v>6561</v>
      </c>
      <c r="E555" s="117" t="s">
        <v>5545</v>
      </c>
      <c r="F555" s="117" t="s">
        <v>5544</v>
      </c>
      <c r="G555" s="146" t="str">
        <f t="shared" si="8"/>
        <v>058548本荘由利広域市町村圏組合</v>
      </c>
      <c r="H555" s="117" t="s">
        <v>226</v>
      </c>
      <c r="J555" s="117" t="s">
        <v>5517</v>
      </c>
      <c r="K555" s="121">
        <v>878563</v>
      </c>
    </row>
    <row r="556" spans="1:11" x14ac:dyDescent="0.4">
      <c r="A556" s="117" t="s">
        <v>6634</v>
      </c>
      <c r="B556" s="117" t="s">
        <v>225</v>
      </c>
      <c r="C556" s="117" t="s">
        <v>6560</v>
      </c>
      <c r="D556" s="117" t="s">
        <v>6561</v>
      </c>
      <c r="E556" s="117" t="s">
        <v>5543</v>
      </c>
      <c r="F556" s="117" t="s">
        <v>5542</v>
      </c>
      <c r="G556" s="146" t="str">
        <f t="shared" si="8"/>
        <v>058611能代山本広域市町村圏組合</v>
      </c>
      <c r="H556" s="117" t="s">
        <v>226</v>
      </c>
      <c r="J556" s="117" t="s">
        <v>5517</v>
      </c>
      <c r="K556" s="121">
        <v>2879651</v>
      </c>
    </row>
    <row r="557" spans="1:11" x14ac:dyDescent="0.4">
      <c r="A557" s="117" t="s">
        <v>6634</v>
      </c>
      <c r="B557" s="117" t="s">
        <v>225</v>
      </c>
      <c r="C557" s="117" t="s">
        <v>6560</v>
      </c>
      <c r="D557" s="117" t="s">
        <v>6561</v>
      </c>
      <c r="E557" s="117" t="s">
        <v>5541</v>
      </c>
      <c r="F557" s="117" t="s">
        <v>5540</v>
      </c>
      <c r="G557" s="146" t="str">
        <f t="shared" si="8"/>
        <v>058629大曲仙北広域市町村圏組合</v>
      </c>
      <c r="H557" s="117" t="s">
        <v>226</v>
      </c>
      <c r="J557" s="117" t="s">
        <v>5517</v>
      </c>
      <c r="K557" s="121">
        <v>4279241</v>
      </c>
    </row>
    <row r="558" spans="1:11" x14ac:dyDescent="0.4">
      <c r="A558" s="117" t="s">
        <v>6634</v>
      </c>
      <c r="B558" s="117" t="s">
        <v>225</v>
      </c>
      <c r="C558" s="117" t="s">
        <v>6560</v>
      </c>
      <c r="D558" s="117" t="s">
        <v>6561</v>
      </c>
      <c r="E558" s="117" t="s">
        <v>5539</v>
      </c>
      <c r="F558" s="117" t="s">
        <v>5538</v>
      </c>
      <c r="G558" s="146" t="str">
        <f t="shared" si="8"/>
        <v>058653能代市山本郡養護老人ホーム組合</v>
      </c>
      <c r="H558" s="117" t="s">
        <v>226</v>
      </c>
      <c r="J558" s="117" t="s">
        <v>5517</v>
      </c>
      <c r="K558" s="121">
        <v>174084</v>
      </c>
    </row>
    <row r="559" spans="1:11" x14ac:dyDescent="0.4">
      <c r="A559" s="117" t="s">
        <v>6634</v>
      </c>
      <c r="B559" s="117" t="s">
        <v>225</v>
      </c>
      <c r="C559" s="117" t="s">
        <v>6560</v>
      </c>
      <c r="D559" s="117" t="s">
        <v>6561</v>
      </c>
      <c r="E559" s="117" t="s">
        <v>5537</v>
      </c>
      <c r="F559" s="117" t="s">
        <v>5536</v>
      </c>
      <c r="G559" s="146" t="str">
        <f t="shared" si="8"/>
        <v>058670鹿角広域行政組合</v>
      </c>
      <c r="H559" s="117" t="s">
        <v>226</v>
      </c>
      <c r="J559" s="117" t="s">
        <v>5517</v>
      </c>
      <c r="K559" s="121">
        <v>1638684</v>
      </c>
    </row>
    <row r="560" spans="1:11" x14ac:dyDescent="0.4">
      <c r="A560" s="117" t="s">
        <v>6634</v>
      </c>
      <c r="B560" s="117" t="s">
        <v>225</v>
      </c>
      <c r="C560" s="117" t="s">
        <v>6560</v>
      </c>
      <c r="D560" s="117" t="s">
        <v>6561</v>
      </c>
      <c r="E560" s="117" t="s">
        <v>5535</v>
      </c>
      <c r="F560" s="117" t="s">
        <v>5534</v>
      </c>
      <c r="G560" s="146" t="str">
        <f t="shared" si="8"/>
        <v>058726男鹿地区消防一部事務組合</v>
      </c>
      <c r="H560" s="117" t="s">
        <v>226</v>
      </c>
      <c r="J560" s="117" t="s">
        <v>5517</v>
      </c>
      <c r="K560" s="121">
        <v>1498568</v>
      </c>
    </row>
    <row r="561" spans="1:11" x14ac:dyDescent="0.4">
      <c r="A561" s="117" t="s">
        <v>6634</v>
      </c>
      <c r="B561" s="117" t="s">
        <v>225</v>
      </c>
      <c r="C561" s="117" t="s">
        <v>6560</v>
      </c>
      <c r="D561" s="117" t="s">
        <v>6561</v>
      </c>
      <c r="E561" s="117" t="s">
        <v>5533</v>
      </c>
      <c r="F561" s="117" t="s">
        <v>5532</v>
      </c>
      <c r="G561" s="146" t="str">
        <f t="shared" si="8"/>
        <v>058742男鹿地区衛生処理一部事務組合</v>
      </c>
      <c r="H561" s="117" t="s">
        <v>226</v>
      </c>
      <c r="J561" s="117" t="s">
        <v>5517</v>
      </c>
      <c r="K561" s="121">
        <v>220857</v>
      </c>
    </row>
    <row r="562" spans="1:11" x14ac:dyDescent="0.4">
      <c r="A562" s="117" t="s">
        <v>6634</v>
      </c>
      <c r="B562" s="117" t="s">
        <v>225</v>
      </c>
      <c r="C562" s="117" t="s">
        <v>6560</v>
      </c>
      <c r="D562" s="117" t="s">
        <v>6561</v>
      </c>
      <c r="E562" s="117" t="s">
        <v>5531</v>
      </c>
      <c r="F562" s="117" t="s">
        <v>5530</v>
      </c>
      <c r="G562" s="146" t="str">
        <f t="shared" si="8"/>
        <v>058785大仙美郷介護福祉組合</v>
      </c>
      <c r="H562" s="117" t="s">
        <v>226</v>
      </c>
      <c r="J562" s="117" t="s">
        <v>5517</v>
      </c>
      <c r="K562" s="121">
        <v>102395</v>
      </c>
    </row>
    <row r="563" spans="1:11" x14ac:dyDescent="0.4">
      <c r="A563" s="117" t="s">
        <v>6634</v>
      </c>
      <c r="B563" s="117" t="s">
        <v>225</v>
      </c>
      <c r="C563" s="117" t="s">
        <v>6560</v>
      </c>
      <c r="D563" s="117" t="s">
        <v>6561</v>
      </c>
      <c r="E563" s="117" t="s">
        <v>5529</v>
      </c>
      <c r="F563" s="117" t="s">
        <v>5528</v>
      </c>
      <c r="G563" s="146" t="str">
        <f t="shared" si="8"/>
        <v>058815湖東地区行政一部事務組合</v>
      </c>
      <c r="H563" s="117" t="s">
        <v>226</v>
      </c>
      <c r="J563" s="117" t="s">
        <v>5517</v>
      </c>
      <c r="K563" s="121">
        <v>572856</v>
      </c>
    </row>
    <row r="564" spans="1:11" x14ac:dyDescent="0.4">
      <c r="A564" s="117" t="s">
        <v>6634</v>
      </c>
      <c r="B564" s="117" t="s">
        <v>225</v>
      </c>
      <c r="C564" s="117" t="s">
        <v>6560</v>
      </c>
      <c r="D564" s="117" t="s">
        <v>6561</v>
      </c>
      <c r="E564" s="117" t="s">
        <v>5527</v>
      </c>
      <c r="F564" s="117" t="s">
        <v>5526</v>
      </c>
      <c r="G564" s="146" t="str">
        <f t="shared" si="8"/>
        <v>058823八郎潟町・井川町衛生処理施設組合</v>
      </c>
      <c r="H564" s="117" t="s">
        <v>226</v>
      </c>
      <c r="J564" s="117" t="s">
        <v>5517</v>
      </c>
      <c r="K564" s="121">
        <v>53577</v>
      </c>
    </row>
    <row r="565" spans="1:11" x14ac:dyDescent="0.4">
      <c r="A565" s="117" t="s">
        <v>6634</v>
      </c>
      <c r="B565" s="117" t="s">
        <v>225</v>
      </c>
      <c r="C565" s="117" t="s">
        <v>6560</v>
      </c>
      <c r="D565" s="117" t="s">
        <v>6561</v>
      </c>
      <c r="E565" s="117" t="s">
        <v>5525</v>
      </c>
      <c r="F565" s="117" t="s">
        <v>5524</v>
      </c>
      <c r="G565" s="146" t="str">
        <f t="shared" si="8"/>
        <v>058831秋田県市町村会館管理組合</v>
      </c>
      <c r="H565" s="117" t="s">
        <v>226</v>
      </c>
      <c r="J565" s="117" t="s">
        <v>5517</v>
      </c>
      <c r="K565" s="121">
        <v>109547</v>
      </c>
    </row>
    <row r="566" spans="1:11" x14ac:dyDescent="0.4">
      <c r="A566" s="117" t="s">
        <v>6634</v>
      </c>
      <c r="B566" s="117" t="s">
        <v>225</v>
      </c>
      <c r="C566" s="117" t="s">
        <v>6560</v>
      </c>
      <c r="D566" s="117" t="s">
        <v>6561</v>
      </c>
      <c r="E566" s="117" t="s">
        <v>5523</v>
      </c>
      <c r="F566" s="117" t="s">
        <v>5522</v>
      </c>
      <c r="G566" s="146" t="str">
        <f t="shared" si="8"/>
        <v>058840八郎湖周辺清掃事務組合</v>
      </c>
      <c r="H566" s="117" t="s">
        <v>226</v>
      </c>
      <c r="J566" s="117" t="s">
        <v>5517</v>
      </c>
      <c r="K566" s="121">
        <v>623547</v>
      </c>
    </row>
    <row r="567" spans="1:11" x14ac:dyDescent="0.4">
      <c r="A567" s="117" t="s">
        <v>6634</v>
      </c>
      <c r="B567" s="117" t="s">
        <v>225</v>
      </c>
      <c r="C567" s="117" t="s">
        <v>6560</v>
      </c>
      <c r="D567" s="117" t="s">
        <v>6561</v>
      </c>
      <c r="E567" s="117" t="s">
        <v>5521</v>
      </c>
      <c r="F567" s="117" t="s">
        <v>5520</v>
      </c>
      <c r="G567" s="146" t="str">
        <f t="shared" si="8"/>
        <v>058858秋田県後期高齢者医療広域連合</v>
      </c>
      <c r="H567" s="117" t="s">
        <v>220</v>
      </c>
      <c r="J567" s="117" t="s">
        <v>5517</v>
      </c>
      <c r="K567" s="121">
        <v>967122</v>
      </c>
    </row>
    <row r="568" spans="1:11" x14ac:dyDescent="0.4">
      <c r="A568" s="117" t="s">
        <v>6634</v>
      </c>
      <c r="B568" s="117" t="s">
        <v>225</v>
      </c>
      <c r="C568" s="117" t="s">
        <v>6560</v>
      </c>
      <c r="D568" s="117" t="s">
        <v>6561</v>
      </c>
      <c r="E568" s="117" t="s">
        <v>5519</v>
      </c>
      <c r="F568" s="117" t="s">
        <v>5518</v>
      </c>
      <c r="G568" s="146" t="str">
        <f t="shared" si="8"/>
        <v>058866秋田県町村電算システム共同事業組合</v>
      </c>
      <c r="H568" s="117" t="s">
        <v>226</v>
      </c>
      <c r="J568" s="117" t="s">
        <v>5517</v>
      </c>
      <c r="K568" s="121">
        <v>762263</v>
      </c>
    </row>
    <row r="569" spans="1:11" x14ac:dyDescent="0.4">
      <c r="A569" s="117" t="s">
        <v>6634</v>
      </c>
      <c r="B569" s="117" t="s">
        <v>225</v>
      </c>
      <c r="C569" s="117" t="s">
        <v>6560</v>
      </c>
      <c r="D569" s="117" t="s">
        <v>6561</v>
      </c>
      <c r="E569" s="117" t="s">
        <v>5516</v>
      </c>
      <c r="F569" s="117" t="s">
        <v>5515</v>
      </c>
      <c r="G569" s="146" t="str">
        <f t="shared" si="8"/>
        <v>062014山形市</v>
      </c>
      <c r="H569" s="117" t="s">
        <v>947</v>
      </c>
      <c r="J569" s="117" t="s">
        <v>5408</v>
      </c>
      <c r="K569" s="121">
        <v>95811437</v>
      </c>
    </row>
    <row r="570" spans="1:11" x14ac:dyDescent="0.4">
      <c r="A570" s="117" t="s">
        <v>6634</v>
      </c>
      <c r="B570" s="117" t="s">
        <v>225</v>
      </c>
      <c r="C570" s="117" t="s">
        <v>6560</v>
      </c>
      <c r="D570" s="117" t="s">
        <v>6561</v>
      </c>
      <c r="E570" s="117" t="s">
        <v>5514</v>
      </c>
      <c r="F570" s="117" t="s">
        <v>5513</v>
      </c>
      <c r="G570" s="146" t="str">
        <f t="shared" si="8"/>
        <v>062022米沢市</v>
      </c>
      <c r="H570" s="117" t="s">
        <v>338</v>
      </c>
      <c r="J570" s="117" t="s">
        <v>5408</v>
      </c>
      <c r="K570" s="121">
        <v>39661166</v>
      </c>
    </row>
    <row r="571" spans="1:11" x14ac:dyDescent="0.4">
      <c r="A571" s="117" t="s">
        <v>6634</v>
      </c>
      <c r="B571" s="117" t="s">
        <v>225</v>
      </c>
      <c r="C571" s="117" t="s">
        <v>6560</v>
      </c>
      <c r="D571" s="117" t="s">
        <v>6561</v>
      </c>
      <c r="E571" s="117" t="s">
        <v>5512</v>
      </c>
      <c r="F571" s="117" t="s">
        <v>5511</v>
      </c>
      <c r="G571" s="146" t="str">
        <f t="shared" si="8"/>
        <v>062031鶴岡市</v>
      </c>
      <c r="H571" s="117" t="s">
        <v>343</v>
      </c>
      <c r="J571" s="117" t="s">
        <v>5408</v>
      </c>
      <c r="K571" s="121">
        <v>71703826</v>
      </c>
    </row>
    <row r="572" spans="1:11" x14ac:dyDescent="0.4">
      <c r="A572" s="117" t="s">
        <v>6634</v>
      </c>
      <c r="B572" s="117" t="s">
        <v>225</v>
      </c>
      <c r="C572" s="117" t="s">
        <v>6560</v>
      </c>
      <c r="D572" s="117" t="s">
        <v>6561</v>
      </c>
      <c r="E572" s="117" t="s">
        <v>5510</v>
      </c>
      <c r="F572" s="117" t="s">
        <v>5509</v>
      </c>
      <c r="G572" s="146" t="str">
        <f t="shared" si="8"/>
        <v>062049酒田市</v>
      </c>
      <c r="H572" s="117" t="s">
        <v>343</v>
      </c>
      <c r="J572" s="117" t="s">
        <v>5408</v>
      </c>
      <c r="K572" s="121">
        <v>56478988</v>
      </c>
    </row>
    <row r="573" spans="1:11" x14ac:dyDescent="0.4">
      <c r="A573" s="117" t="s">
        <v>6634</v>
      </c>
      <c r="B573" s="117" t="s">
        <v>225</v>
      </c>
      <c r="C573" s="117" t="s">
        <v>6560</v>
      </c>
      <c r="D573" s="117" t="s">
        <v>6561</v>
      </c>
      <c r="E573" s="117" t="s">
        <v>5508</v>
      </c>
      <c r="F573" s="117" t="s">
        <v>5507</v>
      </c>
      <c r="G573" s="146" t="str">
        <f t="shared" si="8"/>
        <v>062057新庄市</v>
      </c>
      <c r="H573" s="117" t="s">
        <v>338</v>
      </c>
      <c r="J573" s="117" t="s">
        <v>5408</v>
      </c>
      <c r="K573" s="121">
        <v>17098893</v>
      </c>
    </row>
    <row r="574" spans="1:11" x14ac:dyDescent="0.4">
      <c r="A574" s="117" t="s">
        <v>6634</v>
      </c>
      <c r="B574" s="117" t="s">
        <v>225</v>
      </c>
      <c r="C574" s="117" t="s">
        <v>6560</v>
      </c>
      <c r="D574" s="117" t="s">
        <v>6561</v>
      </c>
      <c r="E574" s="117" t="s">
        <v>5506</v>
      </c>
      <c r="F574" s="117" t="s">
        <v>5505</v>
      </c>
      <c r="G574" s="146" t="str">
        <f t="shared" si="8"/>
        <v>062065寒河江市</v>
      </c>
      <c r="H574" s="117" t="s">
        <v>338</v>
      </c>
      <c r="J574" s="117" t="s">
        <v>5408</v>
      </c>
      <c r="K574" s="121">
        <v>18224384</v>
      </c>
    </row>
    <row r="575" spans="1:11" x14ac:dyDescent="0.4">
      <c r="A575" s="117" t="s">
        <v>6634</v>
      </c>
      <c r="B575" s="117" t="s">
        <v>225</v>
      </c>
      <c r="C575" s="117" t="s">
        <v>6560</v>
      </c>
      <c r="D575" s="117" t="s">
        <v>6561</v>
      </c>
      <c r="E575" s="117" t="s">
        <v>5504</v>
      </c>
      <c r="F575" s="117" t="s">
        <v>5503</v>
      </c>
      <c r="G575" s="146" t="str">
        <f t="shared" si="8"/>
        <v>062073上山市</v>
      </c>
      <c r="H575" s="117" t="s">
        <v>338</v>
      </c>
      <c r="J575" s="117" t="s">
        <v>5408</v>
      </c>
      <c r="K575" s="121">
        <v>16384838</v>
      </c>
    </row>
    <row r="576" spans="1:11" x14ac:dyDescent="0.4">
      <c r="A576" s="117" t="s">
        <v>6634</v>
      </c>
      <c r="B576" s="117" t="s">
        <v>225</v>
      </c>
      <c r="C576" s="117" t="s">
        <v>6560</v>
      </c>
      <c r="D576" s="117" t="s">
        <v>6561</v>
      </c>
      <c r="E576" s="117" t="s">
        <v>5502</v>
      </c>
      <c r="F576" s="117" t="s">
        <v>5501</v>
      </c>
      <c r="G576" s="146" t="str">
        <f t="shared" si="8"/>
        <v>062081村山市</v>
      </c>
      <c r="H576" s="117" t="s">
        <v>338</v>
      </c>
      <c r="J576" s="117" t="s">
        <v>5408</v>
      </c>
      <c r="K576" s="121">
        <v>13273079</v>
      </c>
    </row>
    <row r="577" spans="1:11" x14ac:dyDescent="0.4">
      <c r="A577" s="117" t="s">
        <v>6634</v>
      </c>
      <c r="B577" s="117" t="s">
        <v>225</v>
      </c>
      <c r="C577" s="117" t="s">
        <v>6560</v>
      </c>
      <c r="D577" s="117" t="s">
        <v>6561</v>
      </c>
      <c r="E577" s="117" t="s">
        <v>5500</v>
      </c>
      <c r="F577" s="117" t="s">
        <v>5499</v>
      </c>
      <c r="G577" s="146" t="str">
        <f t="shared" si="8"/>
        <v>062090長井市</v>
      </c>
      <c r="H577" s="117" t="s">
        <v>338</v>
      </c>
      <c r="J577" s="117" t="s">
        <v>5408</v>
      </c>
      <c r="K577" s="121">
        <v>14993098</v>
      </c>
    </row>
    <row r="578" spans="1:11" x14ac:dyDescent="0.4">
      <c r="A578" s="117" t="s">
        <v>6634</v>
      </c>
      <c r="B578" s="117" t="s">
        <v>225</v>
      </c>
      <c r="C578" s="117" t="s">
        <v>6560</v>
      </c>
      <c r="D578" s="117" t="s">
        <v>6561</v>
      </c>
      <c r="E578" s="117" t="s">
        <v>5498</v>
      </c>
      <c r="F578" s="117" t="s">
        <v>5497</v>
      </c>
      <c r="G578" s="146" t="str">
        <f t="shared" ref="G578:G641" si="9">E578&amp;F578</f>
        <v>062103天童市</v>
      </c>
      <c r="H578" s="117" t="s">
        <v>338</v>
      </c>
      <c r="J578" s="117" t="s">
        <v>5408</v>
      </c>
      <c r="K578" s="121">
        <v>26793121</v>
      </c>
    </row>
    <row r="579" spans="1:11" x14ac:dyDescent="0.4">
      <c r="A579" s="117" t="s">
        <v>6634</v>
      </c>
      <c r="B579" s="117" t="s">
        <v>225</v>
      </c>
      <c r="C579" s="117" t="s">
        <v>6560</v>
      </c>
      <c r="D579" s="117" t="s">
        <v>6561</v>
      </c>
      <c r="E579" s="117" t="s">
        <v>5496</v>
      </c>
      <c r="F579" s="117" t="s">
        <v>5495</v>
      </c>
      <c r="G579" s="146" t="str">
        <f t="shared" si="9"/>
        <v>062111東根市</v>
      </c>
      <c r="H579" s="117" t="s">
        <v>338</v>
      </c>
      <c r="J579" s="117" t="s">
        <v>5408</v>
      </c>
      <c r="K579" s="121">
        <v>21298520</v>
      </c>
    </row>
    <row r="580" spans="1:11" x14ac:dyDescent="0.4">
      <c r="A580" s="117" t="s">
        <v>6634</v>
      </c>
      <c r="B580" s="117" t="s">
        <v>225</v>
      </c>
      <c r="C580" s="117" t="s">
        <v>6560</v>
      </c>
      <c r="D580" s="117" t="s">
        <v>6561</v>
      </c>
      <c r="E580" s="117" t="s">
        <v>5494</v>
      </c>
      <c r="F580" s="117" t="s">
        <v>5493</v>
      </c>
      <c r="G580" s="146" t="str">
        <f t="shared" si="9"/>
        <v>062120尾花沢市</v>
      </c>
      <c r="H580" s="117" t="s">
        <v>338</v>
      </c>
      <c r="J580" s="117" t="s">
        <v>5408</v>
      </c>
      <c r="K580" s="121">
        <v>13134143</v>
      </c>
    </row>
    <row r="581" spans="1:11" x14ac:dyDescent="0.4">
      <c r="A581" s="117" t="s">
        <v>6634</v>
      </c>
      <c r="B581" s="117" t="s">
        <v>225</v>
      </c>
      <c r="C581" s="117" t="s">
        <v>6560</v>
      </c>
      <c r="D581" s="117" t="s">
        <v>6561</v>
      </c>
      <c r="E581" s="117" t="s">
        <v>5492</v>
      </c>
      <c r="F581" s="117" t="s">
        <v>5491</v>
      </c>
      <c r="G581" s="146" t="str">
        <f t="shared" si="9"/>
        <v>062138南陽市</v>
      </c>
      <c r="H581" s="117" t="s">
        <v>338</v>
      </c>
      <c r="J581" s="117" t="s">
        <v>5408</v>
      </c>
      <c r="K581" s="121">
        <v>14452420</v>
      </c>
    </row>
    <row r="582" spans="1:11" x14ac:dyDescent="0.4">
      <c r="A582" s="117" t="s">
        <v>6634</v>
      </c>
      <c r="B582" s="117" t="s">
        <v>225</v>
      </c>
      <c r="C582" s="117" t="s">
        <v>6560</v>
      </c>
      <c r="D582" s="117" t="s">
        <v>6561</v>
      </c>
      <c r="E582" s="117" t="s">
        <v>5490</v>
      </c>
      <c r="F582" s="117" t="s">
        <v>5489</v>
      </c>
      <c r="G582" s="146" t="str">
        <f t="shared" si="9"/>
        <v>063011山辺町</v>
      </c>
      <c r="H582" s="117" t="s">
        <v>277</v>
      </c>
      <c r="J582" s="117" t="s">
        <v>5408</v>
      </c>
      <c r="K582" s="121">
        <v>5492877</v>
      </c>
    </row>
    <row r="583" spans="1:11" x14ac:dyDescent="0.4">
      <c r="A583" s="117" t="s">
        <v>6634</v>
      </c>
      <c r="B583" s="117" t="s">
        <v>225</v>
      </c>
      <c r="C583" s="117" t="s">
        <v>6560</v>
      </c>
      <c r="D583" s="117" t="s">
        <v>6561</v>
      </c>
      <c r="E583" s="117" t="s">
        <v>5488</v>
      </c>
      <c r="F583" s="117" t="s">
        <v>5487</v>
      </c>
      <c r="G583" s="146" t="str">
        <f t="shared" si="9"/>
        <v>063029中山町</v>
      </c>
      <c r="H583" s="117" t="s">
        <v>277</v>
      </c>
      <c r="J583" s="117" t="s">
        <v>5408</v>
      </c>
      <c r="K583" s="121">
        <v>5135523</v>
      </c>
    </row>
    <row r="584" spans="1:11" x14ac:dyDescent="0.4">
      <c r="A584" s="117" t="s">
        <v>6634</v>
      </c>
      <c r="B584" s="117" t="s">
        <v>225</v>
      </c>
      <c r="C584" s="117" t="s">
        <v>6560</v>
      </c>
      <c r="D584" s="117" t="s">
        <v>6561</v>
      </c>
      <c r="E584" s="117" t="s">
        <v>5486</v>
      </c>
      <c r="F584" s="117" t="s">
        <v>5485</v>
      </c>
      <c r="G584" s="146" t="str">
        <f t="shared" si="9"/>
        <v>063215河北町</v>
      </c>
      <c r="H584" s="117" t="s">
        <v>277</v>
      </c>
      <c r="J584" s="117" t="s">
        <v>5408</v>
      </c>
      <c r="K584" s="121">
        <v>9778525</v>
      </c>
    </row>
    <row r="585" spans="1:11" x14ac:dyDescent="0.4">
      <c r="A585" s="117" t="s">
        <v>6634</v>
      </c>
      <c r="B585" s="117" t="s">
        <v>225</v>
      </c>
      <c r="C585" s="117" t="s">
        <v>6560</v>
      </c>
      <c r="D585" s="117" t="s">
        <v>6561</v>
      </c>
      <c r="E585" s="117" t="s">
        <v>5484</v>
      </c>
      <c r="F585" s="117" t="s">
        <v>5483</v>
      </c>
      <c r="G585" s="146" t="str">
        <f t="shared" si="9"/>
        <v>063223西川町</v>
      </c>
      <c r="H585" s="117" t="s">
        <v>277</v>
      </c>
      <c r="J585" s="117" t="s">
        <v>5408</v>
      </c>
      <c r="K585" s="121">
        <v>5496188</v>
      </c>
    </row>
    <row r="586" spans="1:11" x14ac:dyDescent="0.4">
      <c r="A586" s="117" t="s">
        <v>6634</v>
      </c>
      <c r="B586" s="117" t="s">
        <v>225</v>
      </c>
      <c r="C586" s="117" t="s">
        <v>6560</v>
      </c>
      <c r="D586" s="117" t="s">
        <v>6561</v>
      </c>
      <c r="E586" s="117" t="s">
        <v>5482</v>
      </c>
      <c r="F586" s="117" t="s">
        <v>2885</v>
      </c>
      <c r="G586" s="146" t="str">
        <f t="shared" si="9"/>
        <v>063231朝日町</v>
      </c>
      <c r="H586" s="117" t="s">
        <v>277</v>
      </c>
      <c r="J586" s="117" t="s">
        <v>5408</v>
      </c>
      <c r="K586" s="121">
        <v>5212473</v>
      </c>
    </row>
    <row r="587" spans="1:11" x14ac:dyDescent="0.4">
      <c r="A587" s="117" t="s">
        <v>6634</v>
      </c>
      <c r="B587" s="117" t="s">
        <v>225</v>
      </c>
      <c r="C587" s="117" t="s">
        <v>6560</v>
      </c>
      <c r="D587" s="117" t="s">
        <v>6561</v>
      </c>
      <c r="E587" s="117" t="s">
        <v>5481</v>
      </c>
      <c r="F587" s="117" t="s">
        <v>5480</v>
      </c>
      <c r="G587" s="146" t="str">
        <f t="shared" si="9"/>
        <v>063240大江町</v>
      </c>
      <c r="H587" s="117" t="s">
        <v>277</v>
      </c>
      <c r="J587" s="117" t="s">
        <v>5408</v>
      </c>
      <c r="K587" s="121">
        <v>5359996</v>
      </c>
    </row>
    <row r="588" spans="1:11" x14ac:dyDescent="0.4">
      <c r="A588" s="117" t="s">
        <v>6634</v>
      </c>
      <c r="B588" s="117" t="s">
        <v>225</v>
      </c>
      <c r="C588" s="117" t="s">
        <v>6560</v>
      </c>
      <c r="D588" s="117" t="s">
        <v>6561</v>
      </c>
      <c r="E588" s="117" t="s">
        <v>5479</v>
      </c>
      <c r="F588" s="117" t="s">
        <v>5478</v>
      </c>
      <c r="G588" s="146" t="str">
        <f t="shared" si="9"/>
        <v>063410大石田町</v>
      </c>
      <c r="H588" s="117" t="s">
        <v>277</v>
      </c>
      <c r="J588" s="117" t="s">
        <v>5408</v>
      </c>
      <c r="K588" s="121">
        <v>5961736</v>
      </c>
    </row>
    <row r="589" spans="1:11" x14ac:dyDescent="0.4">
      <c r="A589" s="117" t="s">
        <v>6634</v>
      </c>
      <c r="B589" s="117" t="s">
        <v>225</v>
      </c>
      <c r="C589" s="117" t="s">
        <v>6560</v>
      </c>
      <c r="D589" s="117" t="s">
        <v>6561</v>
      </c>
      <c r="E589" s="117" t="s">
        <v>5477</v>
      </c>
      <c r="F589" s="117" t="s">
        <v>5344</v>
      </c>
      <c r="G589" s="146" t="str">
        <f t="shared" si="9"/>
        <v>063614金山町</v>
      </c>
      <c r="H589" s="117" t="s">
        <v>277</v>
      </c>
      <c r="J589" s="117" t="s">
        <v>5408</v>
      </c>
      <c r="K589" s="121">
        <v>4339765</v>
      </c>
    </row>
    <row r="590" spans="1:11" x14ac:dyDescent="0.4">
      <c r="A590" s="117" t="s">
        <v>6634</v>
      </c>
      <c r="B590" s="117" t="s">
        <v>225</v>
      </c>
      <c r="C590" s="117" t="s">
        <v>6560</v>
      </c>
      <c r="D590" s="117" t="s">
        <v>6561</v>
      </c>
      <c r="E590" s="117" t="s">
        <v>5476</v>
      </c>
      <c r="F590" s="117" t="s">
        <v>5475</v>
      </c>
      <c r="G590" s="146" t="str">
        <f t="shared" si="9"/>
        <v>063622最上町</v>
      </c>
      <c r="H590" s="117" t="s">
        <v>277</v>
      </c>
      <c r="J590" s="117" t="s">
        <v>5408</v>
      </c>
      <c r="K590" s="121">
        <v>6492598</v>
      </c>
    </row>
    <row r="591" spans="1:11" x14ac:dyDescent="0.4">
      <c r="A591" s="117" t="s">
        <v>6634</v>
      </c>
      <c r="B591" s="117" t="s">
        <v>225</v>
      </c>
      <c r="C591" s="117" t="s">
        <v>6560</v>
      </c>
      <c r="D591" s="117" t="s">
        <v>6561</v>
      </c>
      <c r="E591" s="117" t="s">
        <v>5474</v>
      </c>
      <c r="F591" s="117" t="s">
        <v>5473</v>
      </c>
      <c r="G591" s="146" t="str">
        <f t="shared" si="9"/>
        <v>063631舟形町</v>
      </c>
      <c r="H591" s="117" t="s">
        <v>277</v>
      </c>
      <c r="J591" s="117" t="s">
        <v>5408</v>
      </c>
      <c r="K591" s="121">
        <v>5598797</v>
      </c>
    </row>
    <row r="592" spans="1:11" x14ac:dyDescent="0.4">
      <c r="A592" s="117" t="s">
        <v>6634</v>
      </c>
      <c r="B592" s="117" t="s">
        <v>225</v>
      </c>
      <c r="C592" s="117" t="s">
        <v>6560</v>
      </c>
      <c r="D592" s="117" t="s">
        <v>6561</v>
      </c>
      <c r="E592" s="117" t="s">
        <v>5472</v>
      </c>
      <c r="F592" s="117" t="s">
        <v>5471</v>
      </c>
      <c r="G592" s="146" t="str">
        <f t="shared" si="9"/>
        <v>063649真室川町</v>
      </c>
      <c r="H592" s="117" t="s">
        <v>277</v>
      </c>
      <c r="J592" s="117" t="s">
        <v>5408</v>
      </c>
      <c r="K592" s="121">
        <v>5424419</v>
      </c>
    </row>
    <row r="593" spans="1:11" x14ac:dyDescent="0.4">
      <c r="A593" s="117" t="s">
        <v>6634</v>
      </c>
      <c r="B593" s="117" t="s">
        <v>225</v>
      </c>
      <c r="C593" s="117" t="s">
        <v>6560</v>
      </c>
      <c r="D593" s="117" t="s">
        <v>6561</v>
      </c>
      <c r="E593" s="117" t="s">
        <v>5470</v>
      </c>
      <c r="F593" s="117" t="s">
        <v>5469</v>
      </c>
      <c r="G593" s="146" t="str">
        <f t="shared" si="9"/>
        <v>063657大蔵村</v>
      </c>
      <c r="H593" s="117" t="s">
        <v>277</v>
      </c>
      <c r="J593" s="117" t="s">
        <v>5408</v>
      </c>
      <c r="K593" s="121">
        <v>4571451</v>
      </c>
    </row>
    <row r="594" spans="1:11" x14ac:dyDescent="0.4">
      <c r="A594" s="117" t="s">
        <v>6634</v>
      </c>
      <c r="B594" s="117" t="s">
        <v>225</v>
      </c>
      <c r="C594" s="117" t="s">
        <v>6560</v>
      </c>
      <c r="D594" s="117" t="s">
        <v>6561</v>
      </c>
      <c r="E594" s="117" t="s">
        <v>5468</v>
      </c>
      <c r="F594" s="117" t="s">
        <v>5467</v>
      </c>
      <c r="G594" s="146" t="str">
        <f t="shared" si="9"/>
        <v>063665鮭川村</v>
      </c>
      <c r="H594" s="117" t="s">
        <v>277</v>
      </c>
      <c r="J594" s="117" t="s">
        <v>5408</v>
      </c>
      <c r="K594" s="121">
        <v>3906115</v>
      </c>
    </row>
    <row r="595" spans="1:11" x14ac:dyDescent="0.4">
      <c r="A595" s="117" t="s">
        <v>6634</v>
      </c>
      <c r="B595" s="117" t="s">
        <v>225</v>
      </c>
      <c r="C595" s="117" t="s">
        <v>6560</v>
      </c>
      <c r="D595" s="117" t="s">
        <v>6561</v>
      </c>
      <c r="E595" s="117" t="s">
        <v>5466</v>
      </c>
      <c r="F595" s="117" t="s">
        <v>5465</v>
      </c>
      <c r="G595" s="146" t="str">
        <f t="shared" si="9"/>
        <v>063673戸沢村</v>
      </c>
      <c r="H595" s="117" t="s">
        <v>277</v>
      </c>
      <c r="J595" s="117" t="s">
        <v>5408</v>
      </c>
      <c r="K595" s="121">
        <v>4191047</v>
      </c>
    </row>
    <row r="596" spans="1:11" x14ac:dyDescent="0.4">
      <c r="A596" s="117" t="s">
        <v>6634</v>
      </c>
      <c r="B596" s="117" t="s">
        <v>225</v>
      </c>
      <c r="C596" s="117" t="s">
        <v>6560</v>
      </c>
      <c r="D596" s="117" t="s">
        <v>6561</v>
      </c>
      <c r="E596" s="117" t="s">
        <v>5464</v>
      </c>
      <c r="F596" s="117" t="s">
        <v>5463</v>
      </c>
      <c r="G596" s="146" t="str">
        <f t="shared" si="9"/>
        <v>063819高畠町</v>
      </c>
      <c r="H596" s="117" t="s">
        <v>277</v>
      </c>
      <c r="J596" s="117" t="s">
        <v>5408</v>
      </c>
      <c r="K596" s="121">
        <v>10029491</v>
      </c>
    </row>
    <row r="597" spans="1:11" x14ac:dyDescent="0.4">
      <c r="A597" s="117" t="s">
        <v>6634</v>
      </c>
      <c r="B597" s="117" t="s">
        <v>225</v>
      </c>
      <c r="C597" s="117" t="s">
        <v>6560</v>
      </c>
      <c r="D597" s="117" t="s">
        <v>6561</v>
      </c>
      <c r="E597" s="117" t="s">
        <v>5462</v>
      </c>
      <c r="F597" s="117" t="s">
        <v>2263</v>
      </c>
      <c r="G597" s="146" t="str">
        <f t="shared" si="9"/>
        <v>063827川西町</v>
      </c>
      <c r="H597" s="117" t="s">
        <v>277</v>
      </c>
      <c r="J597" s="117" t="s">
        <v>5408</v>
      </c>
      <c r="K597" s="121">
        <v>10496365</v>
      </c>
    </row>
    <row r="598" spans="1:11" x14ac:dyDescent="0.4">
      <c r="A598" s="117" t="s">
        <v>6634</v>
      </c>
      <c r="B598" s="117" t="s">
        <v>225</v>
      </c>
      <c r="C598" s="117" t="s">
        <v>6560</v>
      </c>
      <c r="D598" s="117" t="s">
        <v>6561</v>
      </c>
      <c r="E598" s="117" t="s">
        <v>5461</v>
      </c>
      <c r="F598" s="117" t="s">
        <v>757</v>
      </c>
      <c r="G598" s="146" t="str">
        <f t="shared" si="9"/>
        <v>064017小国町</v>
      </c>
      <c r="H598" s="117" t="s">
        <v>277</v>
      </c>
      <c r="J598" s="117" t="s">
        <v>5408</v>
      </c>
      <c r="K598" s="121">
        <v>6241555</v>
      </c>
    </row>
    <row r="599" spans="1:11" x14ac:dyDescent="0.4">
      <c r="A599" s="117" t="s">
        <v>6634</v>
      </c>
      <c r="B599" s="117" t="s">
        <v>225</v>
      </c>
      <c r="C599" s="117" t="s">
        <v>6560</v>
      </c>
      <c r="D599" s="117" t="s">
        <v>6561</v>
      </c>
      <c r="E599" s="117" t="s">
        <v>5460</v>
      </c>
      <c r="F599" s="117" t="s">
        <v>5459</v>
      </c>
      <c r="G599" s="146" t="str">
        <f t="shared" si="9"/>
        <v>064025白鷹町</v>
      </c>
      <c r="H599" s="117" t="s">
        <v>277</v>
      </c>
      <c r="J599" s="117" t="s">
        <v>5408</v>
      </c>
      <c r="K599" s="121">
        <v>8809289</v>
      </c>
    </row>
    <row r="600" spans="1:11" x14ac:dyDescent="0.4">
      <c r="A600" s="117" t="s">
        <v>6634</v>
      </c>
      <c r="B600" s="117" t="s">
        <v>225</v>
      </c>
      <c r="C600" s="117" t="s">
        <v>6560</v>
      </c>
      <c r="D600" s="117" t="s">
        <v>6561</v>
      </c>
      <c r="E600" s="117" t="s">
        <v>5458</v>
      </c>
      <c r="F600" s="117" t="s">
        <v>5457</v>
      </c>
      <c r="G600" s="146" t="str">
        <f t="shared" si="9"/>
        <v>064033飯豊町</v>
      </c>
      <c r="H600" s="117" t="s">
        <v>277</v>
      </c>
      <c r="J600" s="117" t="s">
        <v>5408</v>
      </c>
      <c r="K600" s="121">
        <v>6427126</v>
      </c>
    </row>
    <row r="601" spans="1:11" x14ac:dyDescent="0.4">
      <c r="A601" s="117" t="s">
        <v>6634</v>
      </c>
      <c r="B601" s="117" t="s">
        <v>225</v>
      </c>
      <c r="C601" s="117" t="s">
        <v>6560</v>
      </c>
      <c r="D601" s="117" t="s">
        <v>6561</v>
      </c>
      <c r="E601" s="117" t="s">
        <v>5456</v>
      </c>
      <c r="F601" s="117" t="s">
        <v>5455</v>
      </c>
      <c r="G601" s="146" t="str">
        <f t="shared" si="9"/>
        <v>064262三川町</v>
      </c>
      <c r="H601" s="117" t="s">
        <v>277</v>
      </c>
      <c r="J601" s="117" t="s">
        <v>5408</v>
      </c>
      <c r="K601" s="121">
        <v>4399043</v>
      </c>
    </row>
    <row r="602" spans="1:11" x14ac:dyDescent="0.4">
      <c r="A602" s="117" t="s">
        <v>6634</v>
      </c>
      <c r="B602" s="117" t="s">
        <v>225</v>
      </c>
      <c r="C602" s="117" t="s">
        <v>6560</v>
      </c>
      <c r="D602" s="117" t="s">
        <v>6561</v>
      </c>
      <c r="E602" s="117" t="s">
        <v>5454</v>
      </c>
      <c r="F602" s="117" t="s">
        <v>5453</v>
      </c>
      <c r="G602" s="146" t="str">
        <f t="shared" si="9"/>
        <v>064289庄内町</v>
      </c>
      <c r="H602" s="117" t="s">
        <v>277</v>
      </c>
      <c r="J602" s="117" t="s">
        <v>5408</v>
      </c>
      <c r="K602" s="121">
        <v>12598512</v>
      </c>
    </row>
    <row r="603" spans="1:11" x14ac:dyDescent="0.4">
      <c r="A603" s="117" t="s">
        <v>6634</v>
      </c>
      <c r="B603" s="117" t="s">
        <v>225</v>
      </c>
      <c r="C603" s="117" t="s">
        <v>6560</v>
      </c>
      <c r="D603" s="117" t="s">
        <v>6561</v>
      </c>
      <c r="E603" s="117" t="s">
        <v>5452</v>
      </c>
      <c r="F603" s="117" t="s">
        <v>5451</v>
      </c>
      <c r="G603" s="146" t="str">
        <f t="shared" si="9"/>
        <v>064611遊佐町</v>
      </c>
      <c r="H603" s="117" t="s">
        <v>277</v>
      </c>
      <c r="J603" s="117" t="s">
        <v>5408</v>
      </c>
      <c r="K603" s="121">
        <v>8299621</v>
      </c>
    </row>
    <row r="604" spans="1:11" x14ac:dyDescent="0.4">
      <c r="A604" s="117" t="s">
        <v>6634</v>
      </c>
      <c r="B604" s="117" t="s">
        <v>225</v>
      </c>
      <c r="C604" s="117" t="s">
        <v>6560</v>
      </c>
      <c r="D604" s="117" t="s">
        <v>6561</v>
      </c>
      <c r="E604" s="117" t="s">
        <v>5450</v>
      </c>
      <c r="F604" s="117" t="s">
        <v>5449</v>
      </c>
      <c r="G604" s="146" t="str">
        <f t="shared" si="9"/>
        <v>068012山形県消防補償等組合</v>
      </c>
      <c r="H604" s="117" t="s">
        <v>226</v>
      </c>
      <c r="J604" s="117" t="s">
        <v>5408</v>
      </c>
      <c r="K604" s="121">
        <v>1127421</v>
      </c>
    </row>
    <row r="605" spans="1:11" x14ac:dyDescent="0.4">
      <c r="A605" s="117" t="s">
        <v>6634</v>
      </c>
      <c r="B605" s="117" t="s">
        <v>225</v>
      </c>
      <c r="C605" s="117" t="s">
        <v>6560</v>
      </c>
      <c r="D605" s="117" t="s">
        <v>6561</v>
      </c>
      <c r="E605" s="117" t="s">
        <v>5448</v>
      </c>
      <c r="F605" s="117" t="s">
        <v>5447</v>
      </c>
      <c r="G605" s="146" t="str">
        <f t="shared" si="9"/>
        <v>068021山形県自治会館管理組合</v>
      </c>
      <c r="H605" s="117" t="s">
        <v>226</v>
      </c>
      <c r="J605" s="117" t="s">
        <v>5408</v>
      </c>
      <c r="K605" s="121">
        <v>76635</v>
      </c>
    </row>
    <row r="606" spans="1:11" x14ac:dyDescent="0.4">
      <c r="A606" s="117" t="s">
        <v>6634</v>
      </c>
      <c r="B606" s="117" t="s">
        <v>225</v>
      </c>
      <c r="C606" s="117" t="s">
        <v>6560</v>
      </c>
      <c r="D606" s="117" t="s">
        <v>6561</v>
      </c>
      <c r="E606" s="117" t="s">
        <v>5446</v>
      </c>
      <c r="F606" s="117" t="s">
        <v>5445</v>
      </c>
      <c r="G606" s="146" t="str">
        <f t="shared" si="9"/>
        <v>068039山形県市町村職員退職手当組合</v>
      </c>
      <c r="H606" s="117" t="s">
        <v>226</v>
      </c>
      <c r="J606" s="117" t="s">
        <v>5408</v>
      </c>
      <c r="K606" s="121">
        <v>7339900</v>
      </c>
    </row>
    <row r="607" spans="1:11" x14ac:dyDescent="0.4">
      <c r="A607" s="117" t="s">
        <v>6634</v>
      </c>
      <c r="B607" s="117" t="s">
        <v>225</v>
      </c>
      <c r="C607" s="117" t="s">
        <v>6560</v>
      </c>
      <c r="D607" s="117" t="s">
        <v>6561</v>
      </c>
      <c r="E607" s="117" t="s">
        <v>5444</v>
      </c>
      <c r="F607" s="117" t="s">
        <v>5443</v>
      </c>
      <c r="G607" s="146" t="str">
        <f t="shared" si="9"/>
        <v>068217東根市外二市一町共立衛生処理組合</v>
      </c>
      <c r="H607" s="117" t="s">
        <v>226</v>
      </c>
      <c r="J607" s="117" t="s">
        <v>5408</v>
      </c>
      <c r="K607" s="121">
        <v>1810236</v>
      </c>
    </row>
    <row r="608" spans="1:11" x14ac:dyDescent="0.4">
      <c r="A608" s="117" t="s">
        <v>6634</v>
      </c>
      <c r="B608" s="117" t="s">
        <v>225</v>
      </c>
      <c r="C608" s="117" t="s">
        <v>6560</v>
      </c>
      <c r="D608" s="117" t="s">
        <v>6561</v>
      </c>
      <c r="E608" s="117" t="s">
        <v>5442</v>
      </c>
      <c r="F608" s="117" t="s">
        <v>5441</v>
      </c>
      <c r="G608" s="146" t="str">
        <f t="shared" si="9"/>
        <v>068314山形広域環境事務組合</v>
      </c>
      <c r="H608" s="117" t="s">
        <v>226</v>
      </c>
      <c r="J608" s="117" t="s">
        <v>5408</v>
      </c>
      <c r="K608" s="121">
        <v>10183088</v>
      </c>
    </row>
    <row r="609" spans="1:11" x14ac:dyDescent="0.4">
      <c r="A609" s="117" t="s">
        <v>6634</v>
      </c>
      <c r="B609" s="117" t="s">
        <v>225</v>
      </c>
      <c r="C609" s="117" t="s">
        <v>6560</v>
      </c>
      <c r="D609" s="117" t="s">
        <v>6561</v>
      </c>
      <c r="E609" s="117" t="s">
        <v>5440</v>
      </c>
      <c r="F609" s="117" t="s">
        <v>5439</v>
      </c>
      <c r="G609" s="146" t="str">
        <f t="shared" si="9"/>
        <v>068829松川堰組合</v>
      </c>
      <c r="H609" s="117" t="s">
        <v>226</v>
      </c>
      <c r="J609" s="117" t="s">
        <v>5408</v>
      </c>
      <c r="K609" s="121">
        <v>10268</v>
      </c>
    </row>
    <row r="610" spans="1:11" x14ac:dyDescent="0.4">
      <c r="A610" s="117" t="s">
        <v>6634</v>
      </c>
      <c r="B610" s="117" t="s">
        <v>225</v>
      </c>
      <c r="C610" s="117" t="s">
        <v>6560</v>
      </c>
      <c r="D610" s="117" t="s">
        <v>6561</v>
      </c>
      <c r="E610" s="117" t="s">
        <v>5438</v>
      </c>
      <c r="F610" s="117" t="s">
        <v>5437</v>
      </c>
      <c r="G610" s="146" t="str">
        <f t="shared" si="9"/>
        <v>069230山形県市町村交通災害共済組合</v>
      </c>
      <c r="H610" s="117" t="s">
        <v>220</v>
      </c>
      <c r="J610" s="117" t="s">
        <v>5408</v>
      </c>
      <c r="K610" s="121">
        <v>0</v>
      </c>
    </row>
    <row r="611" spans="1:11" x14ac:dyDescent="0.4">
      <c r="A611" s="117" t="s">
        <v>6634</v>
      </c>
      <c r="B611" s="117" t="s">
        <v>225</v>
      </c>
      <c r="C611" s="117" t="s">
        <v>6560</v>
      </c>
      <c r="D611" s="117" t="s">
        <v>6561</v>
      </c>
      <c r="E611" s="117" t="s">
        <v>5436</v>
      </c>
      <c r="F611" s="117" t="s">
        <v>5435</v>
      </c>
      <c r="G611" s="146" t="str">
        <f t="shared" si="9"/>
        <v>069451庄内広域行政組合（普通会計分）</v>
      </c>
      <c r="H611" s="117" t="s">
        <v>226</v>
      </c>
      <c r="J611" s="117" t="s">
        <v>5408</v>
      </c>
      <c r="K611" s="121">
        <v>121246</v>
      </c>
    </row>
    <row r="612" spans="1:11" x14ac:dyDescent="0.4">
      <c r="A612" s="117" t="s">
        <v>6634</v>
      </c>
      <c r="B612" s="117" t="s">
        <v>225</v>
      </c>
      <c r="C612" s="117" t="s">
        <v>6560</v>
      </c>
      <c r="D612" s="117" t="s">
        <v>6561</v>
      </c>
      <c r="E612" s="117" t="s">
        <v>5434</v>
      </c>
      <c r="F612" s="117" t="s">
        <v>5433</v>
      </c>
      <c r="G612" s="146" t="str">
        <f t="shared" si="9"/>
        <v>069515最上広域市町村圏事務組合</v>
      </c>
      <c r="H612" s="117" t="s">
        <v>226</v>
      </c>
      <c r="J612" s="117" t="s">
        <v>5408</v>
      </c>
      <c r="K612" s="121">
        <v>3208155</v>
      </c>
    </row>
    <row r="613" spans="1:11" x14ac:dyDescent="0.4">
      <c r="A613" s="117" t="s">
        <v>6634</v>
      </c>
      <c r="B613" s="117" t="s">
        <v>225</v>
      </c>
      <c r="C613" s="117" t="s">
        <v>6560</v>
      </c>
      <c r="D613" s="117" t="s">
        <v>6561</v>
      </c>
      <c r="E613" s="117" t="s">
        <v>5432</v>
      </c>
      <c r="F613" s="117" t="s">
        <v>5431</v>
      </c>
      <c r="G613" s="146" t="str">
        <f t="shared" si="9"/>
        <v>069523置賜広域行政事務組合</v>
      </c>
      <c r="H613" s="117" t="s">
        <v>226</v>
      </c>
      <c r="J613" s="117" t="s">
        <v>5408</v>
      </c>
      <c r="K613" s="121">
        <v>5692241</v>
      </c>
    </row>
    <row r="614" spans="1:11" x14ac:dyDescent="0.4">
      <c r="A614" s="117" t="s">
        <v>6634</v>
      </c>
      <c r="B614" s="117" t="s">
        <v>225</v>
      </c>
      <c r="C614" s="117" t="s">
        <v>6560</v>
      </c>
      <c r="D614" s="117" t="s">
        <v>6561</v>
      </c>
      <c r="E614" s="117" t="s">
        <v>5430</v>
      </c>
      <c r="F614" s="117" t="s">
        <v>5429</v>
      </c>
      <c r="G614" s="146" t="str">
        <f t="shared" si="9"/>
        <v>069531西村山広域行政事務組合（普通会計分）</v>
      </c>
      <c r="H614" s="117" t="s">
        <v>226</v>
      </c>
      <c r="J614" s="117" t="s">
        <v>5408</v>
      </c>
      <c r="K614" s="121">
        <v>2261834</v>
      </c>
    </row>
    <row r="615" spans="1:11" x14ac:dyDescent="0.4">
      <c r="A615" s="117" t="s">
        <v>6634</v>
      </c>
      <c r="B615" s="117" t="s">
        <v>225</v>
      </c>
      <c r="C615" s="117" t="s">
        <v>6560</v>
      </c>
      <c r="D615" s="117" t="s">
        <v>6561</v>
      </c>
      <c r="E615" s="117" t="s">
        <v>5428</v>
      </c>
      <c r="F615" s="117" t="s">
        <v>5427</v>
      </c>
      <c r="G615" s="146" t="str">
        <f t="shared" si="9"/>
        <v>069540北村山広域行政事務組合</v>
      </c>
      <c r="H615" s="117" t="s">
        <v>226</v>
      </c>
      <c r="J615" s="117" t="s">
        <v>5408</v>
      </c>
      <c r="K615" s="121">
        <v>96338</v>
      </c>
    </row>
    <row r="616" spans="1:11" x14ac:dyDescent="0.4">
      <c r="A616" s="117" t="s">
        <v>6634</v>
      </c>
      <c r="B616" s="117" t="s">
        <v>225</v>
      </c>
      <c r="C616" s="117" t="s">
        <v>6560</v>
      </c>
      <c r="D616" s="117" t="s">
        <v>6561</v>
      </c>
      <c r="E616" s="117" t="s">
        <v>5426</v>
      </c>
      <c r="F616" s="117" t="s">
        <v>5425</v>
      </c>
      <c r="G616" s="146" t="str">
        <f t="shared" si="9"/>
        <v>069639酒田地区広域行政組合</v>
      </c>
      <c r="H616" s="117" t="s">
        <v>226</v>
      </c>
      <c r="J616" s="117" t="s">
        <v>5408</v>
      </c>
      <c r="K616" s="121">
        <v>3471844</v>
      </c>
    </row>
    <row r="617" spans="1:11" x14ac:dyDescent="0.4">
      <c r="A617" s="117" t="s">
        <v>6634</v>
      </c>
      <c r="B617" s="117" t="s">
        <v>225</v>
      </c>
      <c r="C617" s="117" t="s">
        <v>6560</v>
      </c>
      <c r="D617" s="117" t="s">
        <v>6561</v>
      </c>
      <c r="E617" s="117" t="s">
        <v>5424</v>
      </c>
      <c r="F617" s="117" t="s">
        <v>5423</v>
      </c>
      <c r="G617" s="146" t="str">
        <f t="shared" si="9"/>
        <v>069647河北町ほか２市広域斎場事務組合</v>
      </c>
      <c r="H617" s="117" t="s">
        <v>226</v>
      </c>
      <c r="J617" s="117" t="s">
        <v>5408</v>
      </c>
      <c r="K617" s="121">
        <v>91996</v>
      </c>
    </row>
    <row r="618" spans="1:11" x14ac:dyDescent="0.4">
      <c r="A618" s="117" t="s">
        <v>6634</v>
      </c>
      <c r="B618" s="117" t="s">
        <v>225</v>
      </c>
      <c r="C618" s="117" t="s">
        <v>6560</v>
      </c>
      <c r="D618" s="117" t="s">
        <v>6561</v>
      </c>
      <c r="E618" s="117" t="s">
        <v>5422</v>
      </c>
      <c r="F618" s="117" t="s">
        <v>5421</v>
      </c>
      <c r="G618" s="146" t="str">
        <f t="shared" si="9"/>
        <v>069655尾花沢市大石田町環境衛生事業組合（普通会計分）</v>
      </c>
      <c r="H618" s="117" t="s">
        <v>226</v>
      </c>
      <c r="J618" s="117" t="s">
        <v>5408</v>
      </c>
      <c r="K618" s="121">
        <v>617860</v>
      </c>
    </row>
    <row r="619" spans="1:11" x14ac:dyDescent="0.4">
      <c r="A619" s="117" t="s">
        <v>6634</v>
      </c>
      <c r="B619" s="117" t="s">
        <v>225</v>
      </c>
      <c r="C619" s="117" t="s">
        <v>6560</v>
      </c>
      <c r="D619" s="117" t="s">
        <v>6561</v>
      </c>
      <c r="E619" s="117" t="s">
        <v>5420</v>
      </c>
      <c r="F619" s="117" t="s">
        <v>5419</v>
      </c>
      <c r="G619" s="146" t="str">
        <f t="shared" si="9"/>
        <v>069671西村山広域行政事務組合（事業会計分）</v>
      </c>
      <c r="H619" s="117" t="s">
        <v>220</v>
      </c>
      <c r="J619" s="117" t="s">
        <v>5408</v>
      </c>
      <c r="K619" s="121">
        <v>0</v>
      </c>
    </row>
    <row r="620" spans="1:11" x14ac:dyDescent="0.4">
      <c r="A620" s="117" t="s">
        <v>6634</v>
      </c>
      <c r="B620" s="117" t="s">
        <v>225</v>
      </c>
      <c r="C620" s="117" t="s">
        <v>6560</v>
      </c>
      <c r="D620" s="117" t="s">
        <v>6561</v>
      </c>
      <c r="E620" s="117" t="s">
        <v>5418</v>
      </c>
      <c r="F620" s="117" t="s">
        <v>5417</v>
      </c>
      <c r="G620" s="146" t="str">
        <f t="shared" si="9"/>
        <v>069698西置賜行政組合</v>
      </c>
      <c r="H620" s="117" t="s">
        <v>226</v>
      </c>
      <c r="J620" s="117" t="s">
        <v>5408</v>
      </c>
      <c r="K620" s="121">
        <v>1467651</v>
      </c>
    </row>
    <row r="621" spans="1:11" x14ac:dyDescent="0.4">
      <c r="A621" s="117" t="s">
        <v>6634</v>
      </c>
      <c r="B621" s="117" t="s">
        <v>225</v>
      </c>
      <c r="C621" s="117" t="s">
        <v>6560</v>
      </c>
      <c r="D621" s="117" t="s">
        <v>6561</v>
      </c>
      <c r="E621" s="117" t="s">
        <v>5416</v>
      </c>
      <c r="F621" s="117" t="s">
        <v>5415</v>
      </c>
      <c r="G621" s="146" t="str">
        <f t="shared" si="9"/>
        <v>069728最上地区広域連合（普通会計分）</v>
      </c>
      <c r="H621" s="117" t="s">
        <v>226</v>
      </c>
      <c r="J621" s="117" t="s">
        <v>5408</v>
      </c>
      <c r="K621" s="121">
        <v>172562</v>
      </c>
    </row>
    <row r="622" spans="1:11" x14ac:dyDescent="0.4">
      <c r="A622" s="117" t="s">
        <v>6634</v>
      </c>
      <c r="B622" s="117" t="s">
        <v>225</v>
      </c>
      <c r="C622" s="117" t="s">
        <v>6560</v>
      </c>
      <c r="D622" s="117" t="s">
        <v>6561</v>
      </c>
      <c r="E622" s="117" t="s">
        <v>5414</v>
      </c>
      <c r="F622" s="117" t="s">
        <v>5413</v>
      </c>
      <c r="G622" s="146" t="str">
        <f t="shared" si="9"/>
        <v>069736最上地区広域連合（事業会計分）</v>
      </c>
      <c r="H622" s="117" t="s">
        <v>220</v>
      </c>
      <c r="J622" s="117" t="s">
        <v>5408</v>
      </c>
      <c r="K622" s="121">
        <v>0</v>
      </c>
    </row>
    <row r="623" spans="1:11" x14ac:dyDescent="0.4">
      <c r="A623" s="117" t="s">
        <v>6634</v>
      </c>
      <c r="B623" s="117" t="s">
        <v>225</v>
      </c>
      <c r="C623" s="117" t="s">
        <v>6560</v>
      </c>
      <c r="D623" s="117" t="s">
        <v>6561</v>
      </c>
      <c r="E623" s="117" t="s">
        <v>5412</v>
      </c>
      <c r="F623" s="117" t="s">
        <v>5411</v>
      </c>
      <c r="G623" s="146" t="str">
        <f t="shared" si="9"/>
        <v>069744山形県後期高齢者医療広域連合（普通会計分）</v>
      </c>
      <c r="H623" s="117" t="s">
        <v>226</v>
      </c>
      <c r="J623" s="117" t="s">
        <v>5408</v>
      </c>
      <c r="K623" s="121">
        <v>987893</v>
      </c>
    </row>
    <row r="624" spans="1:11" x14ac:dyDescent="0.4">
      <c r="A624" s="117" t="s">
        <v>6634</v>
      </c>
      <c r="B624" s="117" t="s">
        <v>225</v>
      </c>
      <c r="C624" s="117" t="s">
        <v>6560</v>
      </c>
      <c r="D624" s="117" t="s">
        <v>6561</v>
      </c>
      <c r="E624" s="117" t="s">
        <v>5410</v>
      </c>
      <c r="F624" s="117" t="s">
        <v>5409</v>
      </c>
      <c r="G624" s="146" t="str">
        <f t="shared" si="9"/>
        <v>069752山形県後期高齢者医療広域連合（事業会計分）</v>
      </c>
      <c r="H624" s="117" t="s">
        <v>220</v>
      </c>
      <c r="J624" s="117" t="s">
        <v>5408</v>
      </c>
      <c r="K624" s="121">
        <v>0</v>
      </c>
    </row>
    <row r="625" spans="1:11" x14ac:dyDescent="0.4">
      <c r="A625" s="117" t="s">
        <v>6634</v>
      </c>
      <c r="B625" s="117" t="s">
        <v>225</v>
      </c>
      <c r="C625" s="117" t="s">
        <v>6560</v>
      </c>
      <c r="D625" s="117" t="s">
        <v>6561</v>
      </c>
      <c r="E625" s="117" t="s">
        <v>5407</v>
      </c>
      <c r="F625" s="117" t="s">
        <v>5406</v>
      </c>
      <c r="G625" s="146" t="str">
        <f t="shared" si="9"/>
        <v>072010福島市</v>
      </c>
      <c r="H625" s="117" t="s">
        <v>343</v>
      </c>
      <c r="I625" s="116" t="s">
        <v>802</v>
      </c>
      <c r="J625" s="117" t="s">
        <v>5244</v>
      </c>
      <c r="K625" s="121">
        <v>134424777</v>
      </c>
    </row>
    <row r="626" spans="1:11" x14ac:dyDescent="0.4">
      <c r="A626" s="117" t="s">
        <v>6634</v>
      </c>
      <c r="B626" s="117" t="s">
        <v>225</v>
      </c>
      <c r="C626" s="117" t="s">
        <v>6560</v>
      </c>
      <c r="D626" s="117" t="s">
        <v>6561</v>
      </c>
      <c r="E626" s="117" t="s">
        <v>5405</v>
      </c>
      <c r="F626" s="117" t="s">
        <v>5404</v>
      </c>
      <c r="G626" s="146" t="str">
        <f t="shared" si="9"/>
        <v>072028会津若松市</v>
      </c>
      <c r="H626" s="117" t="s">
        <v>343</v>
      </c>
      <c r="I626" s="117" t="s">
        <v>802</v>
      </c>
      <c r="J626" s="117" t="s">
        <v>5244</v>
      </c>
      <c r="K626" s="121">
        <v>50779053</v>
      </c>
    </row>
    <row r="627" spans="1:11" x14ac:dyDescent="0.4">
      <c r="A627" s="117" t="s">
        <v>6634</v>
      </c>
      <c r="B627" s="117" t="s">
        <v>225</v>
      </c>
      <c r="C627" s="117" t="s">
        <v>6560</v>
      </c>
      <c r="D627" s="117" t="s">
        <v>6561</v>
      </c>
      <c r="E627" s="117" t="s">
        <v>5403</v>
      </c>
      <c r="F627" s="117" t="s">
        <v>5402</v>
      </c>
      <c r="G627" s="146" t="str">
        <f t="shared" si="9"/>
        <v>072036郡山市</v>
      </c>
      <c r="H627" s="117" t="s">
        <v>360</v>
      </c>
      <c r="I627" s="117" t="s">
        <v>802</v>
      </c>
      <c r="J627" s="117" t="s">
        <v>5244</v>
      </c>
      <c r="K627" s="121">
        <v>137710465</v>
      </c>
    </row>
    <row r="628" spans="1:11" x14ac:dyDescent="0.4">
      <c r="A628" s="117" t="s">
        <v>6634</v>
      </c>
      <c r="B628" s="117" t="s">
        <v>225</v>
      </c>
      <c r="C628" s="117" t="s">
        <v>6560</v>
      </c>
      <c r="D628" s="117" t="s">
        <v>6561</v>
      </c>
      <c r="E628" s="117" t="s">
        <v>5401</v>
      </c>
      <c r="F628" s="117" t="s">
        <v>5400</v>
      </c>
      <c r="G628" s="146" t="str">
        <f t="shared" si="9"/>
        <v>072044いわき市</v>
      </c>
      <c r="H628" s="117" t="s">
        <v>360</v>
      </c>
      <c r="I628" s="117" t="s">
        <v>802</v>
      </c>
      <c r="J628" s="117" t="s">
        <v>5244</v>
      </c>
      <c r="K628" s="121">
        <v>153648299</v>
      </c>
    </row>
    <row r="629" spans="1:11" x14ac:dyDescent="0.4">
      <c r="A629" s="117" t="s">
        <v>6634</v>
      </c>
      <c r="B629" s="117" t="s">
        <v>225</v>
      </c>
      <c r="C629" s="117" t="s">
        <v>6560</v>
      </c>
      <c r="D629" s="117" t="s">
        <v>6561</v>
      </c>
      <c r="E629" s="117" t="s">
        <v>5399</v>
      </c>
      <c r="F629" s="117" t="s">
        <v>5398</v>
      </c>
      <c r="G629" s="146" t="str">
        <f t="shared" si="9"/>
        <v>072052白河市</v>
      </c>
      <c r="H629" s="117" t="s">
        <v>338</v>
      </c>
      <c r="I629" s="117" t="s">
        <v>802</v>
      </c>
      <c r="J629" s="117" t="s">
        <v>5244</v>
      </c>
      <c r="K629" s="121">
        <v>29019134</v>
      </c>
    </row>
    <row r="630" spans="1:11" x14ac:dyDescent="0.4">
      <c r="A630" s="117" t="s">
        <v>6634</v>
      </c>
      <c r="B630" s="117" t="s">
        <v>225</v>
      </c>
      <c r="C630" s="117" t="s">
        <v>6560</v>
      </c>
      <c r="D630" s="117" t="s">
        <v>6561</v>
      </c>
      <c r="E630" s="117" t="s">
        <v>5397</v>
      </c>
      <c r="F630" s="117" t="s">
        <v>5396</v>
      </c>
      <c r="G630" s="146" t="str">
        <f t="shared" si="9"/>
        <v>072079須賀川市</v>
      </c>
      <c r="H630" s="117" t="s">
        <v>338</v>
      </c>
      <c r="I630" s="117" t="s">
        <v>802</v>
      </c>
      <c r="J630" s="117" t="s">
        <v>5244</v>
      </c>
      <c r="K630" s="121">
        <v>37989457</v>
      </c>
    </row>
    <row r="631" spans="1:11" x14ac:dyDescent="0.4">
      <c r="A631" s="117" t="s">
        <v>6634</v>
      </c>
      <c r="B631" s="117" t="s">
        <v>225</v>
      </c>
      <c r="C631" s="117" t="s">
        <v>6560</v>
      </c>
      <c r="D631" s="117" t="s">
        <v>6561</v>
      </c>
      <c r="E631" s="117" t="s">
        <v>5395</v>
      </c>
      <c r="F631" s="117" t="s">
        <v>5394</v>
      </c>
      <c r="G631" s="146" t="str">
        <f t="shared" si="9"/>
        <v>072087喜多方市</v>
      </c>
      <c r="H631" s="117" t="s">
        <v>338</v>
      </c>
      <c r="I631" s="117" t="s">
        <v>802</v>
      </c>
      <c r="J631" s="117" t="s">
        <v>5244</v>
      </c>
      <c r="K631" s="121">
        <v>27166283</v>
      </c>
    </row>
    <row r="632" spans="1:11" x14ac:dyDescent="0.4">
      <c r="A632" s="117" t="s">
        <v>6634</v>
      </c>
      <c r="B632" s="117" t="s">
        <v>225</v>
      </c>
      <c r="C632" s="117" t="s">
        <v>6560</v>
      </c>
      <c r="D632" s="117" t="s">
        <v>6561</v>
      </c>
      <c r="E632" s="117" t="s">
        <v>5393</v>
      </c>
      <c r="F632" s="117" t="s">
        <v>5392</v>
      </c>
      <c r="G632" s="146" t="str">
        <f t="shared" si="9"/>
        <v>072095相馬市</v>
      </c>
      <c r="H632" s="117" t="s">
        <v>338</v>
      </c>
      <c r="I632" s="117" t="s">
        <v>802</v>
      </c>
      <c r="J632" s="117" t="s">
        <v>5244</v>
      </c>
      <c r="K632" s="121">
        <v>20160175</v>
      </c>
    </row>
    <row r="633" spans="1:11" x14ac:dyDescent="0.4">
      <c r="A633" s="117" t="s">
        <v>6634</v>
      </c>
      <c r="B633" s="117" t="s">
        <v>225</v>
      </c>
      <c r="C633" s="117" t="s">
        <v>6560</v>
      </c>
      <c r="D633" s="117" t="s">
        <v>6561</v>
      </c>
      <c r="E633" s="117" t="s">
        <v>5391</v>
      </c>
      <c r="F633" s="117" t="s">
        <v>5390</v>
      </c>
      <c r="G633" s="146" t="str">
        <f t="shared" si="9"/>
        <v>072109二本松市</v>
      </c>
      <c r="H633" s="117" t="s">
        <v>338</v>
      </c>
      <c r="I633" s="117" t="s">
        <v>802</v>
      </c>
      <c r="J633" s="117" t="s">
        <v>5244</v>
      </c>
      <c r="K633" s="121">
        <v>41341189</v>
      </c>
    </row>
    <row r="634" spans="1:11" x14ac:dyDescent="0.4">
      <c r="A634" s="117" t="s">
        <v>6634</v>
      </c>
      <c r="B634" s="117" t="s">
        <v>225</v>
      </c>
      <c r="C634" s="117" t="s">
        <v>6560</v>
      </c>
      <c r="D634" s="117" t="s">
        <v>6561</v>
      </c>
      <c r="E634" s="117" t="s">
        <v>5389</v>
      </c>
      <c r="F634" s="117" t="s">
        <v>5388</v>
      </c>
      <c r="G634" s="146" t="str">
        <f t="shared" si="9"/>
        <v>072117田村市</v>
      </c>
      <c r="H634" s="117" t="s">
        <v>338</v>
      </c>
      <c r="I634" s="117" t="s">
        <v>802</v>
      </c>
      <c r="J634" s="117" t="s">
        <v>5244</v>
      </c>
      <c r="K634" s="121">
        <v>26395714</v>
      </c>
    </row>
    <row r="635" spans="1:11" x14ac:dyDescent="0.4">
      <c r="A635" s="117" t="s">
        <v>6634</v>
      </c>
      <c r="B635" s="117" t="s">
        <v>225</v>
      </c>
      <c r="C635" s="117" t="s">
        <v>6560</v>
      </c>
      <c r="D635" s="117" t="s">
        <v>6561</v>
      </c>
      <c r="E635" s="117" t="s">
        <v>5387</v>
      </c>
      <c r="F635" s="117" t="s">
        <v>5386</v>
      </c>
      <c r="G635" s="146" t="str">
        <f t="shared" si="9"/>
        <v>072125南相馬市</v>
      </c>
      <c r="H635" s="117" t="s">
        <v>338</v>
      </c>
      <c r="I635" s="117" t="s">
        <v>802</v>
      </c>
      <c r="J635" s="117" t="s">
        <v>5244</v>
      </c>
      <c r="K635" s="121">
        <v>67551857</v>
      </c>
    </row>
    <row r="636" spans="1:11" x14ac:dyDescent="0.4">
      <c r="A636" s="117" t="s">
        <v>6634</v>
      </c>
      <c r="B636" s="117" t="s">
        <v>225</v>
      </c>
      <c r="C636" s="117" t="s">
        <v>6560</v>
      </c>
      <c r="D636" s="117" t="s">
        <v>6561</v>
      </c>
      <c r="E636" s="117" t="s">
        <v>5385</v>
      </c>
      <c r="F636" s="117" t="s">
        <v>5384</v>
      </c>
      <c r="G636" s="146" t="str">
        <f t="shared" si="9"/>
        <v>072133伊達市</v>
      </c>
      <c r="H636" s="117" t="s">
        <v>338</v>
      </c>
      <c r="I636" s="117" t="s">
        <v>802</v>
      </c>
      <c r="J636" s="117" t="s">
        <v>5244</v>
      </c>
      <c r="K636" s="121">
        <v>31795182</v>
      </c>
    </row>
    <row r="637" spans="1:11" x14ac:dyDescent="0.4">
      <c r="A637" s="117" t="s">
        <v>6634</v>
      </c>
      <c r="B637" s="117" t="s">
        <v>225</v>
      </c>
      <c r="C637" s="117" t="s">
        <v>6560</v>
      </c>
      <c r="D637" s="117" t="s">
        <v>6561</v>
      </c>
      <c r="E637" s="117" t="s">
        <v>5383</v>
      </c>
      <c r="F637" s="117" t="s">
        <v>5382</v>
      </c>
      <c r="G637" s="146" t="str">
        <f t="shared" si="9"/>
        <v>072141本宮市</v>
      </c>
      <c r="H637" s="117" t="s">
        <v>338</v>
      </c>
      <c r="I637" s="117" t="s">
        <v>802</v>
      </c>
      <c r="J637" s="117" t="s">
        <v>5244</v>
      </c>
      <c r="K637" s="121">
        <v>23859236</v>
      </c>
    </row>
    <row r="638" spans="1:11" x14ac:dyDescent="0.4">
      <c r="A638" s="117" t="s">
        <v>6634</v>
      </c>
      <c r="B638" s="117" t="s">
        <v>225</v>
      </c>
      <c r="C638" s="117" t="s">
        <v>6560</v>
      </c>
      <c r="D638" s="117" t="s">
        <v>6561</v>
      </c>
      <c r="E638" s="117" t="s">
        <v>5381</v>
      </c>
      <c r="F638" s="117" t="s">
        <v>5380</v>
      </c>
      <c r="G638" s="146" t="str">
        <f t="shared" si="9"/>
        <v>073016桑折町</v>
      </c>
      <c r="H638" s="117" t="s">
        <v>277</v>
      </c>
      <c r="I638" s="117" t="s">
        <v>802</v>
      </c>
      <c r="J638" s="117" t="s">
        <v>5244</v>
      </c>
      <c r="K638" s="121">
        <v>5396370</v>
      </c>
    </row>
    <row r="639" spans="1:11" x14ac:dyDescent="0.4">
      <c r="A639" s="117" t="s">
        <v>6634</v>
      </c>
      <c r="B639" s="117" t="s">
        <v>225</v>
      </c>
      <c r="C639" s="117" t="s">
        <v>6560</v>
      </c>
      <c r="D639" s="117" t="s">
        <v>6561</v>
      </c>
      <c r="E639" s="117" t="s">
        <v>5379</v>
      </c>
      <c r="F639" s="117" t="s">
        <v>5378</v>
      </c>
      <c r="G639" s="146" t="str">
        <f t="shared" si="9"/>
        <v>073032国見町</v>
      </c>
      <c r="H639" s="117" t="s">
        <v>277</v>
      </c>
      <c r="I639" s="117" t="s">
        <v>802</v>
      </c>
      <c r="J639" s="117" t="s">
        <v>5244</v>
      </c>
      <c r="K639" s="121">
        <v>6731404</v>
      </c>
    </row>
    <row r="640" spans="1:11" x14ac:dyDescent="0.4">
      <c r="A640" s="117" t="s">
        <v>6634</v>
      </c>
      <c r="B640" s="117" t="s">
        <v>225</v>
      </c>
      <c r="C640" s="117" t="s">
        <v>6560</v>
      </c>
      <c r="D640" s="117" t="s">
        <v>6561</v>
      </c>
      <c r="E640" s="117" t="s">
        <v>5377</v>
      </c>
      <c r="F640" s="117" t="s">
        <v>5376</v>
      </c>
      <c r="G640" s="146" t="str">
        <f t="shared" si="9"/>
        <v>073083川俣町</v>
      </c>
      <c r="H640" s="117" t="s">
        <v>277</v>
      </c>
      <c r="I640" s="117" t="s">
        <v>802</v>
      </c>
      <c r="J640" s="117" t="s">
        <v>5244</v>
      </c>
      <c r="K640" s="121">
        <v>11246253</v>
      </c>
    </row>
    <row r="641" spans="1:11" x14ac:dyDescent="0.4">
      <c r="A641" s="117" t="s">
        <v>6634</v>
      </c>
      <c r="B641" s="117" t="s">
        <v>225</v>
      </c>
      <c r="C641" s="117" t="s">
        <v>6560</v>
      </c>
      <c r="D641" s="117" t="s">
        <v>6561</v>
      </c>
      <c r="E641" s="117" t="s">
        <v>5375</v>
      </c>
      <c r="F641" s="117" t="s">
        <v>5374</v>
      </c>
      <c r="G641" s="146" t="str">
        <f t="shared" si="9"/>
        <v>073229大玉村</v>
      </c>
      <c r="H641" s="117" t="s">
        <v>277</v>
      </c>
      <c r="I641" s="117" t="s">
        <v>802</v>
      </c>
      <c r="J641" s="117" t="s">
        <v>5244</v>
      </c>
      <c r="K641" s="121">
        <v>6179140</v>
      </c>
    </row>
    <row r="642" spans="1:11" x14ac:dyDescent="0.4">
      <c r="A642" s="117" t="s">
        <v>6634</v>
      </c>
      <c r="B642" s="117" t="s">
        <v>225</v>
      </c>
      <c r="C642" s="117" t="s">
        <v>6560</v>
      </c>
      <c r="D642" s="117" t="s">
        <v>6561</v>
      </c>
      <c r="E642" s="117" t="s">
        <v>5373</v>
      </c>
      <c r="F642" s="117" t="s">
        <v>5372</v>
      </c>
      <c r="G642" s="146" t="str">
        <f t="shared" ref="G642:G705" si="10">E642&amp;F642</f>
        <v>073423鏡石町</v>
      </c>
      <c r="H642" s="117" t="s">
        <v>277</v>
      </c>
      <c r="I642" s="117" t="s">
        <v>802</v>
      </c>
      <c r="J642" s="117" t="s">
        <v>5244</v>
      </c>
      <c r="K642" s="121">
        <v>5863252</v>
      </c>
    </row>
    <row r="643" spans="1:11" x14ac:dyDescent="0.4">
      <c r="A643" s="117" t="s">
        <v>6634</v>
      </c>
      <c r="B643" s="117" t="s">
        <v>225</v>
      </c>
      <c r="C643" s="117" t="s">
        <v>6560</v>
      </c>
      <c r="D643" s="117" t="s">
        <v>6561</v>
      </c>
      <c r="E643" s="117" t="s">
        <v>5371</v>
      </c>
      <c r="F643" s="117" t="s">
        <v>5370</v>
      </c>
      <c r="G643" s="146" t="str">
        <f t="shared" si="10"/>
        <v>073440天栄村</v>
      </c>
      <c r="H643" s="117" t="s">
        <v>277</v>
      </c>
      <c r="I643" s="117" t="s">
        <v>802</v>
      </c>
      <c r="J643" s="117" t="s">
        <v>5244</v>
      </c>
      <c r="K643" s="121">
        <v>4888438</v>
      </c>
    </row>
    <row r="644" spans="1:11" x14ac:dyDescent="0.4">
      <c r="A644" s="117" t="s">
        <v>6634</v>
      </c>
      <c r="B644" s="117" t="s">
        <v>225</v>
      </c>
      <c r="C644" s="117" t="s">
        <v>6560</v>
      </c>
      <c r="D644" s="117" t="s">
        <v>6561</v>
      </c>
      <c r="E644" s="117" t="s">
        <v>5369</v>
      </c>
      <c r="F644" s="117" t="s">
        <v>5368</v>
      </c>
      <c r="G644" s="146" t="str">
        <f t="shared" si="10"/>
        <v>073628下郷町</v>
      </c>
      <c r="H644" s="117" t="s">
        <v>277</v>
      </c>
      <c r="I644" s="117" t="s">
        <v>802</v>
      </c>
      <c r="J644" s="117" t="s">
        <v>5244</v>
      </c>
      <c r="K644" s="121">
        <v>4553294</v>
      </c>
    </row>
    <row r="645" spans="1:11" x14ac:dyDescent="0.4">
      <c r="A645" s="117" t="s">
        <v>6634</v>
      </c>
      <c r="B645" s="117" t="s">
        <v>225</v>
      </c>
      <c r="C645" s="117" t="s">
        <v>6560</v>
      </c>
      <c r="D645" s="117" t="s">
        <v>6561</v>
      </c>
      <c r="E645" s="117" t="s">
        <v>5367</v>
      </c>
      <c r="F645" s="117" t="s">
        <v>5366</v>
      </c>
      <c r="G645" s="146" t="str">
        <f t="shared" si="10"/>
        <v>073644檜枝岐村</v>
      </c>
      <c r="H645" s="117" t="s">
        <v>277</v>
      </c>
      <c r="I645" s="117" t="s">
        <v>802</v>
      </c>
      <c r="J645" s="117" t="s">
        <v>5244</v>
      </c>
      <c r="K645" s="121">
        <v>1911725</v>
      </c>
    </row>
    <row r="646" spans="1:11" x14ac:dyDescent="0.4">
      <c r="A646" s="117" t="s">
        <v>6634</v>
      </c>
      <c r="B646" s="117" t="s">
        <v>225</v>
      </c>
      <c r="C646" s="117" t="s">
        <v>6560</v>
      </c>
      <c r="D646" s="117" t="s">
        <v>6561</v>
      </c>
      <c r="E646" s="117" t="s">
        <v>5365</v>
      </c>
      <c r="F646" s="117" t="s">
        <v>5364</v>
      </c>
      <c r="G646" s="146" t="str">
        <f t="shared" si="10"/>
        <v>073679只見町</v>
      </c>
      <c r="H646" s="117" t="s">
        <v>277</v>
      </c>
      <c r="I646" s="117" t="s">
        <v>802</v>
      </c>
      <c r="J646" s="117" t="s">
        <v>5244</v>
      </c>
      <c r="K646" s="121">
        <v>5562320</v>
      </c>
    </row>
    <row r="647" spans="1:11" x14ac:dyDescent="0.4">
      <c r="A647" s="117" t="s">
        <v>6634</v>
      </c>
      <c r="B647" s="117" t="s">
        <v>225</v>
      </c>
      <c r="C647" s="117" t="s">
        <v>6560</v>
      </c>
      <c r="D647" s="117" t="s">
        <v>6561</v>
      </c>
      <c r="E647" s="117" t="s">
        <v>5363</v>
      </c>
      <c r="F647" s="117" t="s">
        <v>5362</v>
      </c>
      <c r="G647" s="146" t="str">
        <f t="shared" si="10"/>
        <v>073687南会津町</v>
      </c>
      <c r="H647" s="117" t="s">
        <v>277</v>
      </c>
      <c r="I647" s="117" t="s">
        <v>802</v>
      </c>
      <c r="J647" s="117" t="s">
        <v>5244</v>
      </c>
      <c r="K647" s="121">
        <v>13989312</v>
      </c>
    </row>
    <row r="648" spans="1:11" x14ac:dyDescent="0.4">
      <c r="A648" s="117" t="s">
        <v>6634</v>
      </c>
      <c r="B648" s="117" t="s">
        <v>225</v>
      </c>
      <c r="C648" s="117" t="s">
        <v>6560</v>
      </c>
      <c r="D648" s="117" t="s">
        <v>6561</v>
      </c>
      <c r="E648" s="117" t="s">
        <v>5361</v>
      </c>
      <c r="F648" s="117" t="s">
        <v>5360</v>
      </c>
      <c r="G648" s="146" t="str">
        <f t="shared" si="10"/>
        <v>074021北塩原村</v>
      </c>
      <c r="H648" s="117" t="s">
        <v>277</v>
      </c>
      <c r="I648" s="117" t="s">
        <v>802</v>
      </c>
      <c r="J648" s="117" t="s">
        <v>5244</v>
      </c>
      <c r="K648" s="121">
        <v>3283805</v>
      </c>
    </row>
    <row r="649" spans="1:11" x14ac:dyDescent="0.4">
      <c r="A649" s="117" t="s">
        <v>6634</v>
      </c>
      <c r="B649" s="117" t="s">
        <v>225</v>
      </c>
      <c r="C649" s="117" t="s">
        <v>6560</v>
      </c>
      <c r="D649" s="117" t="s">
        <v>6561</v>
      </c>
      <c r="E649" s="117" t="s">
        <v>5359</v>
      </c>
      <c r="F649" s="117" t="s">
        <v>5358</v>
      </c>
      <c r="G649" s="146" t="str">
        <f t="shared" si="10"/>
        <v>074055西会津町</v>
      </c>
      <c r="H649" s="117" t="s">
        <v>277</v>
      </c>
      <c r="I649" s="117" t="s">
        <v>802</v>
      </c>
      <c r="J649" s="117" t="s">
        <v>5244</v>
      </c>
      <c r="K649" s="121">
        <v>6953467</v>
      </c>
    </row>
    <row r="650" spans="1:11" x14ac:dyDescent="0.4">
      <c r="A650" s="117" t="s">
        <v>6634</v>
      </c>
      <c r="B650" s="117" t="s">
        <v>225</v>
      </c>
      <c r="C650" s="117" t="s">
        <v>6560</v>
      </c>
      <c r="D650" s="117" t="s">
        <v>6561</v>
      </c>
      <c r="E650" s="117" t="s">
        <v>5357</v>
      </c>
      <c r="F650" s="117" t="s">
        <v>5356</v>
      </c>
      <c r="G650" s="146" t="str">
        <f t="shared" si="10"/>
        <v>074071磐梯町</v>
      </c>
      <c r="H650" s="117" t="s">
        <v>277</v>
      </c>
      <c r="I650" s="117" t="s">
        <v>802</v>
      </c>
      <c r="J650" s="117" t="s">
        <v>5244</v>
      </c>
      <c r="K650" s="121">
        <v>3834495</v>
      </c>
    </row>
    <row r="651" spans="1:11" x14ac:dyDescent="0.4">
      <c r="A651" s="117" t="s">
        <v>6634</v>
      </c>
      <c r="B651" s="117" t="s">
        <v>225</v>
      </c>
      <c r="C651" s="117" t="s">
        <v>6560</v>
      </c>
      <c r="D651" s="117" t="s">
        <v>6561</v>
      </c>
      <c r="E651" s="117" t="s">
        <v>5355</v>
      </c>
      <c r="F651" s="117" t="s">
        <v>5354</v>
      </c>
      <c r="G651" s="146" t="str">
        <f t="shared" si="10"/>
        <v>074080猪苗代町</v>
      </c>
      <c r="H651" s="117" t="s">
        <v>277</v>
      </c>
      <c r="I651" s="117" t="s">
        <v>802</v>
      </c>
      <c r="J651" s="117" t="s">
        <v>5244</v>
      </c>
      <c r="K651" s="121">
        <v>7868746</v>
      </c>
    </row>
    <row r="652" spans="1:11" x14ac:dyDescent="0.4">
      <c r="A652" s="117" t="s">
        <v>6634</v>
      </c>
      <c r="B652" s="117" t="s">
        <v>225</v>
      </c>
      <c r="C652" s="117" t="s">
        <v>6560</v>
      </c>
      <c r="D652" s="117" t="s">
        <v>6561</v>
      </c>
      <c r="E652" s="117" t="s">
        <v>5353</v>
      </c>
      <c r="F652" s="117" t="s">
        <v>5352</v>
      </c>
      <c r="G652" s="146" t="str">
        <f t="shared" si="10"/>
        <v>074217会津坂下町</v>
      </c>
      <c r="H652" s="117" t="s">
        <v>277</v>
      </c>
      <c r="I652" s="117" t="s">
        <v>802</v>
      </c>
      <c r="J652" s="117" t="s">
        <v>5244</v>
      </c>
      <c r="K652" s="121">
        <v>7543339</v>
      </c>
    </row>
    <row r="653" spans="1:11" x14ac:dyDescent="0.4">
      <c r="A653" s="117" t="s">
        <v>6634</v>
      </c>
      <c r="B653" s="117" t="s">
        <v>225</v>
      </c>
      <c r="C653" s="117" t="s">
        <v>6560</v>
      </c>
      <c r="D653" s="117" t="s">
        <v>6561</v>
      </c>
      <c r="E653" s="117" t="s">
        <v>5351</v>
      </c>
      <c r="F653" s="117" t="s">
        <v>5350</v>
      </c>
      <c r="G653" s="146" t="str">
        <f t="shared" si="10"/>
        <v>074225湯川村</v>
      </c>
      <c r="H653" s="117" t="s">
        <v>277</v>
      </c>
      <c r="I653" s="117" t="s">
        <v>802</v>
      </c>
      <c r="J653" s="117" t="s">
        <v>5244</v>
      </c>
      <c r="K653" s="121">
        <v>2537923</v>
      </c>
    </row>
    <row r="654" spans="1:11" x14ac:dyDescent="0.4">
      <c r="A654" s="117" t="s">
        <v>6634</v>
      </c>
      <c r="B654" s="117" t="s">
        <v>225</v>
      </c>
      <c r="C654" s="117" t="s">
        <v>6560</v>
      </c>
      <c r="D654" s="117" t="s">
        <v>6561</v>
      </c>
      <c r="E654" s="117" t="s">
        <v>5349</v>
      </c>
      <c r="F654" s="117" t="s">
        <v>5348</v>
      </c>
      <c r="G654" s="146" t="str">
        <f t="shared" si="10"/>
        <v>074233柳津町</v>
      </c>
      <c r="H654" s="117" t="s">
        <v>277</v>
      </c>
      <c r="I654" s="117" t="s">
        <v>802</v>
      </c>
      <c r="J654" s="117" t="s">
        <v>5244</v>
      </c>
      <c r="K654" s="121">
        <v>4020428</v>
      </c>
    </row>
    <row r="655" spans="1:11" x14ac:dyDescent="0.4">
      <c r="A655" s="117" t="s">
        <v>6634</v>
      </c>
      <c r="B655" s="117" t="s">
        <v>225</v>
      </c>
      <c r="C655" s="117" t="s">
        <v>6560</v>
      </c>
      <c r="D655" s="117" t="s">
        <v>6561</v>
      </c>
      <c r="E655" s="117" t="s">
        <v>5347</v>
      </c>
      <c r="F655" s="117" t="s">
        <v>5346</v>
      </c>
      <c r="G655" s="146" t="str">
        <f t="shared" si="10"/>
        <v>074446三島町</v>
      </c>
      <c r="H655" s="117" t="s">
        <v>277</v>
      </c>
      <c r="I655" s="117" t="s">
        <v>802</v>
      </c>
      <c r="J655" s="117" t="s">
        <v>5244</v>
      </c>
      <c r="K655" s="121">
        <v>2702501</v>
      </c>
    </row>
    <row r="656" spans="1:11" x14ac:dyDescent="0.4">
      <c r="A656" s="117" t="s">
        <v>6634</v>
      </c>
      <c r="B656" s="117" t="s">
        <v>225</v>
      </c>
      <c r="C656" s="117" t="s">
        <v>6560</v>
      </c>
      <c r="D656" s="117" t="s">
        <v>6561</v>
      </c>
      <c r="E656" s="117" t="s">
        <v>5345</v>
      </c>
      <c r="F656" s="117" t="s">
        <v>5344</v>
      </c>
      <c r="G656" s="146" t="str">
        <f t="shared" si="10"/>
        <v>074454金山町</v>
      </c>
      <c r="H656" s="117" t="s">
        <v>277</v>
      </c>
      <c r="I656" s="117" t="s">
        <v>802</v>
      </c>
      <c r="J656" s="117" t="s">
        <v>5244</v>
      </c>
      <c r="K656" s="121">
        <v>3159532</v>
      </c>
    </row>
    <row r="657" spans="1:11" x14ac:dyDescent="0.4">
      <c r="A657" s="117" t="s">
        <v>6634</v>
      </c>
      <c r="B657" s="117" t="s">
        <v>225</v>
      </c>
      <c r="C657" s="117" t="s">
        <v>6560</v>
      </c>
      <c r="D657" s="117" t="s">
        <v>6561</v>
      </c>
      <c r="E657" s="117" t="s">
        <v>5343</v>
      </c>
      <c r="F657" s="117" t="s">
        <v>4955</v>
      </c>
      <c r="G657" s="146" t="str">
        <f t="shared" si="10"/>
        <v>074462昭和村</v>
      </c>
      <c r="H657" s="117" t="s">
        <v>277</v>
      </c>
      <c r="I657" s="117" t="s">
        <v>802</v>
      </c>
      <c r="J657" s="117" t="s">
        <v>5244</v>
      </c>
      <c r="K657" s="121">
        <v>2296804</v>
      </c>
    </row>
    <row r="658" spans="1:11" x14ac:dyDescent="0.4">
      <c r="A658" s="117" t="s">
        <v>6634</v>
      </c>
      <c r="B658" s="117" t="s">
        <v>225</v>
      </c>
      <c r="C658" s="117" t="s">
        <v>6560</v>
      </c>
      <c r="D658" s="117" t="s">
        <v>6561</v>
      </c>
      <c r="E658" s="117" t="s">
        <v>5342</v>
      </c>
      <c r="F658" s="117" t="s">
        <v>5341</v>
      </c>
      <c r="G658" s="146" t="str">
        <f t="shared" si="10"/>
        <v>074471会津美里町</v>
      </c>
      <c r="H658" s="117" t="s">
        <v>277</v>
      </c>
      <c r="I658" s="117" t="s">
        <v>802</v>
      </c>
      <c r="J658" s="117" t="s">
        <v>5244</v>
      </c>
      <c r="K658" s="121">
        <v>10805007</v>
      </c>
    </row>
    <row r="659" spans="1:11" x14ac:dyDescent="0.4">
      <c r="A659" s="117" t="s">
        <v>6634</v>
      </c>
      <c r="B659" s="117" t="s">
        <v>225</v>
      </c>
      <c r="C659" s="117" t="s">
        <v>6560</v>
      </c>
      <c r="D659" s="117" t="s">
        <v>6561</v>
      </c>
      <c r="E659" s="117" t="s">
        <v>5340</v>
      </c>
      <c r="F659" s="117" t="s">
        <v>5339</v>
      </c>
      <c r="G659" s="146" t="str">
        <f t="shared" si="10"/>
        <v>074616西郷村</v>
      </c>
      <c r="H659" s="117" t="s">
        <v>277</v>
      </c>
      <c r="I659" s="117" t="s">
        <v>802</v>
      </c>
      <c r="J659" s="117" t="s">
        <v>5244</v>
      </c>
      <c r="K659" s="121">
        <v>13148157</v>
      </c>
    </row>
    <row r="660" spans="1:11" x14ac:dyDescent="0.4">
      <c r="A660" s="117" t="s">
        <v>6634</v>
      </c>
      <c r="B660" s="117" t="s">
        <v>225</v>
      </c>
      <c r="C660" s="117" t="s">
        <v>6560</v>
      </c>
      <c r="D660" s="117" t="s">
        <v>6561</v>
      </c>
      <c r="E660" s="117" t="s">
        <v>5338</v>
      </c>
      <c r="F660" s="117" t="s">
        <v>5337</v>
      </c>
      <c r="G660" s="146" t="str">
        <f t="shared" si="10"/>
        <v>074641泉崎村</v>
      </c>
      <c r="H660" s="117" t="s">
        <v>277</v>
      </c>
      <c r="I660" s="117" t="s">
        <v>802</v>
      </c>
      <c r="J660" s="117" t="s">
        <v>5244</v>
      </c>
      <c r="K660" s="121">
        <v>3953392</v>
      </c>
    </row>
    <row r="661" spans="1:11" x14ac:dyDescent="0.4">
      <c r="A661" s="117" t="s">
        <v>6634</v>
      </c>
      <c r="B661" s="117" t="s">
        <v>225</v>
      </c>
      <c r="C661" s="117" t="s">
        <v>6560</v>
      </c>
      <c r="D661" s="117" t="s">
        <v>6561</v>
      </c>
      <c r="E661" s="117" t="s">
        <v>5336</v>
      </c>
      <c r="F661" s="117" t="s">
        <v>5335</v>
      </c>
      <c r="G661" s="146" t="str">
        <f t="shared" si="10"/>
        <v>074659中島村</v>
      </c>
      <c r="H661" s="117" t="s">
        <v>277</v>
      </c>
      <c r="I661" s="117" t="s">
        <v>802</v>
      </c>
      <c r="J661" s="117" t="s">
        <v>5244</v>
      </c>
      <c r="K661" s="121">
        <v>3266007</v>
      </c>
    </row>
    <row r="662" spans="1:11" x14ac:dyDescent="0.4">
      <c r="A662" s="117" t="s">
        <v>6634</v>
      </c>
      <c r="B662" s="117" t="s">
        <v>225</v>
      </c>
      <c r="C662" s="117" t="s">
        <v>6560</v>
      </c>
      <c r="D662" s="117" t="s">
        <v>6561</v>
      </c>
      <c r="E662" s="117" t="s">
        <v>5334</v>
      </c>
      <c r="F662" s="117" t="s">
        <v>5333</v>
      </c>
      <c r="G662" s="146" t="str">
        <f t="shared" si="10"/>
        <v>074667矢吹町</v>
      </c>
      <c r="H662" s="117" t="s">
        <v>277</v>
      </c>
      <c r="I662" s="117" t="s">
        <v>802</v>
      </c>
      <c r="J662" s="117" t="s">
        <v>5244</v>
      </c>
      <c r="K662" s="121">
        <v>7094106</v>
      </c>
    </row>
    <row r="663" spans="1:11" x14ac:dyDescent="0.4">
      <c r="A663" s="117" t="s">
        <v>6634</v>
      </c>
      <c r="B663" s="117" t="s">
        <v>225</v>
      </c>
      <c r="C663" s="117" t="s">
        <v>6560</v>
      </c>
      <c r="D663" s="117" t="s">
        <v>6561</v>
      </c>
      <c r="E663" s="117" t="s">
        <v>5332</v>
      </c>
      <c r="F663" s="117" t="s">
        <v>5331</v>
      </c>
      <c r="G663" s="146" t="str">
        <f t="shared" si="10"/>
        <v>074811棚倉町</v>
      </c>
      <c r="H663" s="117" t="s">
        <v>277</v>
      </c>
      <c r="I663" s="117" t="s">
        <v>802</v>
      </c>
      <c r="J663" s="117" t="s">
        <v>5244</v>
      </c>
      <c r="K663" s="121">
        <v>6925496</v>
      </c>
    </row>
    <row r="664" spans="1:11" x14ac:dyDescent="0.4">
      <c r="A664" s="117" t="s">
        <v>6634</v>
      </c>
      <c r="B664" s="117" t="s">
        <v>225</v>
      </c>
      <c r="C664" s="117" t="s">
        <v>6560</v>
      </c>
      <c r="D664" s="117" t="s">
        <v>6561</v>
      </c>
      <c r="E664" s="117" t="s">
        <v>5330</v>
      </c>
      <c r="F664" s="117" t="s">
        <v>5329</v>
      </c>
      <c r="G664" s="146" t="str">
        <f t="shared" si="10"/>
        <v>074829矢祭町</v>
      </c>
      <c r="H664" s="117" t="s">
        <v>277</v>
      </c>
      <c r="I664" s="117" t="s">
        <v>802</v>
      </c>
      <c r="J664" s="117" t="s">
        <v>5244</v>
      </c>
      <c r="K664" s="121">
        <v>4356711</v>
      </c>
    </row>
    <row r="665" spans="1:11" x14ac:dyDescent="0.4">
      <c r="A665" s="117" t="s">
        <v>6634</v>
      </c>
      <c r="B665" s="117" t="s">
        <v>225</v>
      </c>
      <c r="C665" s="117" t="s">
        <v>6560</v>
      </c>
      <c r="D665" s="117" t="s">
        <v>6561</v>
      </c>
      <c r="E665" s="117" t="s">
        <v>5328</v>
      </c>
      <c r="F665" s="117" t="s">
        <v>5327</v>
      </c>
      <c r="G665" s="146" t="str">
        <f t="shared" si="10"/>
        <v>074837塙町</v>
      </c>
      <c r="H665" s="117" t="s">
        <v>277</v>
      </c>
      <c r="I665" s="117" t="s">
        <v>802</v>
      </c>
      <c r="J665" s="117" t="s">
        <v>5244</v>
      </c>
      <c r="K665" s="121">
        <v>6301466</v>
      </c>
    </row>
    <row r="666" spans="1:11" x14ac:dyDescent="0.4">
      <c r="A666" s="117" t="s">
        <v>6634</v>
      </c>
      <c r="B666" s="117" t="s">
        <v>225</v>
      </c>
      <c r="C666" s="117" t="s">
        <v>6560</v>
      </c>
      <c r="D666" s="117" t="s">
        <v>6561</v>
      </c>
      <c r="E666" s="117" t="s">
        <v>5326</v>
      </c>
      <c r="F666" s="117" t="s">
        <v>5325</v>
      </c>
      <c r="G666" s="146" t="str">
        <f t="shared" si="10"/>
        <v>074845鮫川村</v>
      </c>
      <c r="H666" s="117" t="s">
        <v>277</v>
      </c>
      <c r="I666" s="117" t="s">
        <v>802</v>
      </c>
      <c r="J666" s="117" t="s">
        <v>5244</v>
      </c>
      <c r="K666" s="121">
        <v>3488987</v>
      </c>
    </row>
    <row r="667" spans="1:11" x14ac:dyDescent="0.4">
      <c r="A667" s="117" t="s">
        <v>6634</v>
      </c>
      <c r="B667" s="117" t="s">
        <v>225</v>
      </c>
      <c r="C667" s="117" t="s">
        <v>6560</v>
      </c>
      <c r="D667" s="117" t="s">
        <v>6561</v>
      </c>
      <c r="E667" s="117" t="s">
        <v>5324</v>
      </c>
      <c r="F667" s="117" t="s">
        <v>5323</v>
      </c>
      <c r="G667" s="146" t="str">
        <f t="shared" si="10"/>
        <v>075019石川町</v>
      </c>
      <c r="H667" s="117" t="s">
        <v>277</v>
      </c>
      <c r="I667" s="117" t="s">
        <v>802</v>
      </c>
      <c r="J667" s="117" t="s">
        <v>5244</v>
      </c>
      <c r="K667" s="121">
        <v>7599095</v>
      </c>
    </row>
    <row r="668" spans="1:11" x14ac:dyDescent="0.4">
      <c r="A668" s="117" t="s">
        <v>6634</v>
      </c>
      <c r="B668" s="117" t="s">
        <v>225</v>
      </c>
      <c r="C668" s="117" t="s">
        <v>6560</v>
      </c>
      <c r="D668" s="117" t="s">
        <v>6561</v>
      </c>
      <c r="E668" s="117" t="s">
        <v>5322</v>
      </c>
      <c r="F668" s="117" t="s">
        <v>5321</v>
      </c>
      <c r="G668" s="146" t="str">
        <f t="shared" si="10"/>
        <v>075027玉川村</v>
      </c>
      <c r="H668" s="117" t="s">
        <v>277</v>
      </c>
      <c r="I668" s="117" t="s">
        <v>802</v>
      </c>
      <c r="J668" s="117" t="s">
        <v>5244</v>
      </c>
      <c r="K668" s="121">
        <v>3689178</v>
      </c>
    </row>
    <row r="669" spans="1:11" x14ac:dyDescent="0.4">
      <c r="A669" s="117" t="s">
        <v>6634</v>
      </c>
      <c r="B669" s="117" t="s">
        <v>225</v>
      </c>
      <c r="C669" s="117" t="s">
        <v>6560</v>
      </c>
      <c r="D669" s="117" t="s">
        <v>6561</v>
      </c>
      <c r="E669" s="117" t="s">
        <v>5320</v>
      </c>
      <c r="F669" s="117" t="s">
        <v>5319</v>
      </c>
      <c r="G669" s="146" t="str">
        <f t="shared" si="10"/>
        <v>075035平田村</v>
      </c>
      <c r="H669" s="117" t="s">
        <v>277</v>
      </c>
      <c r="I669" s="117" t="s">
        <v>802</v>
      </c>
      <c r="J669" s="117" t="s">
        <v>5244</v>
      </c>
      <c r="K669" s="121">
        <v>4734859</v>
      </c>
    </row>
    <row r="670" spans="1:11" x14ac:dyDescent="0.4">
      <c r="A670" s="117" t="s">
        <v>6634</v>
      </c>
      <c r="B670" s="117" t="s">
        <v>225</v>
      </c>
      <c r="C670" s="117" t="s">
        <v>6560</v>
      </c>
      <c r="D670" s="117" t="s">
        <v>6561</v>
      </c>
      <c r="E670" s="117" t="s">
        <v>5318</v>
      </c>
      <c r="F670" s="117" t="s">
        <v>5317</v>
      </c>
      <c r="G670" s="146" t="str">
        <f t="shared" si="10"/>
        <v>075043浅川町</v>
      </c>
      <c r="H670" s="117" t="s">
        <v>277</v>
      </c>
      <c r="I670" s="117" t="s">
        <v>802</v>
      </c>
      <c r="J670" s="117" t="s">
        <v>5244</v>
      </c>
      <c r="K670" s="121">
        <v>3672037</v>
      </c>
    </row>
    <row r="671" spans="1:11" x14ac:dyDescent="0.4">
      <c r="A671" s="117" t="s">
        <v>6634</v>
      </c>
      <c r="B671" s="117" t="s">
        <v>225</v>
      </c>
      <c r="C671" s="117" t="s">
        <v>6560</v>
      </c>
      <c r="D671" s="117" t="s">
        <v>6561</v>
      </c>
      <c r="E671" s="117" t="s">
        <v>5316</v>
      </c>
      <c r="F671" s="117" t="s">
        <v>5315</v>
      </c>
      <c r="G671" s="146" t="str">
        <f t="shared" si="10"/>
        <v>075051古殿町</v>
      </c>
      <c r="H671" s="117" t="s">
        <v>277</v>
      </c>
      <c r="I671" s="117" t="s">
        <v>802</v>
      </c>
      <c r="J671" s="117" t="s">
        <v>5244</v>
      </c>
      <c r="K671" s="121">
        <v>5064341</v>
      </c>
    </row>
    <row r="672" spans="1:11" x14ac:dyDescent="0.4">
      <c r="A672" s="117" t="s">
        <v>6634</v>
      </c>
      <c r="B672" s="117" t="s">
        <v>225</v>
      </c>
      <c r="C672" s="117" t="s">
        <v>6560</v>
      </c>
      <c r="D672" s="117" t="s">
        <v>6561</v>
      </c>
      <c r="E672" s="117" t="s">
        <v>5314</v>
      </c>
      <c r="F672" s="117" t="s">
        <v>5313</v>
      </c>
      <c r="G672" s="146" t="str">
        <f t="shared" si="10"/>
        <v>075213三春町</v>
      </c>
      <c r="H672" s="117" t="s">
        <v>277</v>
      </c>
      <c r="I672" s="117" t="s">
        <v>802</v>
      </c>
      <c r="J672" s="117" t="s">
        <v>5244</v>
      </c>
      <c r="K672" s="121">
        <v>7678406</v>
      </c>
    </row>
    <row r="673" spans="1:11" x14ac:dyDescent="0.4">
      <c r="A673" s="117" t="s">
        <v>6634</v>
      </c>
      <c r="B673" s="117" t="s">
        <v>225</v>
      </c>
      <c r="C673" s="117" t="s">
        <v>6560</v>
      </c>
      <c r="D673" s="117" t="s">
        <v>6561</v>
      </c>
      <c r="E673" s="117" t="s">
        <v>5312</v>
      </c>
      <c r="F673" s="117" t="s">
        <v>5311</v>
      </c>
      <c r="G673" s="146" t="str">
        <f t="shared" si="10"/>
        <v>075221小野町</v>
      </c>
      <c r="H673" s="117" t="s">
        <v>277</v>
      </c>
      <c r="I673" s="117" t="s">
        <v>802</v>
      </c>
      <c r="J673" s="117" t="s">
        <v>5244</v>
      </c>
      <c r="K673" s="121">
        <v>5408102</v>
      </c>
    </row>
    <row r="674" spans="1:11" x14ac:dyDescent="0.4">
      <c r="A674" s="117" t="s">
        <v>6634</v>
      </c>
      <c r="B674" s="117" t="s">
        <v>225</v>
      </c>
      <c r="C674" s="117" t="s">
        <v>6560</v>
      </c>
      <c r="D674" s="117" t="s">
        <v>6561</v>
      </c>
      <c r="E674" s="117" t="s">
        <v>5310</v>
      </c>
      <c r="F674" s="117" t="s">
        <v>5309</v>
      </c>
      <c r="G674" s="146" t="str">
        <f t="shared" si="10"/>
        <v>075418広野町</v>
      </c>
      <c r="H674" s="117" t="s">
        <v>277</v>
      </c>
      <c r="I674" s="117" t="s">
        <v>802</v>
      </c>
      <c r="J674" s="117" t="s">
        <v>5244</v>
      </c>
      <c r="K674" s="121">
        <v>8299811</v>
      </c>
    </row>
    <row r="675" spans="1:11" x14ac:dyDescent="0.4">
      <c r="A675" s="117" t="s">
        <v>6634</v>
      </c>
      <c r="B675" s="117" t="s">
        <v>225</v>
      </c>
      <c r="C675" s="117" t="s">
        <v>6560</v>
      </c>
      <c r="D675" s="117" t="s">
        <v>6561</v>
      </c>
      <c r="E675" s="117" t="s">
        <v>5308</v>
      </c>
      <c r="F675" s="117" t="s">
        <v>5307</v>
      </c>
      <c r="G675" s="146" t="str">
        <f t="shared" si="10"/>
        <v>075426楢葉町</v>
      </c>
      <c r="H675" s="117" t="s">
        <v>277</v>
      </c>
      <c r="I675" s="117" t="s">
        <v>802</v>
      </c>
      <c r="J675" s="117" t="s">
        <v>5244</v>
      </c>
      <c r="K675" s="121">
        <v>18637778</v>
      </c>
    </row>
    <row r="676" spans="1:11" x14ac:dyDescent="0.4">
      <c r="A676" s="117" t="s">
        <v>6634</v>
      </c>
      <c r="B676" s="117" t="s">
        <v>225</v>
      </c>
      <c r="C676" s="117" t="s">
        <v>6560</v>
      </c>
      <c r="D676" s="117" t="s">
        <v>6561</v>
      </c>
      <c r="E676" s="117" t="s">
        <v>5306</v>
      </c>
      <c r="F676" s="117" t="s">
        <v>5305</v>
      </c>
      <c r="G676" s="146" t="str">
        <f t="shared" si="10"/>
        <v>075434富岡町</v>
      </c>
      <c r="H676" s="117" t="s">
        <v>277</v>
      </c>
      <c r="I676" s="117" t="s">
        <v>802</v>
      </c>
      <c r="J676" s="117" t="s">
        <v>5244</v>
      </c>
      <c r="K676" s="121">
        <v>23628482</v>
      </c>
    </row>
    <row r="677" spans="1:11" x14ac:dyDescent="0.4">
      <c r="A677" s="117" t="s">
        <v>6634</v>
      </c>
      <c r="B677" s="117" t="s">
        <v>225</v>
      </c>
      <c r="C677" s="117" t="s">
        <v>6560</v>
      </c>
      <c r="D677" s="117" t="s">
        <v>6561</v>
      </c>
      <c r="E677" s="117" t="s">
        <v>5304</v>
      </c>
      <c r="F677" s="117" t="s">
        <v>5303</v>
      </c>
      <c r="G677" s="146" t="str">
        <f t="shared" si="10"/>
        <v>075442川内村</v>
      </c>
      <c r="H677" s="117" t="s">
        <v>277</v>
      </c>
      <c r="I677" s="117" t="s">
        <v>802</v>
      </c>
      <c r="J677" s="117" t="s">
        <v>5244</v>
      </c>
      <c r="K677" s="121">
        <v>8753590</v>
      </c>
    </row>
    <row r="678" spans="1:11" x14ac:dyDescent="0.4">
      <c r="A678" s="117" t="s">
        <v>6634</v>
      </c>
      <c r="B678" s="117" t="s">
        <v>225</v>
      </c>
      <c r="C678" s="117" t="s">
        <v>6560</v>
      </c>
      <c r="D678" s="117" t="s">
        <v>6561</v>
      </c>
      <c r="E678" s="117" t="s">
        <v>5302</v>
      </c>
      <c r="F678" s="117" t="s">
        <v>5301</v>
      </c>
      <c r="G678" s="146" t="str">
        <f t="shared" si="10"/>
        <v>075451大熊町</v>
      </c>
      <c r="H678" s="117" t="s">
        <v>277</v>
      </c>
      <c r="I678" s="117" t="s">
        <v>802</v>
      </c>
      <c r="J678" s="117" t="s">
        <v>5244</v>
      </c>
      <c r="K678" s="121">
        <v>19820961</v>
      </c>
    </row>
    <row r="679" spans="1:11" x14ac:dyDescent="0.4">
      <c r="A679" s="117" t="s">
        <v>6634</v>
      </c>
      <c r="B679" s="117" t="s">
        <v>225</v>
      </c>
      <c r="C679" s="117" t="s">
        <v>6560</v>
      </c>
      <c r="D679" s="117" t="s">
        <v>6561</v>
      </c>
      <c r="E679" s="117" t="s">
        <v>5300</v>
      </c>
      <c r="F679" s="117" t="s">
        <v>5299</v>
      </c>
      <c r="G679" s="146" t="str">
        <f t="shared" si="10"/>
        <v>075469双葉町</v>
      </c>
      <c r="H679" s="117" t="s">
        <v>277</v>
      </c>
      <c r="I679" s="117" t="s">
        <v>802</v>
      </c>
      <c r="J679" s="117" t="s">
        <v>5244</v>
      </c>
      <c r="K679" s="121">
        <v>18177094</v>
      </c>
    </row>
    <row r="680" spans="1:11" x14ac:dyDescent="0.4">
      <c r="A680" s="117" t="s">
        <v>6634</v>
      </c>
      <c r="B680" s="117" t="s">
        <v>225</v>
      </c>
      <c r="C680" s="117" t="s">
        <v>6560</v>
      </c>
      <c r="D680" s="117" t="s">
        <v>6561</v>
      </c>
      <c r="E680" s="117" t="s">
        <v>5298</v>
      </c>
      <c r="F680" s="117" t="s">
        <v>5297</v>
      </c>
      <c r="G680" s="146" t="str">
        <f t="shared" si="10"/>
        <v>075477浪江町</v>
      </c>
      <c r="H680" s="117" t="s">
        <v>277</v>
      </c>
      <c r="I680" s="117" t="s">
        <v>802</v>
      </c>
      <c r="J680" s="117" t="s">
        <v>5244</v>
      </c>
      <c r="K680" s="121">
        <v>45817463</v>
      </c>
    </row>
    <row r="681" spans="1:11" x14ac:dyDescent="0.4">
      <c r="A681" s="117" t="s">
        <v>6634</v>
      </c>
      <c r="B681" s="117" t="s">
        <v>225</v>
      </c>
      <c r="C681" s="117" t="s">
        <v>6560</v>
      </c>
      <c r="D681" s="117" t="s">
        <v>6561</v>
      </c>
      <c r="E681" s="117" t="s">
        <v>5296</v>
      </c>
      <c r="F681" s="117" t="s">
        <v>5295</v>
      </c>
      <c r="G681" s="146" t="str">
        <f t="shared" si="10"/>
        <v>075485葛尾村</v>
      </c>
      <c r="H681" s="117" t="s">
        <v>277</v>
      </c>
      <c r="I681" s="117" t="s">
        <v>802</v>
      </c>
      <c r="J681" s="117" t="s">
        <v>5244</v>
      </c>
      <c r="K681" s="121">
        <v>6619068</v>
      </c>
    </row>
    <row r="682" spans="1:11" x14ac:dyDescent="0.4">
      <c r="A682" s="117" t="s">
        <v>6634</v>
      </c>
      <c r="B682" s="117" t="s">
        <v>225</v>
      </c>
      <c r="C682" s="117" t="s">
        <v>6560</v>
      </c>
      <c r="D682" s="117" t="s">
        <v>6561</v>
      </c>
      <c r="E682" s="117" t="s">
        <v>5294</v>
      </c>
      <c r="F682" s="117" t="s">
        <v>5293</v>
      </c>
      <c r="G682" s="146" t="str">
        <f t="shared" si="10"/>
        <v>075612新地町</v>
      </c>
      <c r="H682" s="117" t="s">
        <v>277</v>
      </c>
      <c r="I682" s="117" t="s">
        <v>802</v>
      </c>
      <c r="J682" s="117" t="s">
        <v>5244</v>
      </c>
      <c r="K682" s="121">
        <v>9053393</v>
      </c>
    </row>
    <row r="683" spans="1:11" x14ac:dyDescent="0.4">
      <c r="A683" s="117" t="s">
        <v>6634</v>
      </c>
      <c r="B683" s="117" t="s">
        <v>225</v>
      </c>
      <c r="C683" s="117" t="s">
        <v>6560</v>
      </c>
      <c r="D683" s="117" t="s">
        <v>6561</v>
      </c>
      <c r="E683" s="117" t="s">
        <v>5292</v>
      </c>
      <c r="F683" s="117" t="s">
        <v>5291</v>
      </c>
      <c r="G683" s="146" t="str">
        <f t="shared" si="10"/>
        <v>075647飯舘村</v>
      </c>
      <c r="H683" s="117" t="s">
        <v>277</v>
      </c>
      <c r="I683" s="117" t="s">
        <v>802</v>
      </c>
      <c r="J683" s="117" t="s">
        <v>5244</v>
      </c>
      <c r="K683" s="121">
        <v>17719710</v>
      </c>
    </row>
    <row r="684" spans="1:11" x14ac:dyDescent="0.4">
      <c r="A684" s="117" t="s">
        <v>6634</v>
      </c>
      <c r="B684" s="117" t="s">
        <v>225</v>
      </c>
      <c r="C684" s="117" t="s">
        <v>6560</v>
      </c>
      <c r="D684" s="117" t="s">
        <v>6561</v>
      </c>
      <c r="E684" s="117" t="s">
        <v>5290</v>
      </c>
      <c r="F684" s="117" t="s">
        <v>5289</v>
      </c>
      <c r="G684" s="146" t="str">
        <f t="shared" si="10"/>
        <v>078026福島県市町村総合事務組合</v>
      </c>
      <c r="H684" s="117" t="s">
        <v>226</v>
      </c>
      <c r="I684" s="117"/>
      <c r="J684" s="117" t="s">
        <v>5244</v>
      </c>
      <c r="K684" s="121">
        <v>11099650</v>
      </c>
    </row>
    <row r="685" spans="1:11" x14ac:dyDescent="0.4">
      <c r="A685" s="117" t="s">
        <v>6634</v>
      </c>
      <c r="B685" s="117" t="s">
        <v>225</v>
      </c>
      <c r="C685" s="117" t="s">
        <v>6560</v>
      </c>
      <c r="D685" s="117" t="s">
        <v>6561</v>
      </c>
      <c r="E685" s="117" t="s">
        <v>5288</v>
      </c>
      <c r="F685" s="117" t="s">
        <v>5287</v>
      </c>
      <c r="G685" s="146" t="str">
        <f t="shared" si="10"/>
        <v>078069川俣方部衛生処理組合</v>
      </c>
      <c r="H685" s="117" t="s">
        <v>226</v>
      </c>
      <c r="J685" s="117" t="s">
        <v>5244</v>
      </c>
      <c r="K685" s="121">
        <v>147686</v>
      </c>
    </row>
    <row r="686" spans="1:11" x14ac:dyDescent="0.4">
      <c r="A686" s="117" t="s">
        <v>6634</v>
      </c>
      <c r="B686" s="117" t="s">
        <v>225</v>
      </c>
      <c r="C686" s="117" t="s">
        <v>6560</v>
      </c>
      <c r="D686" s="117" t="s">
        <v>6561</v>
      </c>
      <c r="E686" s="117" t="s">
        <v>5286</v>
      </c>
      <c r="F686" s="117" t="s">
        <v>5285</v>
      </c>
      <c r="G686" s="146" t="str">
        <f t="shared" si="10"/>
        <v>078077福島県市民交通災害共済組合</v>
      </c>
      <c r="H686" s="117" t="s">
        <v>220</v>
      </c>
      <c r="J686" s="117" t="s">
        <v>5244</v>
      </c>
      <c r="K686" s="121">
        <v>0</v>
      </c>
    </row>
    <row r="687" spans="1:11" x14ac:dyDescent="0.4">
      <c r="A687" s="117" t="s">
        <v>6634</v>
      </c>
      <c r="B687" s="117" t="s">
        <v>225</v>
      </c>
      <c r="C687" s="117" t="s">
        <v>6560</v>
      </c>
      <c r="D687" s="117" t="s">
        <v>6561</v>
      </c>
      <c r="E687" s="117" t="s">
        <v>5284</v>
      </c>
      <c r="F687" s="117" t="s">
        <v>5283</v>
      </c>
      <c r="G687" s="146" t="str">
        <f t="shared" si="10"/>
        <v>078085福島県伊達郡国見町桑折町有北山組合</v>
      </c>
      <c r="H687" s="117" t="s">
        <v>226</v>
      </c>
      <c r="J687" s="117" t="s">
        <v>5244</v>
      </c>
      <c r="K687" s="121">
        <v>444</v>
      </c>
    </row>
    <row r="688" spans="1:11" x14ac:dyDescent="0.4">
      <c r="A688" s="117" t="s">
        <v>6634</v>
      </c>
      <c r="B688" s="117" t="s">
        <v>225</v>
      </c>
      <c r="C688" s="117" t="s">
        <v>6560</v>
      </c>
      <c r="D688" s="117" t="s">
        <v>6561</v>
      </c>
      <c r="E688" s="117" t="s">
        <v>5282</v>
      </c>
      <c r="F688" s="117" t="s">
        <v>5281</v>
      </c>
      <c r="G688" s="146" t="str">
        <f t="shared" si="10"/>
        <v>078115伊達地方衛生処理組合</v>
      </c>
      <c r="H688" s="117" t="s">
        <v>226</v>
      </c>
      <c r="J688" s="117" t="s">
        <v>5244</v>
      </c>
      <c r="K688" s="121">
        <v>4596923</v>
      </c>
    </row>
    <row r="689" spans="1:11" x14ac:dyDescent="0.4">
      <c r="A689" s="117" t="s">
        <v>6634</v>
      </c>
      <c r="B689" s="117" t="s">
        <v>225</v>
      </c>
      <c r="C689" s="117" t="s">
        <v>6560</v>
      </c>
      <c r="D689" s="117" t="s">
        <v>6561</v>
      </c>
      <c r="E689" s="117" t="s">
        <v>5280</v>
      </c>
      <c r="F689" s="117" t="s">
        <v>5279</v>
      </c>
      <c r="G689" s="146" t="str">
        <f t="shared" si="10"/>
        <v>078204須賀川地方保健環境組合</v>
      </c>
      <c r="H689" s="117" t="s">
        <v>226</v>
      </c>
      <c r="J689" s="117" t="s">
        <v>5244</v>
      </c>
      <c r="K689" s="121">
        <v>2753001</v>
      </c>
    </row>
    <row r="690" spans="1:11" x14ac:dyDescent="0.4">
      <c r="A690" s="117" t="s">
        <v>6634</v>
      </c>
      <c r="B690" s="117" t="s">
        <v>225</v>
      </c>
      <c r="C690" s="117" t="s">
        <v>6560</v>
      </c>
      <c r="D690" s="117" t="s">
        <v>6561</v>
      </c>
      <c r="E690" s="117" t="s">
        <v>5278</v>
      </c>
      <c r="F690" s="117" t="s">
        <v>5277</v>
      </c>
      <c r="G690" s="146" t="str">
        <f t="shared" si="10"/>
        <v>078255耶麻郡磐梯町外一市二町一ケ村組合</v>
      </c>
      <c r="H690" s="117" t="s">
        <v>226</v>
      </c>
      <c r="J690" s="117" t="s">
        <v>5244</v>
      </c>
      <c r="K690" s="121">
        <v>16785</v>
      </c>
    </row>
    <row r="691" spans="1:11" x14ac:dyDescent="0.4">
      <c r="A691" s="117" t="s">
        <v>6634</v>
      </c>
      <c r="B691" s="117" t="s">
        <v>225</v>
      </c>
      <c r="C691" s="117" t="s">
        <v>6560</v>
      </c>
      <c r="D691" s="117" t="s">
        <v>6561</v>
      </c>
      <c r="E691" s="117" t="s">
        <v>5276</v>
      </c>
      <c r="F691" s="117" t="s">
        <v>5275</v>
      </c>
      <c r="G691" s="146" t="str">
        <f t="shared" si="10"/>
        <v>078441東白衛生組合</v>
      </c>
      <c r="H691" s="117" t="s">
        <v>226</v>
      </c>
      <c r="J691" s="117" t="s">
        <v>5244</v>
      </c>
      <c r="K691" s="121">
        <v>1011669</v>
      </c>
    </row>
    <row r="692" spans="1:11" x14ac:dyDescent="0.4">
      <c r="A692" s="117" t="s">
        <v>6634</v>
      </c>
      <c r="B692" s="117" t="s">
        <v>225</v>
      </c>
      <c r="C692" s="117" t="s">
        <v>6560</v>
      </c>
      <c r="D692" s="117" t="s">
        <v>6561</v>
      </c>
      <c r="E692" s="117" t="s">
        <v>5274</v>
      </c>
      <c r="F692" s="117" t="s">
        <v>5273</v>
      </c>
      <c r="G692" s="146" t="str">
        <f t="shared" si="10"/>
        <v>078468石川地方生活環境施設組合</v>
      </c>
      <c r="H692" s="117" t="s">
        <v>226</v>
      </c>
      <c r="J692" s="117" t="s">
        <v>5244</v>
      </c>
      <c r="K692" s="121">
        <v>817144</v>
      </c>
    </row>
    <row r="693" spans="1:11" x14ac:dyDescent="0.4">
      <c r="A693" s="117" t="s">
        <v>6634</v>
      </c>
      <c r="B693" s="117" t="s">
        <v>225</v>
      </c>
      <c r="C693" s="117" t="s">
        <v>6560</v>
      </c>
      <c r="D693" s="117" t="s">
        <v>6561</v>
      </c>
      <c r="E693" s="117" t="s">
        <v>5272</v>
      </c>
      <c r="F693" s="117" t="s">
        <v>5271</v>
      </c>
      <c r="G693" s="146" t="str">
        <f t="shared" si="10"/>
        <v>078531田村広域行政組合</v>
      </c>
      <c r="H693" s="117" t="s">
        <v>226</v>
      </c>
      <c r="J693" s="117" t="s">
        <v>5244</v>
      </c>
      <c r="K693" s="121">
        <v>1386622</v>
      </c>
    </row>
    <row r="694" spans="1:11" x14ac:dyDescent="0.4">
      <c r="A694" s="117" t="s">
        <v>6634</v>
      </c>
      <c r="B694" s="117" t="s">
        <v>225</v>
      </c>
      <c r="C694" s="117" t="s">
        <v>6560</v>
      </c>
      <c r="D694" s="117" t="s">
        <v>6561</v>
      </c>
      <c r="E694" s="117" t="s">
        <v>5270</v>
      </c>
      <c r="F694" s="117" t="s">
        <v>5269</v>
      </c>
      <c r="G694" s="146" t="str">
        <f t="shared" si="10"/>
        <v>078620相馬方部衛生組合</v>
      </c>
      <c r="H694" s="117" t="s">
        <v>226</v>
      </c>
      <c r="J694" s="117" t="s">
        <v>5244</v>
      </c>
      <c r="K694" s="121">
        <v>597893</v>
      </c>
    </row>
    <row r="695" spans="1:11" x14ac:dyDescent="0.4">
      <c r="A695" s="117" t="s">
        <v>6634</v>
      </c>
      <c r="B695" s="117" t="s">
        <v>225</v>
      </c>
      <c r="C695" s="117" t="s">
        <v>6560</v>
      </c>
      <c r="D695" s="117" t="s">
        <v>6561</v>
      </c>
      <c r="E695" s="117" t="s">
        <v>5268</v>
      </c>
      <c r="F695" s="117" t="s">
        <v>5267</v>
      </c>
      <c r="G695" s="146" t="str">
        <f t="shared" si="10"/>
        <v>078671白河地方広域市町村圏整備組合</v>
      </c>
      <c r="H695" s="117" t="s">
        <v>226</v>
      </c>
      <c r="J695" s="117" t="s">
        <v>5244</v>
      </c>
      <c r="K695" s="121">
        <v>3822277</v>
      </c>
    </row>
    <row r="696" spans="1:11" x14ac:dyDescent="0.4">
      <c r="A696" s="117" t="s">
        <v>6634</v>
      </c>
      <c r="B696" s="117" t="s">
        <v>225</v>
      </c>
      <c r="C696" s="117" t="s">
        <v>6560</v>
      </c>
      <c r="D696" s="117" t="s">
        <v>6561</v>
      </c>
      <c r="E696" s="117" t="s">
        <v>5266</v>
      </c>
      <c r="F696" s="117" t="s">
        <v>5265</v>
      </c>
      <c r="G696" s="146" t="str">
        <f t="shared" si="10"/>
        <v>078689喜多方地方広域市町村圏組合</v>
      </c>
      <c r="H696" s="117" t="s">
        <v>226</v>
      </c>
      <c r="J696" s="117" t="s">
        <v>5244</v>
      </c>
      <c r="K696" s="121">
        <v>3491031</v>
      </c>
    </row>
    <row r="697" spans="1:11" x14ac:dyDescent="0.4">
      <c r="A697" s="117" t="s">
        <v>6634</v>
      </c>
      <c r="B697" s="117" t="s">
        <v>225</v>
      </c>
      <c r="C697" s="117" t="s">
        <v>6560</v>
      </c>
      <c r="D697" s="117" t="s">
        <v>6561</v>
      </c>
      <c r="E697" s="117" t="s">
        <v>5264</v>
      </c>
      <c r="F697" s="117" t="s">
        <v>5263</v>
      </c>
      <c r="G697" s="146" t="str">
        <f t="shared" si="10"/>
        <v>078697伊達地方消防組合</v>
      </c>
      <c r="H697" s="117" t="s">
        <v>226</v>
      </c>
      <c r="J697" s="117" t="s">
        <v>5244</v>
      </c>
      <c r="K697" s="121">
        <v>1604466</v>
      </c>
    </row>
    <row r="698" spans="1:11" x14ac:dyDescent="0.4">
      <c r="A698" s="117" t="s">
        <v>6634</v>
      </c>
      <c r="B698" s="117" t="s">
        <v>225</v>
      </c>
      <c r="C698" s="117" t="s">
        <v>6560</v>
      </c>
      <c r="D698" s="117" t="s">
        <v>6561</v>
      </c>
      <c r="E698" s="117" t="s">
        <v>5262</v>
      </c>
      <c r="F698" s="117" t="s">
        <v>5261</v>
      </c>
      <c r="G698" s="146" t="str">
        <f t="shared" si="10"/>
        <v>078701相馬地方広域市町村圏組合</v>
      </c>
      <c r="H698" s="117" t="s">
        <v>226</v>
      </c>
      <c r="J698" s="117" t="s">
        <v>5244</v>
      </c>
      <c r="K698" s="121">
        <v>1813608</v>
      </c>
    </row>
    <row r="699" spans="1:11" x14ac:dyDescent="0.4">
      <c r="A699" s="117" t="s">
        <v>6634</v>
      </c>
      <c r="B699" s="117" t="s">
        <v>225</v>
      </c>
      <c r="C699" s="117" t="s">
        <v>6560</v>
      </c>
      <c r="D699" s="117" t="s">
        <v>6561</v>
      </c>
      <c r="E699" s="117" t="s">
        <v>5260</v>
      </c>
      <c r="F699" s="117" t="s">
        <v>5259</v>
      </c>
      <c r="G699" s="146" t="str">
        <f t="shared" si="10"/>
        <v>078719安達地方広域行政組合</v>
      </c>
      <c r="H699" s="117" t="s">
        <v>226</v>
      </c>
      <c r="J699" s="117" t="s">
        <v>5244</v>
      </c>
      <c r="K699" s="121">
        <v>4325923</v>
      </c>
    </row>
    <row r="700" spans="1:11" x14ac:dyDescent="0.4">
      <c r="A700" s="117" t="s">
        <v>6634</v>
      </c>
      <c r="B700" s="117" t="s">
        <v>225</v>
      </c>
      <c r="C700" s="117" t="s">
        <v>6560</v>
      </c>
      <c r="D700" s="117" t="s">
        <v>6561</v>
      </c>
      <c r="E700" s="117" t="s">
        <v>5258</v>
      </c>
      <c r="F700" s="117" t="s">
        <v>5257</v>
      </c>
      <c r="G700" s="146" t="str">
        <f t="shared" si="10"/>
        <v>078727会津若松地方広域市町村圏整備組合</v>
      </c>
      <c r="H700" s="117" t="s">
        <v>226</v>
      </c>
      <c r="J700" s="117" t="s">
        <v>5244</v>
      </c>
      <c r="K700" s="121">
        <v>5409771</v>
      </c>
    </row>
    <row r="701" spans="1:11" x14ac:dyDescent="0.4">
      <c r="A701" s="117" t="s">
        <v>6634</v>
      </c>
      <c r="B701" s="117" t="s">
        <v>225</v>
      </c>
      <c r="C701" s="117" t="s">
        <v>6560</v>
      </c>
      <c r="D701" s="117" t="s">
        <v>6561</v>
      </c>
      <c r="E701" s="117" t="s">
        <v>5256</v>
      </c>
      <c r="F701" s="117" t="s">
        <v>5255</v>
      </c>
      <c r="G701" s="146" t="str">
        <f t="shared" si="10"/>
        <v>078735双葉地方広域市町村圏組合</v>
      </c>
      <c r="H701" s="117" t="s">
        <v>226</v>
      </c>
      <c r="J701" s="117" t="s">
        <v>5244</v>
      </c>
      <c r="K701" s="121">
        <v>3305097</v>
      </c>
    </row>
    <row r="702" spans="1:11" x14ac:dyDescent="0.4">
      <c r="A702" s="117" t="s">
        <v>6634</v>
      </c>
      <c r="B702" s="117" t="s">
        <v>225</v>
      </c>
      <c r="C702" s="117" t="s">
        <v>6560</v>
      </c>
      <c r="D702" s="117" t="s">
        <v>6561</v>
      </c>
      <c r="E702" s="117" t="s">
        <v>5254</v>
      </c>
      <c r="F702" s="117" t="s">
        <v>5253</v>
      </c>
      <c r="G702" s="146" t="str">
        <f t="shared" si="10"/>
        <v>078751須賀川地方広域消防組合</v>
      </c>
      <c r="H702" s="117" t="s">
        <v>226</v>
      </c>
      <c r="J702" s="117" t="s">
        <v>5244</v>
      </c>
      <c r="K702" s="121">
        <v>2061785</v>
      </c>
    </row>
    <row r="703" spans="1:11" x14ac:dyDescent="0.4">
      <c r="A703" s="117" t="s">
        <v>6634</v>
      </c>
      <c r="B703" s="117" t="s">
        <v>225</v>
      </c>
      <c r="C703" s="117" t="s">
        <v>6560</v>
      </c>
      <c r="D703" s="117" t="s">
        <v>6561</v>
      </c>
      <c r="E703" s="117" t="s">
        <v>5252</v>
      </c>
      <c r="F703" s="117" t="s">
        <v>5251</v>
      </c>
      <c r="G703" s="146" t="str">
        <f t="shared" si="10"/>
        <v>078760郡山地方広域消防組合</v>
      </c>
      <c r="H703" s="117" t="s">
        <v>226</v>
      </c>
      <c r="J703" s="117" t="s">
        <v>5244</v>
      </c>
      <c r="K703" s="121">
        <v>5175302</v>
      </c>
    </row>
    <row r="704" spans="1:11" x14ac:dyDescent="0.4">
      <c r="A704" s="117" t="s">
        <v>6634</v>
      </c>
      <c r="B704" s="117" t="s">
        <v>225</v>
      </c>
      <c r="C704" s="117" t="s">
        <v>6560</v>
      </c>
      <c r="D704" s="117" t="s">
        <v>6561</v>
      </c>
      <c r="E704" s="117" t="s">
        <v>5250</v>
      </c>
      <c r="F704" s="117" t="s">
        <v>5249</v>
      </c>
      <c r="G704" s="146" t="str">
        <f t="shared" si="10"/>
        <v>078778南会津地方広域市町村圏組合</v>
      </c>
      <c r="H704" s="117" t="s">
        <v>226</v>
      </c>
      <c r="J704" s="117" t="s">
        <v>5244</v>
      </c>
      <c r="K704" s="121">
        <v>1051151</v>
      </c>
    </row>
    <row r="705" spans="1:11" x14ac:dyDescent="0.4">
      <c r="A705" s="117" t="s">
        <v>6634</v>
      </c>
      <c r="B705" s="117" t="s">
        <v>225</v>
      </c>
      <c r="C705" s="117" t="s">
        <v>6560</v>
      </c>
      <c r="D705" s="117" t="s">
        <v>6561</v>
      </c>
      <c r="E705" s="117" t="s">
        <v>5248</v>
      </c>
      <c r="F705" s="117" t="s">
        <v>5247</v>
      </c>
      <c r="G705" s="146" t="str">
        <f t="shared" si="10"/>
        <v>078921福島県後期高齢者医療広域連合</v>
      </c>
      <c r="H705" s="117" t="s">
        <v>220</v>
      </c>
      <c r="J705" s="117" t="s">
        <v>5244</v>
      </c>
      <c r="K705" s="121">
        <v>111607</v>
      </c>
    </row>
    <row r="706" spans="1:11" x14ac:dyDescent="0.4">
      <c r="A706" s="117" t="s">
        <v>6634</v>
      </c>
      <c r="B706" s="117" t="s">
        <v>225</v>
      </c>
      <c r="C706" s="117" t="s">
        <v>6560</v>
      </c>
      <c r="D706" s="117" t="s">
        <v>6561</v>
      </c>
      <c r="E706" s="117" t="s">
        <v>5246</v>
      </c>
      <c r="F706" s="117" t="s">
        <v>5245</v>
      </c>
      <c r="G706" s="146" t="str">
        <f t="shared" ref="G706:G769" si="11">E706&amp;F706</f>
        <v>078930南会津地方環境衛生組合</v>
      </c>
      <c r="H706" s="117" t="s">
        <v>226</v>
      </c>
      <c r="J706" s="117" t="s">
        <v>5244</v>
      </c>
      <c r="K706" s="121">
        <v>967116</v>
      </c>
    </row>
    <row r="707" spans="1:11" x14ac:dyDescent="0.4">
      <c r="A707" s="117" t="s">
        <v>6634</v>
      </c>
      <c r="B707" s="117" t="s">
        <v>225</v>
      </c>
      <c r="C707" s="117" t="s">
        <v>6560</v>
      </c>
      <c r="D707" s="117" t="s">
        <v>6561</v>
      </c>
      <c r="E707" s="117" t="s">
        <v>5243</v>
      </c>
      <c r="F707" s="117" t="s">
        <v>5242</v>
      </c>
      <c r="G707" s="146" t="str">
        <f t="shared" si="11"/>
        <v>082015水戸市</v>
      </c>
      <c r="H707" s="117" t="s">
        <v>947</v>
      </c>
      <c r="I707" s="116" t="s">
        <v>802</v>
      </c>
      <c r="J707" s="117" t="s">
        <v>5085</v>
      </c>
      <c r="K707" s="121">
        <v>117774252</v>
      </c>
    </row>
    <row r="708" spans="1:11" x14ac:dyDescent="0.4">
      <c r="A708" s="117" t="s">
        <v>6634</v>
      </c>
      <c r="B708" s="117" t="s">
        <v>225</v>
      </c>
      <c r="C708" s="117" t="s">
        <v>6560</v>
      </c>
      <c r="D708" s="117" t="s">
        <v>6561</v>
      </c>
      <c r="E708" s="117" t="s">
        <v>5241</v>
      </c>
      <c r="F708" s="117" t="s">
        <v>5240</v>
      </c>
      <c r="G708" s="146" t="str">
        <f t="shared" si="11"/>
        <v>082023日立市</v>
      </c>
      <c r="H708" s="117" t="s">
        <v>343</v>
      </c>
      <c r="I708" s="117" t="s">
        <v>802</v>
      </c>
      <c r="J708" s="117" t="s">
        <v>5085</v>
      </c>
      <c r="K708" s="121">
        <v>70013188</v>
      </c>
    </row>
    <row r="709" spans="1:11" x14ac:dyDescent="0.4">
      <c r="A709" s="117" t="s">
        <v>6634</v>
      </c>
      <c r="B709" s="117" t="s">
        <v>225</v>
      </c>
      <c r="C709" s="117" t="s">
        <v>6560</v>
      </c>
      <c r="D709" s="117" t="s">
        <v>6561</v>
      </c>
      <c r="E709" s="117" t="s">
        <v>5239</v>
      </c>
      <c r="F709" s="117" t="s">
        <v>5238</v>
      </c>
      <c r="G709" s="146" t="str">
        <f t="shared" si="11"/>
        <v>082031土浦市</v>
      </c>
      <c r="H709" s="117" t="s">
        <v>343</v>
      </c>
      <c r="I709" s="117" t="s">
        <v>802</v>
      </c>
      <c r="J709" s="117" t="s">
        <v>5085</v>
      </c>
      <c r="K709" s="121">
        <v>57721173</v>
      </c>
    </row>
    <row r="710" spans="1:11" x14ac:dyDescent="0.4">
      <c r="A710" s="117" t="s">
        <v>6634</v>
      </c>
      <c r="B710" s="117" t="s">
        <v>225</v>
      </c>
      <c r="C710" s="117" t="s">
        <v>6560</v>
      </c>
      <c r="D710" s="117" t="s">
        <v>6561</v>
      </c>
      <c r="E710" s="117" t="s">
        <v>5237</v>
      </c>
      <c r="F710" s="117" t="s">
        <v>5236</v>
      </c>
      <c r="G710" s="146" t="str">
        <f t="shared" si="11"/>
        <v>082040古河市</v>
      </c>
      <c r="H710" s="117" t="s">
        <v>343</v>
      </c>
      <c r="I710" s="117" t="s">
        <v>802</v>
      </c>
      <c r="J710" s="117" t="s">
        <v>5085</v>
      </c>
      <c r="K710" s="121">
        <v>50093071</v>
      </c>
    </row>
    <row r="711" spans="1:11" x14ac:dyDescent="0.4">
      <c r="A711" s="117" t="s">
        <v>6634</v>
      </c>
      <c r="B711" s="117" t="s">
        <v>225</v>
      </c>
      <c r="C711" s="117" t="s">
        <v>6560</v>
      </c>
      <c r="D711" s="117" t="s">
        <v>6561</v>
      </c>
      <c r="E711" s="117" t="s">
        <v>5235</v>
      </c>
      <c r="F711" s="117" t="s">
        <v>5234</v>
      </c>
      <c r="G711" s="146" t="str">
        <f t="shared" si="11"/>
        <v>082058石岡市</v>
      </c>
      <c r="H711" s="117" t="s">
        <v>338</v>
      </c>
      <c r="I711" s="117" t="s">
        <v>802</v>
      </c>
      <c r="J711" s="117" t="s">
        <v>5085</v>
      </c>
      <c r="K711" s="121">
        <v>29873586</v>
      </c>
    </row>
    <row r="712" spans="1:11" x14ac:dyDescent="0.4">
      <c r="A712" s="117" t="s">
        <v>6634</v>
      </c>
      <c r="B712" s="117" t="s">
        <v>225</v>
      </c>
      <c r="C712" s="117" t="s">
        <v>6560</v>
      </c>
      <c r="D712" s="117" t="s">
        <v>6561</v>
      </c>
      <c r="E712" s="117" t="s">
        <v>5233</v>
      </c>
      <c r="F712" s="117" t="s">
        <v>5232</v>
      </c>
      <c r="G712" s="146" t="str">
        <f t="shared" si="11"/>
        <v>082074結城市</v>
      </c>
      <c r="H712" s="117" t="s">
        <v>338</v>
      </c>
      <c r="I712" s="117" t="s">
        <v>802</v>
      </c>
      <c r="J712" s="117" t="s">
        <v>5085</v>
      </c>
      <c r="K712" s="121">
        <v>16959721</v>
      </c>
    </row>
    <row r="713" spans="1:11" x14ac:dyDescent="0.4">
      <c r="A713" s="117" t="s">
        <v>6634</v>
      </c>
      <c r="B713" s="117" t="s">
        <v>225</v>
      </c>
      <c r="C713" s="117" t="s">
        <v>6560</v>
      </c>
      <c r="D713" s="117" t="s">
        <v>6561</v>
      </c>
      <c r="E713" s="117" t="s">
        <v>5231</v>
      </c>
      <c r="F713" s="117" t="s">
        <v>5230</v>
      </c>
      <c r="G713" s="146" t="str">
        <f t="shared" si="11"/>
        <v>082082龍ケ崎市</v>
      </c>
      <c r="H713" s="117" t="s">
        <v>338</v>
      </c>
      <c r="I713" s="117" t="s">
        <v>802</v>
      </c>
      <c r="J713" s="117" t="s">
        <v>5085</v>
      </c>
      <c r="K713" s="121">
        <v>24265287</v>
      </c>
    </row>
    <row r="714" spans="1:11" x14ac:dyDescent="0.4">
      <c r="A714" s="117" t="s">
        <v>6634</v>
      </c>
      <c r="B714" s="117" t="s">
        <v>225</v>
      </c>
      <c r="C714" s="117" t="s">
        <v>6560</v>
      </c>
      <c r="D714" s="117" t="s">
        <v>6561</v>
      </c>
      <c r="E714" s="117" t="s">
        <v>5229</v>
      </c>
      <c r="F714" s="117" t="s">
        <v>5228</v>
      </c>
      <c r="G714" s="146" t="str">
        <f t="shared" si="11"/>
        <v>082104下妻市</v>
      </c>
      <c r="H714" s="117" t="s">
        <v>338</v>
      </c>
      <c r="I714" s="117" t="s">
        <v>802</v>
      </c>
      <c r="J714" s="117" t="s">
        <v>5085</v>
      </c>
      <c r="K714" s="121">
        <v>18299099</v>
      </c>
    </row>
    <row r="715" spans="1:11" x14ac:dyDescent="0.4">
      <c r="A715" s="117" t="s">
        <v>6634</v>
      </c>
      <c r="B715" s="117" t="s">
        <v>225</v>
      </c>
      <c r="C715" s="117" t="s">
        <v>6560</v>
      </c>
      <c r="D715" s="117" t="s">
        <v>6561</v>
      </c>
      <c r="E715" s="117" t="s">
        <v>5227</v>
      </c>
      <c r="F715" s="117" t="s">
        <v>5226</v>
      </c>
      <c r="G715" s="146" t="str">
        <f t="shared" si="11"/>
        <v>082112常総市</v>
      </c>
      <c r="H715" s="117" t="s">
        <v>338</v>
      </c>
      <c r="I715" s="117" t="s">
        <v>802</v>
      </c>
      <c r="J715" s="117" t="s">
        <v>5085</v>
      </c>
      <c r="K715" s="121">
        <v>23138322</v>
      </c>
    </row>
    <row r="716" spans="1:11" x14ac:dyDescent="0.4">
      <c r="A716" s="117" t="s">
        <v>6634</v>
      </c>
      <c r="B716" s="117" t="s">
        <v>225</v>
      </c>
      <c r="C716" s="117" t="s">
        <v>6560</v>
      </c>
      <c r="D716" s="117" t="s">
        <v>6561</v>
      </c>
      <c r="E716" s="117" t="s">
        <v>5225</v>
      </c>
      <c r="F716" s="117" t="s">
        <v>5224</v>
      </c>
      <c r="G716" s="146" t="str">
        <f t="shared" si="11"/>
        <v>082121常陸太田市</v>
      </c>
      <c r="H716" s="117" t="s">
        <v>338</v>
      </c>
      <c r="I716" s="117" t="s">
        <v>802</v>
      </c>
      <c r="J716" s="117" t="s">
        <v>5085</v>
      </c>
      <c r="K716" s="121">
        <v>23268140</v>
      </c>
    </row>
    <row r="717" spans="1:11" x14ac:dyDescent="0.4">
      <c r="A717" s="117" t="s">
        <v>6634</v>
      </c>
      <c r="B717" s="117" t="s">
        <v>225</v>
      </c>
      <c r="C717" s="117" t="s">
        <v>6560</v>
      </c>
      <c r="D717" s="117" t="s">
        <v>6561</v>
      </c>
      <c r="E717" s="117" t="s">
        <v>5223</v>
      </c>
      <c r="F717" s="117" t="s">
        <v>5222</v>
      </c>
      <c r="G717" s="146" t="str">
        <f t="shared" si="11"/>
        <v>082147高萩市</v>
      </c>
      <c r="H717" s="117" t="s">
        <v>338</v>
      </c>
      <c r="I717" s="117" t="s">
        <v>802</v>
      </c>
      <c r="J717" s="117" t="s">
        <v>5085</v>
      </c>
      <c r="K717" s="121">
        <v>12909255</v>
      </c>
    </row>
    <row r="718" spans="1:11" x14ac:dyDescent="0.4">
      <c r="A718" s="117" t="s">
        <v>6634</v>
      </c>
      <c r="B718" s="117" t="s">
        <v>225</v>
      </c>
      <c r="C718" s="117" t="s">
        <v>6560</v>
      </c>
      <c r="D718" s="117" t="s">
        <v>6561</v>
      </c>
      <c r="E718" s="117" t="s">
        <v>5221</v>
      </c>
      <c r="F718" s="117" t="s">
        <v>5220</v>
      </c>
      <c r="G718" s="146" t="str">
        <f t="shared" si="11"/>
        <v>082155北茨城市</v>
      </c>
      <c r="H718" s="117" t="s">
        <v>338</v>
      </c>
      <c r="I718" s="117" t="s">
        <v>802</v>
      </c>
      <c r="J718" s="117" t="s">
        <v>5085</v>
      </c>
      <c r="K718" s="121">
        <v>18754141</v>
      </c>
    </row>
    <row r="719" spans="1:11" x14ac:dyDescent="0.4">
      <c r="A719" s="117" t="s">
        <v>6634</v>
      </c>
      <c r="B719" s="117" t="s">
        <v>225</v>
      </c>
      <c r="C719" s="117" t="s">
        <v>6560</v>
      </c>
      <c r="D719" s="117" t="s">
        <v>6561</v>
      </c>
      <c r="E719" s="117" t="s">
        <v>5219</v>
      </c>
      <c r="F719" s="117" t="s">
        <v>5218</v>
      </c>
      <c r="G719" s="146" t="str">
        <f t="shared" si="11"/>
        <v>082163笠間市</v>
      </c>
      <c r="H719" s="117" t="s">
        <v>338</v>
      </c>
      <c r="I719" s="117" t="s">
        <v>802</v>
      </c>
      <c r="J719" s="117" t="s">
        <v>5085</v>
      </c>
      <c r="K719" s="121">
        <v>32625875</v>
      </c>
    </row>
    <row r="720" spans="1:11" x14ac:dyDescent="0.4">
      <c r="A720" s="117" t="s">
        <v>6634</v>
      </c>
      <c r="B720" s="117" t="s">
        <v>225</v>
      </c>
      <c r="C720" s="117" t="s">
        <v>6560</v>
      </c>
      <c r="D720" s="117" t="s">
        <v>6561</v>
      </c>
      <c r="E720" s="117" t="s">
        <v>5217</v>
      </c>
      <c r="F720" s="117" t="s">
        <v>5216</v>
      </c>
      <c r="G720" s="146" t="str">
        <f t="shared" si="11"/>
        <v>082171取手市</v>
      </c>
      <c r="H720" s="117" t="s">
        <v>343</v>
      </c>
      <c r="I720" s="117" t="s">
        <v>802</v>
      </c>
      <c r="J720" s="117" t="s">
        <v>5085</v>
      </c>
      <c r="K720" s="121">
        <v>37595325</v>
      </c>
    </row>
    <row r="721" spans="1:11" x14ac:dyDescent="0.4">
      <c r="A721" s="117" t="s">
        <v>6634</v>
      </c>
      <c r="B721" s="117" t="s">
        <v>225</v>
      </c>
      <c r="C721" s="117" t="s">
        <v>6560</v>
      </c>
      <c r="D721" s="117" t="s">
        <v>6561</v>
      </c>
      <c r="E721" s="117" t="s">
        <v>5215</v>
      </c>
      <c r="F721" s="117" t="s">
        <v>5214</v>
      </c>
      <c r="G721" s="146" t="str">
        <f t="shared" si="11"/>
        <v>082198牛久市</v>
      </c>
      <c r="H721" s="117" t="s">
        <v>338</v>
      </c>
      <c r="I721" s="117" t="s">
        <v>802</v>
      </c>
      <c r="J721" s="117" t="s">
        <v>5085</v>
      </c>
      <c r="K721" s="121">
        <v>26514961</v>
      </c>
    </row>
    <row r="722" spans="1:11" x14ac:dyDescent="0.4">
      <c r="A722" s="117" t="s">
        <v>6634</v>
      </c>
      <c r="B722" s="117" t="s">
        <v>225</v>
      </c>
      <c r="C722" s="117" t="s">
        <v>6560</v>
      </c>
      <c r="D722" s="117" t="s">
        <v>6561</v>
      </c>
      <c r="E722" s="117" t="s">
        <v>5213</v>
      </c>
      <c r="F722" s="117" t="s">
        <v>5212</v>
      </c>
      <c r="G722" s="146" t="str">
        <f t="shared" si="11"/>
        <v>082201つくば市</v>
      </c>
      <c r="H722" s="117" t="s">
        <v>947</v>
      </c>
      <c r="I722" s="117" t="s">
        <v>802</v>
      </c>
      <c r="J722" s="117" t="s">
        <v>5085</v>
      </c>
      <c r="K722" s="121">
        <v>86039158</v>
      </c>
    </row>
    <row r="723" spans="1:11" x14ac:dyDescent="0.4">
      <c r="A723" s="117" t="s">
        <v>6634</v>
      </c>
      <c r="B723" s="117" t="s">
        <v>225</v>
      </c>
      <c r="C723" s="117" t="s">
        <v>6560</v>
      </c>
      <c r="D723" s="117" t="s">
        <v>6561</v>
      </c>
      <c r="E723" s="117" t="s">
        <v>5211</v>
      </c>
      <c r="F723" s="117" t="s">
        <v>5210</v>
      </c>
      <c r="G723" s="146" t="str">
        <f t="shared" si="11"/>
        <v>082210ひたちなか市</v>
      </c>
      <c r="H723" s="117" t="s">
        <v>343</v>
      </c>
      <c r="I723" s="117" t="s">
        <v>802</v>
      </c>
      <c r="J723" s="117" t="s">
        <v>5085</v>
      </c>
      <c r="K723" s="121">
        <v>54678202</v>
      </c>
    </row>
    <row r="724" spans="1:11" x14ac:dyDescent="0.4">
      <c r="A724" s="117" t="s">
        <v>6634</v>
      </c>
      <c r="B724" s="117" t="s">
        <v>225</v>
      </c>
      <c r="C724" s="117" t="s">
        <v>6560</v>
      </c>
      <c r="D724" s="117" t="s">
        <v>6561</v>
      </c>
      <c r="E724" s="117" t="s">
        <v>5209</v>
      </c>
      <c r="F724" s="117" t="s">
        <v>5208</v>
      </c>
      <c r="G724" s="146" t="str">
        <f t="shared" si="11"/>
        <v>082228鹿嶋市</v>
      </c>
      <c r="H724" s="117" t="s">
        <v>338</v>
      </c>
      <c r="I724" s="117" t="s">
        <v>802</v>
      </c>
      <c r="J724" s="117" t="s">
        <v>5085</v>
      </c>
      <c r="K724" s="121">
        <v>25685712</v>
      </c>
    </row>
    <row r="725" spans="1:11" x14ac:dyDescent="0.4">
      <c r="A725" s="117" t="s">
        <v>6634</v>
      </c>
      <c r="B725" s="117" t="s">
        <v>225</v>
      </c>
      <c r="C725" s="117" t="s">
        <v>6560</v>
      </c>
      <c r="D725" s="117" t="s">
        <v>6561</v>
      </c>
      <c r="E725" s="117" t="s">
        <v>5207</v>
      </c>
      <c r="F725" s="117" t="s">
        <v>5206</v>
      </c>
      <c r="G725" s="146" t="str">
        <f t="shared" si="11"/>
        <v>082236潮来市</v>
      </c>
      <c r="H725" s="117" t="s">
        <v>338</v>
      </c>
      <c r="I725" s="117" t="s">
        <v>802</v>
      </c>
      <c r="J725" s="117" t="s">
        <v>5085</v>
      </c>
      <c r="K725" s="121">
        <v>12217091</v>
      </c>
    </row>
    <row r="726" spans="1:11" x14ac:dyDescent="0.4">
      <c r="A726" s="117" t="s">
        <v>6634</v>
      </c>
      <c r="B726" s="117" t="s">
        <v>225</v>
      </c>
      <c r="C726" s="117" t="s">
        <v>6560</v>
      </c>
      <c r="D726" s="117" t="s">
        <v>6561</v>
      </c>
      <c r="E726" s="117" t="s">
        <v>5205</v>
      </c>
      <c r="F726" s="117" t="s">
        <v>5204</v>
      </c>
      <c r="G726" s="146" t="str">
        <f t="shared" si="11"/>
        <v>082244守谷市</v>
      </c>
      <c r="H726" s="117" t="s">
        <v>338</v>
      </c>
      <c r="I726" s="117"/>
      <c r="J726" s="117" t="s">
        <v>5085</v>
      </c>
      <c r="K726" s="121">
        <v>20603864</v>
      </c>
    </row>
    <row r="727" spans="1:11" x14ac:dyDescent="0.4">
      <c r="A727" s="117" t="s">
        <v>6634</v>
      </c>
      <c r="B727" s="117" t="s">
        <v>225</v>
      </c>
      <c r="C727" s="117" t="s">
        <v>6560</v>
      </c>
      <c r="D727" s="117" t="s">
        <v>6561</v>
      </c>
      <c r="E727" s="117" t="s">
        <v>5203</v>
      </c>
      <c r="F727" s="117" t="s">
        <v>5202</v>
      </c>
      <c r="G727" s="146" t="str">
        <f t="shared" si="11"/>
        <v>082252常陸大宮市</v>
      </c>
      <c r="H727" s="117" t="s">
        <v>338</v>
      </c>
      <c r="I727" s="116" t="s">
        <v>802</v>
      </c>
      <c r="J727" s="117" t="s">
        <v>5085</v>
      </c>
      <c r="K727" s="121">
        <v>22189775</v>
      </c>
    </row>
    <row r="728" spans="1:11" x14ac:dyDescent="0.4">
      <c r="A728" s="117" t="s">
        <v>6634</v>
      </c>
      <c r="B728" s="117" t="s">
        <v>225</v>
      </c>
      <c r="C728" s="117" t="s">
        <v>6560</v>
      </c>
      <c r="D728" s="117" t="s">
        <v>6561</v>
      </c>
      <c r="E728" s="117" t="s">
        <v>5201</v>
      </c>
      <c r="F728" s="117" t="s">
        <v>5200</v>
      </c>
      <c r="G728" s="146" t="str">
        <f t="shared" si="11"/>
        <v>082261那珂市</v>
      </c>
      <c r="H728" s="117" t="s">
        <v>338</v>
      </c>
      <c r="I728" s="117" t="s">
        <v>802</v>
      </c>
      <c r="J728" s="117" t="s">
        <v>5085</v>
      </c>
      <c r="K728" s="121">
        <v>18656659</v>
      </c>
    </row>
    <row r="729" spans="1:11" x14ac:dyDescent="0.4">
      <c r="A729" s="117" t="s">
        <v>6634</v>
      </c>
      <c r="B729" s="117" t="s">
        <v>225</v>
      </c>
      <c r="C729" s="117" t="s">
        <v>6560</v>
      </c>
      <c r="D729" s="117" t="s">
        <v>6561</v>
      </c>
      <c r="E729" s="117" t="s">
        <v>5199</v>
      </c>
      <c r="F729" s="117" t="s">
        <v>5198</v>
      </c>
      <c r="G729" s="146" t="str">
        <f t="shared" si="11"/>
        <v>082279筑西市</v>
      </c>
      <c r="H729" s="117" t="s">
        <v>343</v>
      </c>
      <c r="I729" s="117" t="s">
        <v>802</v>
      </c>
      <c r="J729" s="117" t="s">
        <v>5085</v>
      </c>
      <c r="K729" s="121">
        <v>40721451</v>
      </c>
    </row>
    <row r="730" spans="1:11" x14ac:dyDescent="0.4">
      <c r="A730" s="117" t="s">
        <v>6634</v>
      </c>
      <c r="B730" s="117" t="s">
        <v>225</v>
      </c>
      <c r="C730" s="117" t="s">
        <v>6560</v>
      </c>
      <c r="D730" s="117" t="s">
        <v>6561</v>
      </c>
      <c r="E730" s="117" t="s">
        <v>5197</v>
      </c>
      <c r="F730" s="117" t="s">
        <v>5196</v>
      </c>
      <c r="G730" s="146" t="str">
        <f t="shared" si="11"/>
        <v>082287坂東市</v>
      </c>
      <c r="H730" s="117" t="s">
        <v>338</v>
      </c>
      <c r="I730" s="117" t="s">
        <v>802</v>
      </c>
      <c r="J730" s="117" t="s">
        <v>5085</v>
      </c>
      <c r="K730" s="121">
        <v>22316686</v>
      </c>
    </row>
    <row r="731" spans="1:11" x14ac:dyDescent="0.4">
      <c r="A731" s="117" t="s">
        <v>6634</v>
      </c>
      <c r="B731" s="117" t="s">
        <v>225</v>
      </c>
      <c r="C731" s="117" t="s">
        <v>6560</v>
      </c>
      <c r="D731" s="117" t="s">
        <v>6561</v>
      </c>
      <c r="E731" s="117" t="s">
        <v>5195</v>
      </c>
      <c r="F731" s="117" t="s">
        <v>5194</v>
      </c>
      <c r="G731" s="146" t="str">
        <f t="shared" si="11"/>
        <v>082295稲敷市</v>
      </c>
      <c r="H731" s="117" t="s">
        <v>338</v>
      </c>
      <c r="I731" s="117" t="s">
        <v>802</v>
      </c>
      <c r="J731" s="117" t="s">
        <v>5085</v>
      </c>
      <c r="K731" s="121">
        <v>20519199</v>
      </c>
    </row>
    <row r="732" spans="1:11" x14ac:dyDescent="0.4">
      <c r="A732" s="117" t="s">
        <v>6634</v>
      </c>
      <c r="B732" s="117" t="s">
        <v>225</v>
      </c>
      <c r="C732" s="117" t="s">
        <v>6560</v>
      </c>
      <c r="D732" s="117" t="s">
        <v>6561</v>
      </c>
      <c r="E732" s="117" t="s">
        <v>5193</v>
      </c>
      <c r="F732" s="117" t="s">
        <v>5192</v>
      </c>
      <c r="G732" s="146" t="str">
        <f t="shared" si="11"/>
        <v>082309かすみがうら市</v>
      </c>
      <c r="H732" s="117" t="s">
        <v>338</v>
      </c>
      <c r="I732" s="117" t="s">
        <v>802</v>
      </c>
      <c r="J732" s="117" t="s">
        <v>5085</v>
      </c>
      <c r="K732" s="121">
        <v>16332993</v>
      </c>
    </row>
    <row r="733" spans="1:11" x14ac:dyDescent="0.4">
      <c r="A733" s="117" t="s">
        <v>6634</v>
      </c>
      <c r="B733" s="117" t="s">
        <v>225</v>
      </c>
      <c r="C733" s="117" t="s">
        <v>6560</v>
      </c>
      <c r="D733" s="117" t="s">
        <v>6561</v>
      </c>
      <c r="E733" s="117" t="s">
        <v>5191</v>
      </c>
      <c r="F733" s="117" t="s">
        <v>5190</v>
      </c>
      <c r="G733" s="146" t="str">
        <f t="shared" si="11"/>
        <v>082317桜川市</v>
      </c>
      <c r="H733" s="117" t="s">
        <v>338</v>
      </c>
      <c r="I733" s="117" t="s">
        <v>802</v>
      </c>
      <c r="J733" s="117" t="s">
        <v>5085</v>
      </c>
      <c r="K733" s="121">
        <v>18941178</v>
      </c>
    </row>
    <row r="734" spans="1:11" x14ac:dyDescent="0.4">
      <c r="A734" s="117" t="s">
        <v>6634</v>
      </c>
      <c r="B734" s="117" t="s">
        <v>225</v>
      </c>
      <c r="C734" s="117" t="s">
        <v>6560</v>
      </c>
      <c r="D734" s="117" t="s">
        <v>6561</v>
      </c>
      <c r="E734" s="117" t="s">
        <v>5189</v>
      </c>
      <c r="F734" s="117" t="s">
        <v>5188</v>
      </c>
      <c r="G734" s="146" t="str">
        <f t="shared" si="11"/>
        <v>082325神栖市</v>
      </c>
      <c r="H734" s="117" t="s">
        <v>338</v>
      </c>
      <c r="I734" s="117" t="s">
        <v>802</v>
      </c>
      <c r="J734" s="117" t="s">
        <v>5085</v>
      </c>
      <c r="K734" s="121">
        <v>42453730</v>
      </c>
    </row>
    <row r="735" spans="1:11" x14ac:dyDescent="0.4">
      <c r="A735" s="117" t="s">
        <v>6634</v>
      </c>
      <c r="B735" s="117" t="s">
        <v>225</v>
      </c>
      <c r="C735" s="117" t="s">
        <v>6560</v>
      </c>
      <c r="D735" s="117" t="s">
        <v>6561</v>
      </c>
      <c r="E735" s="117" t="s">
        <v>5187</v>
      </c>
      <c r="F735" s="117" t="s">
        <v>5186</v>
      </c>
      <c r="G735" s="146" t="str">
        <f t="shared" si="11"/>
        <v>082333行方市</v>
      </c>
      <c r="H735" s="117" t="s">
        <v>338</v>
      </c>
      <c r="I735" s="117" t="s">
        <v>802</v>
      </c>
      <c r="J735" s="117" t="s">
        <v>5085</v>
      </c>
      <c r="K735" s="121">
        <v>16673658</v>
      </c>
    </row>
    <row r="736" spans="1:11" x14ac:dyDescent="0.4">
      <c r="A736" s="117" t="s">
        <v>6634</v>
      </c>
      <c r="B736" s="117" t="s">
        <v>225</v>
      </c>
      <c r="C736" s="117" t="s">
        <v>6560</v>
      </c>
      <c r="D736" s="117" t="s">
        <v>6561</v>
      </c>
      <c r="E736" s="117" t="s">
        <v>5185</v>
      </c>
      <c r="F736" s="117" t="s">
        <v>5184</v>
      </c>
      <c r="G736" s="146" t="str">
        <f t="shared" si="11"/>
        <v>082341鉾田市</v>
      </c>
      <c r="H736" s="117" t="s">
        <v>338</v>
      </c>
      <c r="I736" s="117" t="s">
        <v>802</v>
      </c>
      <c r="J736" s="117" t="s">
        <v>5085</v>
      </c>
      <c r="K736" s="121">
        <v>21513181</v>
      </c>
    </row>
    <row r="737" spans="1:11" x14ac:dyDescent="0.4">
      <c r="A737" s="117" t="s">
        <v>6634</v>
      </c>
      <c r="B737" s="117" t="s">
        <v>225</v>
      </c>
      <c r="C737" s="117" t="s">
        <v>6560</v>
      </c>
      <c r="D737" s="117" t="s">
        <v>6561</v>
      </c>
      <c r="E737" s="117" t="s">
        <v>5183</v>
      </c>
      <c r="F737" s="117" t="s">
        <v>5182</v>
      </c>
      <c r="G737" s="146" t="str">
        <f t="shared" si="11"/>
        <v>082350つくばみらい市</v>
      </c>
      <c r="H737" s="117" t="s">
        <v>338</v>
      </c>
      <c r="I737" s="117" t="s">
        <v>802</v>
      </c>
      <c r="J737" s="117" t="s">
        <v>5085</v>
      </c>
      <c r="K737" s="121">
        <v>21066262</v>
      </c>
    </row>
    <row r="738" spans="1:11" x14ac:dyDescent="0.4">
      <c r="A738" s="117" t="s">
        <v>6634</v>
      </c>
      <c r="B738" s="117" t="s">
        <v>225</v>
      </c>
      <c r="C738" s="117" t="s">
        <v>6560</v>
      </c>
      <c r="D738" s="117" t="s">
        <v>6561</v>
      </c>
      <c r="E738" s="117" t="s">
        <v>5181</v>
      </c>
      <c r="F738" s="117" t="s">
        <v>5180</v>
      </c>
      <c r="G738" s="146" t="str">
        <f t="shared" si="11"/>
        <v>082368小美玉市</v>
      </c>
      <c r="H738" s="117" t="s">
        <v>338</v>
      </c>
      <c r="I738" s="117" t="s">
        <v>802</v>
      </c>
      <c r="J738" s="117" t="s">
        <v>5085</v>
      </c>
      <c r="K738" s="121">
        <v>22611531</v>
      </c>
    </row>
    <row r="739" spans="1:11" x14ac:dyDescent="0.4">
      <c r="A739" s="117" t="s">
        <v>6634</v>
      </c>
      <c r="B739" s="117" t="s">
        <v>225</v>
      </c>
      <c r="C739" s="117" t="s">
        <v>6560</v>
      </c>
      <c r="D739" s="117" t="s">
        <v>6561</v>
      </c>
      <c r="E739" s="117" t="s">
        <v>5179</v>
      </c>
      <c r="F739" s="117" t="s">
        <v>5178</v>
      </c>
      <c r="G739" s="146" t="str">
        <f t="shared" si="11"/>
        <v>083020茨城町</v>
      </c>
      <c r="H739" s="117" t="s">
        <v>277</v>
      </c>
      <c r="I739" s="117" t="s">
        <v>802</v>
      </c>
      <c r="J739" s="117" t="s">
        <v>5085</v>
      </c>
      <c r="K739" s="121">
        <v>11456611</v>
      </c>
    </row>
    <row r="740" spans="1:11" x14ac:dyDescent="0.4">
      <c r="A740" s="117" t="s">
        <v>6634</v>
      </c>
      <c r="B740" s="117" t="s">
        <v>225</v>
      </c>
      <c r="C740" s="117" t="s">
        <v>6560</v>
      </c>
      <c r="D740" s="117" t="s">
        <v>6561</v>
      </c>
      <c r="E740" s="117" t="s">
        <v>5177</v>
      </c>
      <c r="F740" s="117" t="s">
        <v>5176</v>
      </c>
      <c r="G740" s="146" t="str">
        <f t="shared" si="11"/>
        <v>083097大洗町</v>
      </c>
      <c r="H740" s="117" t="s">
        <v>277</v>
      </c>
      <c r="I740" s="117" t="s">
        <v>802</v>
      </c>
      <c r="J740" s="117" t="s">
        <v>5085</v>
      </c>
      <c r="K740" s="121">
        <v>8689521</v>
      </c>
    </row>
    <row r="741" spans="1:11" x14ac:dyDescent="0.4">
      <c r="A741" s="117" t="s">
        <v>6634</v>
      </c>
      <c r="B741" s="117" t="s">
        <v>225</v>
      </c>
      <c r="C741" s="117" t="s">
        <v>6560</v>
      </c>
      <c r="D741" s="117" t="s">
        <v>6561</v>
      </c>
      <c r="E741" s="117" t="s">
        <v>5175</v>
      </c>
      <c r="F741" s="117" t="s">
        <v>5174</v>
      </c>
      <c r="G741" s="146" t="str">
        <f t="shared" si="11"/>
        <v>083101城里町</v>
      </c>
      <c r="H741" s="117" t="s">
        <v>277</v>
      </c>
      <c r="I741" s="117" t="s">
        <v>802</v>
      </c>
      <c r="J741" s="117" t="s">
        <v>5085</v>
      </c>
      <c r="K741" s="121">
        <v>10412021</v>
      </c>
    </row>
    <row r="742" spans="1:11" x14ac:dyDescent="0.4">
      <c r="A742" s="117" t="s">
        <v>6634</v>
      </c>
      <c r="B742" s="117" t="s">
        <v>225</v>
      </c>
      <c r="C742" s="117" t="s">
        <v>6560</v>
      </c>
      <c r="D742" s="117" t="s">
        <v>6561</v>
      </c>
      <c r="E742" s="117" t="s">
        <v>5173</v>
      </c>
      <c r="F742" s="117" t="s">
        <v>5172</v>
      </c>
      <c r="G742" s="146" t="str">
        <f t="shared" si="11"/>
        <v>083411東海村</v>
      </c>
      <c r="H742" s="117" t="s">
        <v>277</v>
      </c>
      <c r="I742" s="117" t="s">
        <v>802</v>
      </c>
      <c r="J742" s="117" t="s">
        <v>5085</v>
      </c>
      <c r="K742" s="121">
        <v>18890270</v>
      </c>
    </row>
    <row r="743" spans="1:11" x14ac:dyDescent="0.4">
      <c r="A743" s="117" t="s">
        <v>6634</v>
      </c>
      <c r="B743" s="117" t="s">
        <v>225</v>
      </c>
      <c r="C743" s="117" t="s">
        <v>6560</v>
      </c>
      <c r="D743" s="117" t="s">
        <v>6561</v>
      </c>
      <c r="E743" s="117" t="s">
        <v>5171</v>
      </c>
      <c r="F743" s="117" t="s">
        <v>5170</v>
      </c>
      <c r="G743" s="146" t="str">
        <f t="shared" si="11"/>
        <v>083640大子町</v>
      </c>
      <c r="H743" s="117" t="s">
        <v>277</v>
      </c>
      <c r="I743" s="117" t="s">
        <v>802</v>
      </c>
      <c r="J743" s="117" t="s">
        <v>5085</v>
      </c>
      <c r="K743" s="121">
        <v>9444308</v>
      </c>
    </row>
    <row r="744" spans="1:11" x14ac:dyDescent="0.4">
      <c r="A744" s="117" t="s">
        <v>6634</v>
      </c>
      <c r="B744" s="117" t="s">
        <v>225</v>
      </c>
      <c r="C744" s="117" t="s">
        <v>6560</v>
      </c>
      <c r="D744" s="117" t="s">
        <v>6561</v>
      </c>
      <c r="E744" s="117" t="s">
        <v>5169</v>
      </c>
      <c r="F744" s="117" t="s">
        <v>5168</v>
      </c>
      <c r="G744" s="146" t="str">
        <f t="shared" si="11"/>
        <v>084425美浦村</v>
      </c>
      <c r="H744" s="117" t="s">
        <v>277</v>
      </c>
      <c r="I744" s="117" t="s">
        <v>802</v>
      </c>
      <c r="J744" s="117" t="s">
        <v>5085</v>
      </c>
      <c r="K744" s="121">
        <v>5454835</v>
      </c>
    </row>
    <row r="745" spans="1:11" x14ac:dyDescent="0.4">
      <c r="A745" s="117" t="s">
        <v>6634</v>
      </c>
      <c r="B745" s="117" t="s">
        <v>225</v>
      </c>
      <c r="C745" s="117" t="s">
        <v>6560</v>
      </c>
      <c r="D745" s="117" t="s">
        <v>6561</v>
      </c>
      <c r="E745" s="117" t="s">
        <v>5167</v>
      </c>
      <c r="F745" s="117" t="s">
        <v>5166</v>
      </c>
      <c r="G745" s="146" t="str">
        <f t="shared" si="11"/>
        <v>084433阿見町</v>
      </c>
      <c r="H745" s="117" t="s">
        <v>277</v>
      </c>
      <c r="I745" s="117" t="s">
        <v>802</v>
      </c>
      <c r="J745" s="117" t="s">
        <v>5085</v>
      </c>
      <c r="K745" s="121">
        <v>17310974</v>
      </c>
    </row>
    <row r="746" spans="1:11" x14ac:dyDescent="0.4">
      <c r="A746" s="117" t="s">
        <v>6634</v>
      </c>
      <c r="B746" s="117" t="s">
        <v>225</v>
      </c>
      <c r="C746" s="117" t="s">
        <v>6560</v>
      </c>
      <c r="D746" s="117" t="s">
        <v>6561</v>
      </c>
      <c r="E746" s="117" t="s">
        <v>5165</v>
      </c>
      <c r="F746" s="117" t="s">
        <v>5164</v>
      </c>
      <c r="G746" s="146" t="str">
        <f t="shared" si="11"/>
        <v>084476河内町</v>
      </c>
      <c r="H746" s="117" t="s">
        <v>277</v>
      </c>
      <c r="I746" s="117" t="s">
        <v>802</v>
      </c>
      <c r="J746" s="117" t="s">
        <v>5085</v>
      </c>
      <c r="K746" s="121">
        <v>4538080</v>
      </c>
    </row>
    <row r="747" spans="1:11" x14ac:dyDescent="0.4">
      <c r="A747" s="117" t="s">
        <v>6634</v>
      </c>
      <c r="B747" s="117" t="s">
        <v>225</v>
      </c>
      <c r="C747" s="117" t="s">
        <v>6560</v>
      </c>
      <c r="D747" s="117" t="s">
        <v>6561</v>
      </c>
      <c r="E747" s="117" t="s">
        <v>5163</v>
      </c>
      <c r="F747" s="117" t="s">
        <v>5162</v>
      </c>
      <c r="G747" s="146" t="str">
        <f t="shared" si="11"/>
        <v>085219八千代町</v>
      </c>
      <c r="H747" s="117" t="s">
        <v>277</v>
      </c>
      <c r="I747" s="117"/>
      <c r="J747" s="117" t="s">
        <v>5085</v>
      </c>
      <c r="K747" s="121">
        <v>7766270</v>
      </c>
    </row>
    <row r="748" spans="1:11" x14ac:dyDescent="0.4">
      <c r="A748" s="117" t="s">
        <v>6634</v>
      </c>
      <c r="B748" s="117" t="s">
        <v>225</v>
      </c>
      <c r="C748" s="117" t="s">
        <v>6560</v>
      </c>
      <c r="D748" s="117" t="s">
        <v>6561</v>
      </c>
      <c r="E748" s="117" t="s">
        <v>5161</v>
      </c>
      <c r="F748" s="117" t="s">
        <v>5160</v>
      </c>
      <c r="G748" s="146" t="str">
        <f t="shared" si="11"/>
        <v>085421五霞町</v>
      </c>
      <c r="H748" s="117" t="s">
        <v>277</v>
      </c>
      <c r="J748" s="117" t="s">
        <v>5085</v>
      </c>
      <c r="K748" s="121">
        <v>4424572</v>
      </c>
    </row>
    <row r="749" spans="1:11" x14ac:dyDescent="0.4">
      <c r="A749" s="117" t="s">
        <v>6634</v>
      </c>
      <c r="B749" s="117" t="s">
        <v>225</v>
      </c>
      <c r="C749" s="117" t="s">
        <v>6560</v>
      </c>
      <c r="D749" s="117" t="s">
        <v>6561</v>
      </c>
      <c r="E749" s="117" t="s">
        <v>5159</v>
      </c>
      <c r="F749" s="117" t="s">
        <v>5158</v>
      </c>
      <c r="G749" s="146" t="str">
        <f t="shared" si="11"/>
        <v>085464境町</v>
      </c>
      <c r="H749" s="117" t="s">
        <v>277</v>
      </c>
      <c r="J749" s="117" t="s">
        <v>5085</v>
      </c>
      <c r="K749" s="121">
        <v>13718565</v>
      </c>
    </row>
    <row r="750" spans="1:11" x14ac:dyDescent="0.4">
      <c r="A750" s="117" t="s">
        <v>6634</v>
      </c>
      <c r="B750" s="117" t="s">
        <v>225</v>
      </c>
      <c r="C750" s="117" t="s">
        <v>6560</v>
      </c>
      <c r="D750" s="117" t="s">
        <v>6561</v>
      </c>
      <c r="E750" s="117" t="s">
        <v>5157</v>
      </c>
      <c r="F750" s="117" t="s">
        <v>5156</v>
      </c>
      <c r="G750" s="146" t="str">
        <f t="shared" si="11"/>
        <v>085642利根町</v>
      </c>
      <c r="H750" s="117" t="s">
        <v>277</v>
      </c>
      <c r="I750" s="116" t="s">
        <v>802</v>
      </c>
      <c r="J750" s="117" t="s">
        <v>5085</v>
      </c>
      <c r="K750" s="121">
        <v>5278762</v>
      </c>
    </row>
    <row r="751" spans="1:11" x14ac:dyDescent="0.4">
      <c r="A751" s="117" t="s">
        <v>6634</v>
      </c>
      <c r="B751" s="117" t="s">
        <v>225</v>
      </c>
      <c r="C751" s="117" t="s">
        <v>6560</v>
      </c>
      <c r="D751" s="117" t="s">
        <v>6561</v>
      </c>
      <c r="E751" s="117" t="s">
        <v>5155</v>
      </c>
      <c r="F751" s="117" t="s">
        <v>5154</v>
      </c>
      <c r="G751" s="146" t="str">
        <f t="shared" si="11"/>
        <v>088366大宮地方環境整備組合</v>
      </c>
      <c r="H751" s="117" t="s">
        <v>226</v>
      </c>
      <c r="I751" s="117"/>
      <c r="J751" s="117" t="s">
        <v>5085</v>
      </c>
      <c r="K751" s="121">
        <v>1212107</v>
      </c>
    </row>
    <row r="752" spans="1:11" x14ac:dyDescent="0.4">
      <c r="A752" s="117" t="s">
        <v>6634</v>
      </c>
      <c r="B752" s="117" t="s">
        <v>225</v>
      </c>
      <c r="C752" s="117" t="s">
        <v>6560</v>
      </c>
      <c r="D752" s="117" t="s">
        <v>6561</v>
      </c>
      <c r="E752" s="117" t="s">
        <v>5153</v>
      </c>
      <c r="F752" s="117" t="s">
        <v>5152</v>
      </c>
      <c r="G752" s="146" t="str">
        <f t="shared" si="11"/>
        <v>088404清水丘診療所事務組合</v>
      </c>
      <c r="H752" s="117" t="s">
        <v>220</v>
      </c>
      <c r="J752" s="117" t="s">
        <v>5085</v>
      </c>
      <c r="K752" s="121">
        <v>0</v>
      </c>
    </row>
    <row r="753" spans="1:11" x14ac:dyDescent="0.4">
      <c r="A753" s="117" t="s">
        <v>6634</v>
      </c>
      <c r="B753" s="117" t="s">
        <v>225</v>
      </c>
      <c r="C753" s="117" t="s">
        <v>6560</v>
      </c>
      <c r="D753" s="117" t="s">
        <v>6561</v>
      </c>
      <c r="E753" s="117" t="s">
        <v>5151</v>
      </c>
      <c r="F753" s="117" t="s">
        <v>5150</v>
      </c>
      <c r="G753" s="146" t="str">
        <f t="shared" si="11"/>
        <v>088439常総衛生組合</v>
      </c>
      <c r="H753" s="117" t="s">
        <v>226</v>
      </c>
      <c r="J753" s="117" t="s">
        <v>5085</v>
      </c>
      <c r="K753" s="121">
        <v>282854</v>
      </c>
    </row>
    <row r="754" spans="1:11" x14ac:dyDescent="0.4">
      <c r="A754" s="117" t="s">
        <v>6634</v>
      </c>
      <c r="B754" s="117" t="s">
        <v>225</v>
      </c>
      <c r="C754" s="117" t="s">
        <v>6560</v>
      </c>
      <c r="D754" s="117" t="s">
        <v>6561</v>
      </c>
      <c r="E754" s="117" t="s">
        <v>5149</v>
      </c>
      <c r="F754" s="117" t="s">
        <v>5148</v>
      </c>
      <c r="G754" s="146" t="str">
        <f t="shared" si="11"/>
        <v>088455龍ヶ崎地方塵芥処理組合</v>
      </c>
      <c r="H754" s="117" t="s">
        <v>226</v>
      </c>
      <c r="J754" s="117" t="s">
        <v>5085</v>
      </c>
      <c r="K754" s="121">
        <v>1143081</v>
      </c>
    </row>
    <row r="755" spans="1:11" x14ac:dyDescent="0.4">
      <c r="A755" s="117" t="s">
        <v>6634</v>
      </c>
      <c r="B755" s="117" t="s">
        <v>225</v>
      </c>
      <c r="C755" s="117" t="s">
        <v>6560</v>
      </c>
      <c r="D755" s="117" t="s">
        <v>6561</v>
      </c>
      <c r="E755" s="117" t="s">
        <v>5147</v>
      </c>
      <c r="F755" s="117" t="s">
        <v>5146</v>
      </c>
      <c r="G755" s="146" t="str">
        <f t="shared" si="11"/>
        <v>088501龍ヶ崎地方衛生組合</v>
      </c>
      <c r="H755" s="117" t="s">
        <v>226</v>
      </c>
      <c r="J755" s="117" t="s">
        <v>5085</v>
      </c>
      <c r="K755" s="121">
        <v>498100</v>
      </c>
    </row>
    <row r="756" spans="1:11" x14ac:dyDescent="0.4">
      <c r="A756" s="117" t="s">
        <v>6634</v>
      </c>
      <c r="B756" s="117" t="s">
        <v>225</v>
      </c>
      <c r="C756" s="117" t="s">
        <v>6560</v>
      </c>
      <c r="D756" s="117" t="s">
        <v>6561</v>
      </c>
      <c r="E756" s="117" t="s">
        <v>5145</v>
      </c>
      <c r="F756" s="117" t="s">
        <v>5144</v>
      </c>
      <c r="G756" s="146" t="str">
        <f t="shared" si="11"/>
        <v>088510さしま環境管理事務組合</v>
      </c>
      <c r="H756" s="117" t="s">
        <v>226</v>
      </c>
      <c r="J756" s="117" t="s">
        <v>5085</v>
      </c>
      <c r="K756" s="121">
        <v>2665357</v>
      </c>
    </row>
    <row r="757" spans="1:11" x14ac:dyDescent="0.4">
      <c r="A757" s="117" t="s">
        <v>6634</v>
      </c>
      <c r="B757" s="117" t="s">
        <v>225</v>
      </c>
      <c r="C757" s="117" t="s">
        <v>6560</v>
      </c>
      <c r="D757" s="117" t="s">
        <v>6561</v>
      </c>
      <c r="E757" s="117" t="s">
        <v>5143</v>
      </c>
      <c r="F757" s="117" t="s">
        <v>5142</v>
      </c>
      <c r="G757" s="146" t="str">
        <f t="shared" si="11"/>
        <v>088536筑北環境衛生組合</v>
      </c>
      <c r="H757" s="117" t="s">
        <v>226</v>
      </c>
      <c r="J757" s="117" t="s">
        <v>5085</v>
      </c>
      <c r="K757" s="121">
        <v>195951</v>
      </c>
    </row>
    <row r="758" spans="1:11" x14ac:dyDescent="0.4">
      <c r="A758" s="117" t="s">
        <v>6634</v>
      </c>
      <c r="B758" s="117" t="s">
        <v>225</v>
      </c>
      <c r="C758" s="117" t="s">
        <v>6560</v>
      </c>
      <c r="D758" s="117" t="s">
        <v>6561</v>
      </c>
      <c r="E758" s="117" t="s">
        <v>5141</v>
      </c>
      <c r="F758" s="117" t="s">
        <v>5140</v>
      </c>
      <c r="G758" s="146" t="str">
        <f t="shared" si="11"/>
        <v>088552茨城地方広域環境事務組合</v>
      </c>
      <c r="H758" s="117" t="s">
        <v>226</v>
      </c>
      <c r="J758" s="117" t="s">
        <v>5085</v>
      </c>
      <c r="K758" s="121">
        <v>215638</v>
      </c>
    </row>
    <row r="759" spans="1:11" x14ac:dyDescent="0.4">
      <c r="A759" s="117" t="s">
        <v>6634</v>
      </c>
      <c r="B759" s="117" t="s">
        <v>225</v>
      </c>
      <c r="C759" s="117" t="s">
        <v>6560</v>
      </c>
      <c r="D759" s="117" t="s">
        <v>6561</v>
      </c>
      <c r="E759" s="117" t="s">
        <v>5139</v>
      </c>
      <c r="F759" s="117" t="s">
        <v>5138</v>
      </c>
      <c r="G759" s="146" t="str">
        <f t="shared" si="11"/>
        <v>088579取手市外２市火葬場組合</v>
      </c>
      <c r="H759" s="117" t="s">
        <v>226</v>
      </c>
      <c r="J759" s="117" t="s">
        <v>5085</v>
      </c>
      <c r="K759" s="121">
        <v>143735</v>
      </c>
    </row>
    <row r="760" spans="1:11" x14ac:dyDescent="0.4">
      <c r="A760" s="117" t="s">
        <v>6634</v>
      </c>
      <c r="B760" s="117" t="s">
        <v>225</v>
      </c>
      <c r="C760" s="117" t="s">
        <v>6560</v>
      </c>
      <c r="D760" s="117" t="s">
        <v>6561</v>
      </c>
      <c r="E760" s="117" t="s">
        <v>5137</v>
      </c>
      <c r="F760" s="117" t="s">
        <v>5136</v>
      </c>
      <c r="G760" s="146" t="str">
        <f t="shared" si="11"/>
        <v>088595大洗，鉾田，水戸環境組合</v>
      </c>
      <c r="H760" s="117" t="s">
        <v>226</v>
      </c>
      <c r="J760" s="117" t="s">
        <v>5085</v>
      </c>
      <c r="K760" s="121">
        <v>767769</v>
      </c>
    </row>
    <row r="761" spans="1:11" x14ac:dyDescent="0.4">
      <c r="A761" s="117" t="s">
        <v>6634</v>
      </c>
      <c r="B761" s="117" t="s">
        <v>225</v>
      </c>
      <c r="C761" s="117" t="s">
        <v>6560</v>
      </c>
      <c r="D761" s="117" t="s">
        <v>6561</v>
      </c>
      <c r="E761" s="117" t="s">
        <v>5135</v>
      </c>
      <c r="F761" s="117" t="s">
        <v>5134</v>
      </c>
      <c r="G761" s="146" t="str">
        <f t="shared" si="11"/>
        <v>088676江戸崎地方衛生土木組合</v>
      </c>
      <c r="H761" s="117" t="s">
        <v>226</v>
      </c>
      <c r="J761" s="117" t="s">
        <v>5085</v>
      </c>
      <c r="K761" s="121">
        <v>1397506</v>
      </c>
    </row>
    <row r="762" spans="1:11" x14ac:dyDescent="0.4">
      <c r="A762" s="117" t="s">
        <v>6634</v>
      </c>
      <c r="B762" s="117" t="s">
        <v>225</v>
      </c>
      <c r="C762" s="117" t="s">
        <v>6560</v>
      </c>
      <c r="D762" s="117" t="s">
        <v>6561</v>
      </c>
      <c r="E762" s="117" t="s">
        <v>5133</v>
      </c>
      <c r="F762" s="117" t="s">
        <v>5132</v>
      </c>
      <c r="G762" s="146" t="str">
        <f t="shared" si="11"/>
        <v>088714湖北環境衛生組合</v>
      </c>
      <c r="H762" s="117" t="s">
        <v>226</v>
      </c>
      <c r="J762" s="117" t="s">
        <v>5085</v>
      </c>
      <c r="K762" s="121">
        <v>638173</v>
      </c>
    </row>
    <row r="763" spans="1:11" x14ac:dyDescent="0.4">
      <c r="A763" s="117" t="s">
        <v>6634</v>
      </c>
      <c r="B763" s="117" t="s">
        <v>225</v>
      </c>
      <c r="C763" s="117" t="s">
        <v>6560</v>
      </c>
      <c r="D763" s="117" t="s">
        <v>6561</v>
      </c>
      <c r="E763" s="117" t="s">
        <v>5131</v>
      </c>
      <c r="F763" s="117" t="s">
        <v>5130</v>
      </c>
      <c r="G763" s="146" t="str">
        <f t="shared" si="11"/>
        <v>088790笠間・水戸環境組合</v>
      </c>
      <c r="H763" s="117" t="s">
        <v>226</v>
      </c>
      <c r="J763" s="117" t="s">
        <v>5085</v>
      </c>
      <c r="K763" s="121">
        <v>713230</v>
      </c>
    </row>
    <row r="764" spans="1:11" x14ac:dyDescent="0.4">
      <c r="A764" s="117" t="s">
        <v>6634</v>
      </c>
      <c r="B764" s="117" t="s">
        <v>225</v>
      </c>
      <c r="C764" s="117" t="s">
        <v>6560</v>
      </c>
      <c r="D764" s="117" t="s">
        <v>6561</v>
      </c>
      <c r="E764" s="117" t="s">
        <v>5129</v>
      </c>
      <c r="F764" s="117" t="s">
        <v>5128</v>
      </c>
      <c r="G764" s="146" t="str">
        <f t="shared" si="11"/>
        <v>088838茨城西南地方広域市町村圏事務組合</v>
      </c>
      <c r="H764" s="117" t="s">
        <v>226</v>
      </c>
      <c r="J764" s="117" t="s">
        <v>5085</v>
      </c>
      <c r="K764" s="121">
        <v>4379098</v>
      </c>
    </row>
    <row r="765" spans="1:11" x14ac:dyDescent="0.4">
      <c r="A765" s="117" t="s">
        <v>6634</v>
      </c>
      <c r="B765" s="117" t="s">
        <v>225</v>
      </c>
      <c r="C765" s="117" t="s">
        <v>6560</v>
      </c>
      <c r="D765" s="117" t="s">
        <v>6561</v>
      </c>
      <c r="E765" s="117" t="s">
        <v>5127</v>
      </c>
      <c r="F765" s="117" t="s">
        <v>5126</v>
      </c>
      <c r="G765" s="146" t="str">
        <f t="shared" si="11"/>
        <v>088862筑西広域市町村圏事務組合</v>
      </c>
      <c r="H765" s="117" t="s">
        <v>226</v>
      </c>
      <c r="J765" s="117" t="s">
        <v>5085</v>
      </c>
      <c r="K765" s="121">
        <v>5901538</v>
      </c>
    </row>
    <row r="766" spans="1:11" x14ac:dyDescent="0.4">
      <c r="A766" s="117" t="s">
        <v>6634</v>
      </c>
      <c r="B766" s="117" t="s">
        <v>225</v>
      </c>
      <c r="C766" s="117" t="s">
        <v>6560</v>
      </c>
      <c r="D766" s="117" t="s">
        <v>6561</v>
      </c>
      <c r="E766" s="117" t="s">
        <v>5125</v>
      </c>
      <c r="F766" s="117" t="s">
        <v>5124</v>
      </c>
      <c r="G766" s="146" t="str">
        <f t="shared" si="11"/>
        <v>088871茨城美野里環境組合</v>
      </c>
      <c r="H766" s="117" t="s">
        <v>226</v>
      </c>
      <c r="J766" s="117" t="s">
        <v>5085</v>
      </c>
      <c r="K766" s="121">
        <v>570078</v>
      </c>
    </row>
    <row r="767" spans="1:11" x14ac:dyDescent="0.4">
      <c r="A767" s="117" t="s">
        <v>6634</v>
      </c>
      <c r="B767" s="117" t="s">
        <v>225</v>
      </c>
      <c r="C767" s="117" t="s">
        <v>6560</v>
      </c>
      <c r="D767" s="117" t="s">
        <v>6561</v>
      </c>
      <c r="E767" s="117" t="s">
        <v>5123</v>
      </c>
      <c r="F767" s="117" t="s">
        <v>5122</v>
      </c>
      <c r="G767" s="146" t="str">
        <f t="shared" si="11"/>
        <v>088951常総地方広域市町村圏事務組合</v>
      </c>
      <c r="H767" s="117" t="s">
        <v>226</v>
      </c>
      <c r="J767" s="117" t="s">
        <v>5085</v>
      </c>
      <c r="K767" s="121">
        <v>5956826</v>
      </c>
    </row>
    <row r="768" spans="1:11" x14ac:dyDescent="0.4">
      <c r="A768" s="117" t="s">
        <v>6634</v>
      </c>
      <c r="B768" s="117" t="s">
        <v>225</v>
      </c>
      <c r="C768" s="117" t="s">
        <v>6560</v>
      </c>
      <c r="D768" s="117" t="s">
        <v>6561</v>
      </c>
      <c r="E768" s="117" t="s">
        <v>5121</v>
      </c>
      <c r="F768" s="117" t="s">
        <v>5120</v>
      </c>
      <c r="G768" s="146" t="str">
        <f t="shared" si="11"/>
        <v>088960鹿行広域事務組合</v>
      </c>
      <c r="H768" s="117" t="s">
        <v>226</v>
      </c>
      <c r="J768" s="117" t="s">
        <v>5085</v>
      </c>
      <c r="K768" s="121">
        <v>2209276</v>
      </c>
    </row>
    <row r="769" spans="1:11" x14ac:dyDescent="0.4">
      <c r="A769" s="117" t="s">
        <v>6634</v>
      </c>
      <c r="B769" s="117" t="s">
        <v>225</v>
      </c>
      <c r="C769" s="117" t="s">
        <v>6560</v>
      </c>
      <c r="D769" s="117" t="s">
        <v>6561</v>
      </c>
      <c r="E769" s="117" t="s">
        <v>5119</v>
      </c>
      <c r="F769" s="117" t="s">
        <v>5118</v>
      </c>
      <c r="G769" s="146" t="str">
        <f t="shared" si="11"/>
        <v>088986霞台厚生施設組合</v>
      </c>
      <c r="H769" s="117" t="s">
        <v>226</v>
      </c>
      <c r="J769" s="117" t="s">
        <v>5085</v>
      </c>
      <c r="K769" s="121">
        <v>808622</v>
      </c>
    </row>
    <row r="770" spans="1:11" x14ac:dyDescent="0.4">
      <c r="A770" s="117" t="s">
        <v>6634</v>
      </c>
      <c r="B770" s="117" t="s">
        <v>225</v>
      </c>
      <c r="C770" s="117" t="s">
        <v>6560</v>
      </c>
      <c r="D770" s="117" t="s">
        <v>6561</v>
      </c>
      <c r="E770" s="117" t="s">
        <v>5117</v>
      </c>
      <c r="F770" s="117" t="s">
        <v>5116</v>
      </c>
      <c r="G770" s="146" t="str">
        <f t="shared" ref="G770:G833" si="12">E770&amp;F770</f>
        <v>089010稲敷地方広域市町村圏事務組合</v>
      </c>
      <c r="H770" s="117" t="s">
        <v>226</v>
      </c>
      <c r="J770" s="117" t="s">
        <v>5085</v>
      </c>
      <c r="K770" s="121">
        <v>3949678</v>
      </c>
    </row>
    <row r="771" spans="1:11" x14ac:dyDescent="0.4">
      <c r="A771" s="117" t="s">
        <v>6634</v>
      </c>
      <c r="B771" s="117" t="s">
        <v>225</v>
      </c>
      <c r="C771" s="117" t="s">
        <v>6560</v>
      </c>
      <c r="D771" s="117" t="s">
        <v>6561</v>
      </c>
      <c r="E771" s="117" t="s">
        <v>5115</v>
      </c>
      <c r="F771" s="117" t="s">
        <v>5114</v>
      </c>
      <c r="G771" s="146" t="str">
        <f t="shared" si="12"/>
        <v>089044新治地方広域事務組合</v>
      </c>
      <c r="H771" s="117" t="s">
        <v>226</v>
      </c>
      <c r="J771" s="117" t="s">
        <v>5085</v>
      </c>
      <c r="K771" s="121">
        <v>627291</v>
      </c>
    </row>
    <row r="772" spans="1:11" x14ac:dyDescent="0.4">
      <c r="A772" s="117" t="s">
        <v>6634</v>
      </c>
      <c r="B772" s="117" t="s">
        <v>225</v>
      </c>
      <c r="C772" s="117" t="s">
        <v>6560</v>
      </c>
      <c r="D772" s="117" t="s">
        <v>6561</v>
      </c>
      <c r="E772" s="117" t="s">
        <v>5113</v>
      </c>
      <c r="F772" s="117" t="s">
        <v>5112</v>
      </c>
      <c r="G772" s="146" t="str">
        <f t="shared" si="12"/>
        <v>089079茨城県市町村総合事務組合（普通会計分）</v>
      </c>
      <c r="H772" s="117" t="s">
        <v>226</v>
      </c>
      <c r="J772" s="117" t="s">
        <v>5085</v>
      </c>
      <c r="K772" s="121">
        <v>19860048</v>
      </c>
    </row>
    <row r="773" spans="1:11" x14ac:dyDescent="0.4">
      <c r="A773" s="117" t="s">
        <v>6634</v>
      </c>
      <c r="B773" s="117" t="s">
        <v>225</v>
      </c>
      <c r="C773" s="117" t="s">
        <v>6560</v>
      </c>
      <c r="D773" s="117" t="s">
        <v>6561</v>
      </c>
      <c r="E773" s="117" t="s">
        <v>5111</v>
      </c>
      <c r="F773" s="117" t="s">
        <v>5110</v>
      </c>
      <c r="G773" s="146" t="str">
        <f t="shared" si="12"/>
        <v>089087茨城県市町村総合事務組合（事業会計分）</v>
      </c>
      <c r="H773" s="117" t="s">
        <v>220</v>
      </c>
      <c r="J773" s="117" t="s">
        <v>5085</v>
      </c>
      <c r="K773" s="121">
        <v>0</v>
      </c>
    </row>
    <row r="774" spans="1:11" x14ac:dyDescent="0.4">
      <c r="A774" s="117" t="s">
        <v>6634</v>
      </c>
      <c r="B774" s="117" t="s">
        <v>225</v>
      </c>
      <c r="C774" s="117" t="s">
        <v>6560</v>
      </c>
      <c r="D774" s="117" t="s">
        <v>6561</v>
      </c>
      <c r="E774" s="117" t="s">
        <v>5109</v>
      </c>
      <c r="F774" s="117" t="s">
        <v>5108</v>
      </c>
      <c r="G774" s="146" t="str">
        <f t="shared" si="12"/>
        <v>089095石岡地方斎場組合</v>
      </c>
      <c r="H774" s="117" t="s">
        <v>226</v>
      </c>
      <c r="J774" s="117" t="s">
        <v>5085</v>
      </c>
      <c r="K774" s="121">
        <v>169366</v>
      </c>
    </row>
    <row r="775" spans="1:11" x14ac:dyDescent="0.4">
      <c r="A775" s="117" t="s">
        <v>6634</v>
      </c>
      <c r="B775" s="117" t="s">
        <v>225</v>
      </c>
      <c r="C775" s="117" t="s">
        <v>6560</v>
      </c>
      <c r="D775" s="117" t="s">
        <v>6561</v>
      </c>
      <c r="E775" s="117" t="s">
        <v>5107</v>
      </c>
      <c r="F775" s="117" t="s">
        <v>5106</v>
      </c>
      <c r="G775" s="146" t="str">
        <f t="shared" si="12"/>
        <v>089109笠間地方広域事務組合</v>
      </c>
      <c r="H775" s="117" t="s">
        <v>226</v>
      </c>
      <c r="J775" s="117" t="s">
        <v>5085</v>
      </c>
      <c r="K775" s="121">
        <v>198447</v>
      </c>
    </row>
    <row r="776" spans="1:11" x14ac:dyDescent="0.4">
      <c r="A776" s="117" t="s">
        <v>6634</v>
      </c>
      <c r="B776" s="117" t="s">
        <v>225</v>
      </c>
      <c r="C776" s="117" t="s">
        <v>6560</v>
      </c>
      <c r="D776" s="117" t="s">
        <v>6561</v>
      </c>
      <c r="E776" s="117" t="s">
        <v>5105</v>
      </c>
      <c r="F776" s="117" t="s">
        <v>5104</v>
      </c>
      <c r="G776" s="146" t="str">
        <f t="shared" si="12"/>
        <v>089168鹿島地方事務組合</v>
      </c>
      <c r="H776" s="117" t="s">
        <v>226</v>
      </c>
      <c r="J776" s="117" t="s">
        <v>5085</v>
      </c>
      <c r="K776" s="121">
        <v>4345033</v>
      </c>
    </row>
    <row r="777" spans="1:11" x14ac:dyDescent="0.4">
      <c r="A777" s="117" t="s">
        <v>6634</v>
      </c>
      <c r="B777" s="117" t="s">
        <v>225</v>
      </c>
      <c r="C777" s="117" t="s">
        <v>6560</v>
      </c>
      <c r="D777" s="117" t="s">
        <v>6561</v>
      </c>
      <c r="E777" s="117" t="s">
        <v>5103</v>
      </c>
      <c r="F777" s="117" t="s">
        <v>5102</v>
      </c>
      <c r="G777" s="146" t="str">
        <f t="shared" si="12"/>
        <v>089206水戸地方農業共済事務組合</v>
      </c>
      <c r="H777" s="117" t="s">
        <v>220</v>
      </c>
      <c r="J777" s="117" t="s">
        <v>5085</v>
      </c>
      <c r="K777" s="121">
        <v>0</v>
      </c>
    </row>
    <row r="778" spans="1:11" x14ac:dyDescent="0.4">
      <c r="A778" s="117" t="s">
        <v>6634</v>
      </c>
      <c r="B778" s="117" t="s">
        <v>225</v>
      </c>
      <c r="C778" s="117" t="s">
        <v>6560</v>
      </c>
      <c r="D778" s="117" t="s">
        <v>6561</v>
      </c>
      <c r="E778" s="117" t="s">
        <v>5101</v>
      </c>
      <c r="F778" s="117" t="s">
        <v>5100</v>
      </c>
      <c r="G778" s="146" t="str">
        <f t="shared" si="12"/>
        <v>089346下妻地方広域事務組合</v>
      </c>
      <c r="H778" s="117" t="s">
        <v>226</v>
      </c>
      <c r="J778" s="117" t="s">
        <v>5085</v>
      </c>
      <c r="K778" s="121">
        <v>2052982</v>
      </c>
    </row>
    <row r="779" spans="1:11" x14ac:dyDescent="0.4">
      <c r="A779" s="117" t="s">
        <v>6634</v>
      </c>
      <c r="B779" s="117" t="s">
        <v>225</v>
      </c>
      <c r="C779" s="117" t="s">
        <v>6560</v>
      </c>
      <c r="D779" s="117" t="s">
        <v>6561</v>
      </c>
      <c r="E779" s="117" t="s">
        <v>5099</v>
      </c>
      <c r="F779" s="117" t="s">
        <v>5098</v>
      </c>
      <c r="G779" s="146" t="str">
        <f t="shared" si="12"/>
        <v>089354ひたちなか・東海広域事務組合</v>
      </c>
      <c r="H779" s="117" t="s">
        <v>226</v>
      </c>
      <c r="J779" s="117" t="s">
        <v>5085</v>
      </c>
      <c r="K779" s="121">
        <v>3070137</v>
      </c>
    </row>
    <row r="780" spans="1:11" x14ac:dyDescent="0.4">
      <c r="A780" s="117" t="s">
        <v>6634</v>
      </c>
      <c r="B780" s="117" t="s">
        <v>225</v>
      </c>
      <c r="C780" s="117" t="s">
        <v>6560</v>
      </c>
      <c r="D780" s="117" t="s">
        <v>6561</v>
      </c>
      <c r="E780" s="117" t="s">
        <v>5097</v>
      </c>
      <c r="F780" s="117" t="s">
        <v>5096</v>
      </c>
      <c r="G780" s="146" t="str">
        <f t="shared" si="12"/>
        <v>089389牛久市・阿見町斎場組合</v>
      </c>
      <c r="H780" s="117" t="s">
        <v>226</v>
      </c>
      <c r="J780" s="117" t="s">
        <v>5085</v>
      </c>
      <c r="K780" s="121">
        <v>330523</v>
      </c>
    </row>
    <row r="781" spans="1:11" x14ac:dyDescent="0.4">
      <c r="A781" s="117" t="s">
        <v>6634</v>
      </c>
      <c r="B781" s="117" t="s">
        <v>225</v>
      </c>
      <c r="C781" s="117" t="s">
        <v>6560</v>
      </c>
      <c r="D781" s="117" t="s">
        <v>6561</v>
      </c>
      <c r="E781" s="117" t="s">
        <v>5095</v>
      </c>
      <c r="F781" s="117" t="s">
        <v>5094</v>
      </c>
      <c r="G781" s="146" t="str">
        <f t="shared" si="12"/>
        <v>089397茨城北農業共済事務組合</v>
      </c>
      <c r="H781" s="117" t="s">
        <v>220</v>
      </c>
      <c r="J781" s="117" t="s">
        <v>5085</v>
      </c>
      <c r="K781" s="121">
        <v>0</v>
      </c>
    </row>
    <row r="782" spans="1:11" x14ac:dyDescent="0.4">
      <c r="A782" s="117" t="s">
        <v>6634</v>
      </c>
      <c r="B782" s="117" t="s">
        <v>225</v>
      </c>
      <c r="C782" s="117" t="s">
        <v>6560</v>
      </c>
      <c r="D782" s="117" t="s">
        <v>6561</v>
      </c>
      <c r="E782" s="117" t="s">
        <v>5093</v>
      </c>
      <c r="F782" s="117" t="s">
        <v>5092</v>
      </c>
      <c r="G782" s="146" t="str">
        <f t="shared" si="12"/>
        <v>089401茨城租税債権管理機構</v>
      </c>
      <c r="H782" s="117" t="s">
        <v>226</v>
      </c>
      <c r="J782" s="117" t="s">
        <v>5085</v>
      </c>
      <c r="K782" s="121">
        <v>344748</v>
      </c>
    </row>
    <row r="783" spans="1:11" x14ac:dyDescent="0.4">
      <c r="A783" s="117" t="s">
        <v>6634</v>
      </c>
      <c r="B783" s="117" t="s">
        <v>225</v>
      </c>
      <c r="C783" s="117" t="s">
        <v>6560</v>
      </c>
      <c r="D783" s="117" t="s">
        <v>6561</v>
      </c>
      <c r="E783" s="117" t="s">
        <v>5091</v>
      </c>
      <c r="F783" s="117" t="s">
        <v>5090</v>
      </c>
      <c r="G783" s="146" t="str">
        <f t="shared" si="12"/>
        <v>089427利根川水系県南水防事務組合</v>
      </c>
      <c r="H783" s="117" t="s">
        <v>226</v>
      </c>
      <c r="J783" s="117" t="s">
        <v>5085</v>
      </c>
      <c r="K783" s="121">
        <v>22516</v>
      </c>
    </row>
    <row r="784" spans="1:11" x14ac:dyDescent="0.4">
      <c r="A784" s="117" t="s">
        <v>6634</v>
      </c>
      <c r="B784" s="117" t="s">
        <v>225</v>
      </c>
      <c r="C784" s="117" t="s">
        <v>6560</v>
      </c>
      <c r="D784" s="117" t="s">
        <v>6561</v>
      </c>
      <c r="E784" s="117" t="s">
        <v>5089</v>
      </c>
      <c r="F784" s="117" t="s">
        <v>5088</v>
      </c>
      <c r="G784" s="146" t="str">
        <f t="shared" si="12"/>
        <v>089443茨城県後期高齢者医療広域連合</v>
      </c>
      <c r="H784" s="117" t="s">
        <v>220</v>
      </c>
      <c r="J784" s="117" t="s">
        <v>5085</v>
      </c>
      <c r="K784" s="121">
        <v>1645287</v>
      </c>
    </row>
    <row r="785" spans="1:11" x14ac:dyDescent="0.4">
      <c r="A785" s="117" t="s">
        <v>6634</v>
      </c>
      <c r="B785" s="117" t="s">
        <v>225</v>
      </c>
      <c r="C785" s="117" t="s">
        <v>6560</v>
      </c>
      <c r="D785" s="117" t="s">
        <v>6561</v>
      </c>
      <c r="E785" s="117" t="s">
        <v>5087</v>
      </c>
      <c r="F785" s="117" t="s">
        <v>5086</v>
      </c>
      <c r="G785" s="146" t="str">
        <f t="shared" si="12"/>
        <v>089451土浦・かすみがうら土地区画整理一部事務組合</v>
      </c>
      <c r="H785" s="117" t="s">
        <v>226</v>
      </c>
      <c r="J785" s="117" t="s">
        <v>5085</v>
      </c>
      <c r="K785" s="121">
        <v>2190245</v>
      </c>
    </row>
    <row r="786" spans="1:11" x14ac:dyDescent="0.4">
      <c r="A786" s="117" t="s">
        <v>6634</v>
      </c>
      <c r="B786" s="117" t="s">
        <v>225</v>
      </c>
      <c r="C786" s="117" t="s">
        <v>6560</v>
      </c>
      <c r="D786" s="117" t="s">
        <v>6561</v>
      </c>
      <c r="E786" s="117" t="s">
        <v>5084</v>
      </c>
      <c r="F786" s="117" t="s">
        <v>5083</v>
      </c>
      <c r="G786" s="146" t="str">
        <f t="shared" si="12"/>
        <v>092011宇都宮市</v>
      </c>
      <c r="H786" s="117" t="s">
        <v>360</v>
      </c>
      <c r="I786" s="116" t="s">
        <v>802</v>
      </c>
      <c r="J786" s="117" t="s">
        <v>5009</v>
      </c>
      <c r="K786" s="121">
        <v>193692455</v>
      </c>
    </row>
    <row r="787" spans="1:11" x14ac:dyDescent="0.4">
      <c r="A787" s="117" t="s">
        <v>6634</v>
      </c>
      <c r="B787" s="117" t="s">
        <v>225</v>
      </c>
      <c r="C787" s="117" t="s">
        <v>6560</v>
      </c>
      <c r="D787" s="117" t="s">
        <v>6561</v>
      </c>
      <c r="E787" s="117" t="s">
        <v>5082</v>
      </c>
      <c r="F787" s="117" t="s">
        <v>5081</v>
      </c>
      <c r="G787" s="146" t="str">
        <f t="shared" si="12"/>
        <v>092029足利市</v>
      </c>
      <c r="H787" s="117" t="s">
        <v>343</v>
      </c>
      <c r="I787" s="117" t="s">
        <v>802</v>
      </c>
      <c r="J787" s="117" t="s">
        <v>5009</v>
      </c>
      <c r="K787" s="121">
        <v>52195222</v>
      </c>
    </row>
    <row r="788" spans="1:11" x14ac:dyDescent="0.4">
      <c r="A788" s="117" t="s">
        <v>6634</v>
      </c>
      <c r="B788" s="117" t="s">
        <v>225</v>
      </c>
      <c r="C788" s="117" t="s">
        <v>6560</v>
      </c>
      <c r="D788" s="117" t="s">
        <v>6561</v>
      </c>
      <c r="E788" s="117" t="s">
        <v>5080</v>
      </c>
      <c r="F788" s="117" t="s">
        <v>5079</v>
      </c>
      <c r="G788" s="146" t="str">
        <f t="shared" si="12"/>
        <v>092037栃木市</v>
      </c>
      <c r="H788" s="117" t="s">
        <v>343</v>
      </c>
      <c r="I788" s="117"/>
      <c r="J788" s="117" t="s">
        <v>5009</v>
      </c>
      <c r="K788" s="121">
        <v>63602488</v>
      </c>
    </row>
    <row r="789" spans="1:11" x14ac:dyDescent="0.4">
      <c r="A789" s="117" t="s">
        <v>6634</v>
      </c>
      <c r="B789" s="117" t="s">
        <v>225</v>
      </c>
      <c r="C789" s="117" t="s">
        <v>6560</v>
      </c>
      <c r="D789" s="117" t="s">
        <v>6561</v>
      </c>
      <c r="E789" s="117" t="s">
        <v>5078</v>
      </c>
      <c r="F789" s="117" t="s">
        <v>5077</v>
      </c>
      <c r="G789" s="146" t="str">
        <f t="shared" si="12"/>
        <v>092045佐野市</v>
      </c>
      <c r="H789" s="117" t="s">
        <v>343</v>
      </c>
      <c r="I789" s="116" t="s">
        <v>802</v>
      </c>
      <c r="J789" s="117" t="s">
        <v>5009</v>
      </c>
      <c r="K789" s="121">
        <v>45320440</v>
      </c>
    </row>
    <row r="790" spans="1:11" x14ac:dyDescent="0.4">
      <c r="A790" s="117" t="s">
        <v>6634</v>
      </c>
      <c r="B790" s="117" t="s">
        <v>225</v>
      </c>
      <c r="C790" s="117" t="s">
        <v>6560</v>
      </c>
      <c r="D790" s="117" t="s">
        <v>6561</v>
      </c>
      <c r="E790" s="117" t="s">
        <v>5076</v>
      </c>
      <c r="F790" s="117" t="s">
        <v>5075</v>
      </c>
      <c r="G790" s="146" t="str">
        <f t="shared" si="12"/>
        <v>092053鹿沼市</v>
      </c>
      <c r="H790" s="117" t="s">
        <v>338</v>
      </c>
      <c r="I790" s="117"/>
      <c r="J790" s="117" t="s">
        <v>5009</v>
      </c>
      <c r="K790" s="121">
        <v>38746307</v>
      </c>
    </row>
    <row r="791" spans="1:11" x14ac:dyDescent="0.4">
      <c r="A791" s="117" t="s">
        <v>6634</v>
      </c>
      <c r="B791" s="117" t="s">
        <v>225</v>
      </c>
      <c r="C791" s="117" t="s">
        <v>6560</v>
      </c>
      <c r="D791" s="117" t="s">
        <v>6561</v>
      </c>
      <c r="E791" s="117" t="s">
        <v>5074</v>
      </c>
      <c r="F791" s="117" t="s">
        <v>5073</v>
      </c>
      <c r="G791" s="146" t="str">
        <f t="shared" si="12"/>
        <v>092061日光市</v>
      </c>
      <c r="H791" s="117" t="s">
        <v>338</v>
      </c>
      <c r="J791" s="117" t="s">
        <v>5009</v>
      </c>
      <c r="K791" s="121">
        <v>44856632</v>
      </c>
    </row>
    <row r="792" spans="1:11" x14ac:dyDescent="0.4">
      <c r="A792" s="117" t="s">
        <v>6634</v>
      </c>
      <c r="B792" s="117" t="s">
        <v>225</v>
      </c>
      <c r="C792" s="117" t="s">
        <v>6560</v>
      </c>
      <c r="D792" s="117" t="s">
        <v>6561</v>
      </c>
      <c r="E792" s="117" t="s">
        <v>5072</v>
      </c>
      <c r="F792" s="117" t="s">
        <v>5071</v>
      </c>
      <c r="G792" s="146" t="str">
        <f t="shared" si="12"/>
        <v>092088小山市</v>
      </c>
      <c r="H792" s="117" t="s">
        <v>343</v>
      </c>
      <c r="I792" s="116" t="s">
        <v>802</v>
      </c>
      <c r="J792" s="117" t="s">
        <v>5009</v>
      </c>
      <c r="K792" s="121">
        <v>58138903</v>
      </c>
    </row>
    <row r="793" spans="1:11" x14ac:dyDescent="0.4">
      <c r="A793" s="117" t="s">
        <v>6634</v>
      </c>
      <c r="B793" s="117" t="s">
        <v>225</v>
      </c>
      <c r="C793" s="117" t="s">
        <v>6560</v>
      </c>
      <c r="D793" s="117" t="s">
        <v>6561</v>
      </c>
      <c r="E793" s="117" t="s">
        <v>5070</v>
      </c>
      <c r="F793" s="117" t="s">
        <v>5069</v>
      </c>
      <c r="G793" s="146" t="str">
        <f t="shared" si="12"/>
        <v>092096真岡市</v>
      </c>
      <c r="H793" s="117" t="s">
        <v>338</v>
      </c>
      <c r="I793" s="117" t="s">
        <v>802</v>
      </c>
      <c r="J793" s="117" t="s">
        <v>5009</v>
      </c>
      <c r="K793" s="121">
        <v>31883357</v>
      </c>
    </row>
    <row r="794" spans="1:11" x14ac:dyDescent="0.4">
      <c r="A794" s="117" t="s">
        <v>6634</v>
      </c>
      <c r="B794" s="117" t="s">
        <v>225</v>
      </c>
      <c r="C794" s="117" t="s">
        <v>6560</v>
      </c>
      <c r="D794" s="117" t="s">
        <v>6561</v>
      </c>
      <c r="E794" s="117" t="s">
        <v>5068</v>
      </c>
      <c r="F794" s="117" t="s">
        <v>5067</v>
      </c>
      <c r="G794" s="146" t="str">
        <f t="shared" si="12"/>
        <v>092100大田原市</v>
      </c>
      <c r="H794" s="117" t="s">
        <v>338</v>
      </c>
      <c r="I794" s="117" t="s">
        <v>802</v>
      </c>
      <c r="J794" s="117" t="s">
        <v>5009</v>
      </c>
      <c r="K794" s="121">
        <v>34007614</v>
      </c>
    </row>
    <row r="795" spans="1:11" x14ac:dyDescent="0.4">
      <c r="A795" s="117" t="s">
        <v>6634</v>
      </c>
      <c r="B795" s="117" t="s">
        <v>225</v>
      </c>
      <c r="C795" s="117" t="s">
        <v>6560</v>
      </c>
      <c r="D795" s="117" t="s">
        <v>6561</v>
      </c>
      <c r="E795" s="117" t="s">
        <v>5066</v>
      </c>
      <c r="F795" s="117" t="s">
        <v>5065</v>
      </c>
      <c r="G795" s="146" t="str">
        <f t="shared" si="12"/>
        <v>092118矢板市</v>
      </c>
      <c r="H795" s="117" t="s">
        <v>338</v>
      </c>
      <c r="I795" s="117" t="s">
        <v>802</v>
      </c>
      <c r="J795" s="117" t="s">
        <v>5009</v>
      </c>
      <c r="K795" s="121">
        <v>13173412</v>
      </c>
    </row>
    <row r="796" spans="1:11" x14ac:dyDescent="0.4">
      <c r="A796" s="117" t="s">
        <v>6634</v>
      </c>
      <c r="B796" s="117" t="s">
        <v>225</v>
      </c>
      <c r="C796" s="117" t="s">
        <v>6560</v>
      </c>
      <c r="D796" s="117" t="s">
        <v>6561</v>
      </c>
      <c r="E796" s="117" t="s">
        <v>5064</v>
      </c>
      <c r="F796" s="117" t="s">
        <v>5063</v>
      </c>
      <c r="G796" s="146" t="str">
        <f t="shared" si="12"/>
        <v>092134那須塩原市</v>
      </c>
      <c r="H796" s="117" t="s">
        <v>343</v>
      </c>
      <c r="I796" s="117" t="s">
        <v>802</v>
      </c>
      <c r="J796" s="117" t="s">
        <v>5009</v>
      </c>
      <c r="K796" s="121">
        <v>47648702</v>
      </c>
    </row>
    <row r="797" spans="1:11" x14ac:dyDescent="0.4">
      <c r="A797" s="117" t="s">
        <v>6634</v>
      </c>
      <c r="B797" s="117" t="s">
        <v>225</v>
      </c>
      <c r="C797" s="117" t="s">
        <v>6560</v>
      </c>
      <c r="D797" s="117" t="s">
        <v>6561</v>
      </c>
      <c r="E797" s="117" t="s">
        <v>5062</v>
      </c>
      <c r="F797" s="117" t="s">
        <v>5061</v>
      </c>
      <c r="G797" s="146" t="str">
        <f t="shared" si="12"/>
        <v>092142さくら市</v>
      </c>
      <c r="H797" s="117" t="s">
        <v>338</v>
      </c>
      <c r="I797" s="117" t="s">
        <v>802</v>
      </c>
      <c r="J797" s="117" t="s">
        <v>5009</v>
      </c>
      <c r="K797" s="121">
        <v>17819654</v>
      </c>
    </row>
    <row r="798" spans="1:11" x14ac:dyDescent="0.4">
      <c r="A798" s="117" t="s">
        <v>6634</v>
      </c>
      <c r="B798" s="117" t="s">
        <v>225</v>
      </c>
      <c r="C798" s="117" t="s">
        <v>6560</v>
      </c>
      <c r="D798" s="117" t="s">
        <v>6561</v>
      </c>
      <c r="E798" s="117" t="s">
        <v>5060</v>
      </c>
      <c r="F798" s="117" t="s">
        <v>5059</v>
      </c>
      <c r="G798" s="146" t="str">
        <f t="shared" si="12"/>
        <v>092151那須烏山市</v>
      </c>
      <c r="H798" s="117" t="s">
        <v>338</v>
      </c>
      <c r="I798" s="117" t="s">
        <v>802</v>
      </c>
      <c r="J798" s="117" t="s">
        <v>5009</v>
      </c>
      <c r="K798" s="121">
        <v>11682249</v>
      </c>
    </row>
    <row r="799" spans="1:11" x14ac:dyDescent="0.4">
      <c r="A799" s="117" t="s">
        <v>6634</v>
      </c>
      <c r="B799" s="117" t="s">
        <v>225</v>
      </c>
      <c r="C799" s="117" t="s">
        <v>6560</v>
      </c>
      <c r="D799" s="117" t="s">
        <v>6561</v>
      </c>
      <c r="E799" s="117" t="s">
        <v>5058</v>
      </c>
      <c r="F799" s="117" t="s">
        <v>5057</v>
      </c>
      <c r="G799" s="146" t="str">
        <f t="shared" si="12"/>
        <v>092169下野市</v>
      </c>
      <c r="H799" s="117" t="s">
        <v>338</v>
      </c>
      <c r="I799" s="117"/>
      <c r="J799" s="117" t="s">
        <v>5009</v>
      </c>
      <c r="K799" s="121">
        <v>23832144</v>
      </c>
    </row>
    <row r="800" spans="1:11" x14ac:dyDescent="0.4">
      <c r="A800" s="117" t="s">
        <v>6634</v>
      </c>
      <c r="B800" s="117" t="s">
        <v>225</v>
      </c>
      <c r="C800" s="117" t="s">
        <v>6560</v>
      </c>
      <c r="D800" s="117" t="s">
        <v>6561</v>
      </c>
      <c r="E800" s="117" t="s">
        <v>5056</v>
      </c>
      <c r="F800" s="117" t="s">
        <v>5055</v>
      </c>
      <c r="G800" s="146" t="str">
        <f t="shared" si="12"/>
        <v>093017上三川町</v>
      </c>
      <c r="H800" s="117" t="s">
        <v>277</v>
      </c>
      <c r="J800" s="117" t="s">
        <v>5009</v>
      </c>
      <c r="K800" s="121">
        <v>13075308</v>
      </c>
    </row>
    <row r="801" spans="1:11" x14ac:dyDescent="0.4">
      <c r="A801" s="117" t="s">
        <v>6634</v>
      </c>
      <c r="B801" s="117" t="s">
        <v>225</v>
      </c>
      <c r="C801" s="117" t="s">
        <v>6560</v>
      </c>
      <c r="D801" s="117" t="s">
        <v>6561</v>
      </c>
      <c r="E801" s="117" t="s">
        <v>5054</v>
      </c>
      <c r="F801" s="117" t="s">
        <v>5053</v>
      </c>
      <c r="G801" s="146" t="str">
        <f t="shared" si="12"/>
        <v>093424益子町</v>
      </c>
      <c r="H801" s="117" t="s">
        <v>277</v>
      </c>
      <c r="I801" s="116" t="s">
        <v>802</v>
      </c>
      <c r="J801" s="117" t="s">
        <v>5009</v>
      </c>
      <c r="K801" s="121">
        <v>7924610</v>
      </c>
    </row>
    <row r="802" spans="1:11" x14ac:dyDescent="0.4">
      <c r="A802" s="117" t="s">
        <v>6634</v>
      </c>
      <c r="B802" s="117" t="s">
        <v>225</v>
      </c>
      <c r="C802" s="117" t="s">
        <v>6560</v>
      </c>
      <c r="D802" s="117" t="s">
        <v>6561</v>
      </c>
      <c r="E802" s="117" t="s">
        <v>5052</v>
      </c>
      <c r="F802" s="117" t="s">
        <v>5051</v>
      </c>
      <c r="G802" s="146" t="str">
        <f t="shared" si="12"/>
        <v>093432茂木町</v>
      </c>
      <c r="H802" s="117" t="s">
        <v>277</v>
      </c>
      <c r="I802" s="117" t="s">
        <v>802</v>
      </c>
      <c r="J802" s="117" t="s">
        <v>5009</v>
      </c>
      <c r="K802" s="121">
        <v>7428782</v>
      </c>
    </row>
    <row r="803" spans="1:11" x14ac:dyDescent="0.4">
      <c r="A803" s="117" t="s">
        <v>6634</v>
      </c>
      <c r="B803" s="117" t="s">
        <v>225</v>
      </c>
      <c r="C803" s="117" t="s">
        <v>6560</v>
      </c>
      <c r="D803" s="117" t="s">
        <v>6561</v>
      </c>
      <c r="E803" s="117" t="s">
        <v>5050</v>
      </c>
      <c r="F803" s="117" t="s">
        <v>5049</v>
      </c>
      <c r="G803" s="146" t="str">
        <f t="shared" si="12"/>
        <v>093441市貝町</v>
      </c>
      <c r="H803" s="117" t="s">
        <v>277</v>
      </c>
      <c r="I803" s="117" t="s">
        <v>802</v>
      </c>
      <c r="J803" s="117" t="s">
        <v>5009</v>
      </c>
      <c r="K803" s="121">
        <v>5998157</v>
      </c>
    </row>
    <row r="804" spans="1:11" x14ac:dyDescent="0.4">
      <c r="A804" s="117" t="s">
        <v>6634</v>
      </c>
      <c r="B804" s="117" t="s">
        <v>225</v>
      </c>
      <c r="C804" s="117" t="s">
        <v>6560</v>
      </c>
      <c r="D804" s="117" t="s">
        <v>6561</v>
      </c>
      <c r="E804" s="117" t="s">
        <v>5048</v>
      </c>
      <c r="F804" s="117" t="s">
        <v>5047</v>
      </c>
      <c r="G804" s="146" t="str">
        <f t="shared" si="12"/>
        <v>093459芳賀町</v>
      </c>
      <c r="H804" s="117" t="s">
        <v>277</v>
      </c>
      <c r="I804" s="117" t="s">
        <v>802</v>
      </c>
      <c r="J804" s="117" t="s">
        <v>5009</v>
      </c>
      <c r="K804" s="121">
        <v>7233623</v>
      </c>
    </row>
    <row r="805" spans="1:11" x14ac:dyDescent="0.4">
      <c r="A805" s="117" t="s">
        <v>6634</v>
      </c>
      <c r="B805" s="117" t="s">
        <v>225</v>
      </c>
      <c r="C805" s="117" t="s">
        <v>6560</v>
      </c>
      <c r="D805" s="117" t="s">
        <v>6561</v>
      </c>
      <c r="E805" s="117" t="s">
        <v>5046</v>
      </c>
      <c r="F805" s="117" t="s">
        <v>5045</v>
      </c>
      <c r="G805" s="146" t="str">
        <f t="shared" si="12"/>
        <v>093611壬生町</v>
      </c>
      <c r="H805" s="117" t="s">
        <v>277</v>
      </c>
      <c r="I805" s="117"/>
      <c r="J805" s="117" t="s">
        <v>5009</v>
      </c>
      <c r="K805" s="121">
        <v>12694454</v>
      </c>
    </row>
    <row r="806" spans="1:11" x14ac:dyDescent="0.4">
      <c r="A806" s="117" t="s">
        <v>6634</v>
      </c>
      <c r="B806" s="117" t="s">
        <v>225</v>
      </c>
      <c r="C806" s="117" t="s">
        <v>6560</v>
      </c>
      <c r="D806" s="117" t="s">
        <v>6561</v>
      </c>
      <c r="E806" s="117" t="s">
        <v>5044</v>
      </c>
      <c r="F806" s="117" t="s">
        <v>5043</v>
      </c>
      <c r="G806" s="146" t="str">
        <f t="shared" si="12"/>
        <v>093645野木町</v>
      </c>
      <c r="H806" s="117" t="s">
        <v>277</v>
      </c>
      <c r="J806" s="117" t="s">
        <v>5009</v>
      </c>
      <c r="K806" s="121">
        <v>8155058</v>
      </c>
    </row>
    <row r="807" spans="1:11" x14ac:dyDescent="0.4">
      <c r="A807" s="117" t="s">
        <v>6634</v>
      </c>
      <c r="B807" s="117" t="s">
        <v>225</v>
      </c>
      <c r="C807" s="117" t="s">
        <v>6560</v>
      </c>
      <c r="D807" s="117" t="s">
        <v>6561</v>
      </c>
      <c r="E807" s="117" t="s">
        <v>5042</v>
      </c>
      <c r="F807" s="117" t="s">
        <v>5041</v>
      </c>
      <c r="G807" s="146" t="str">
        <f t="shared" si="12"/>
        <v>093840塩谷町</v>
      </c>
      <c r="H807" s="117" t="s">
        <v>277</v>
      </c>
      <c r="J807" s="117" t="s">
        <v>5009</v>
      </c>
      <c r="K807" s="121">
        <v>4853399</v>
      </c>
    </row>
    <row r="808" spans="1:11" x14ac:dyDescent="0.4">
      <c r="A808" s="117" t="s">
        <v>6634</v>
      </c>
      <c r="B808" s="117" t="s">
        <v>225</v>
      </c>
      <c r="C808" s="117" t="s">
        <v>6560</v>
      </c>
      <c r="D808" s="117" t="s">
        <v>6561</v>
      </c>
      <c r="E808" s="117" t="s">
        <v>5040</v>
      </c>
      <c r="F808" s="117" t="s">
        <v>5039</v>
      </c>
      <c r="G808" s="146" t="str">
        <f t="shared" si="12"/>
        <v>093866高根沢町</v>
      </c>
      <c r="H808" s="117" t="s">
        <v>277</v>
      </c>
      <c r="I808" s="116" t="s">
        <v>802</v>
      </c>
      <c r="J808" s="117" t="s">
        <v>5009</v>
      </c>
      <c r="K808" s="121">
        <v>10481218</v>
      </c>
    </row>
    <row r="809" spans="1:11" x14ac:dyDescent="0.4">
      <c r="A809" s="117" t="s">
        <v>6634</v>
      </c>
      <c r="B809" s="117" t="s">
        <v>225</v>
      </c>
      <c r="C809" s="117" t="s">
        <v>6560</v>
      </c>
      <c r="D809" s="117" t="s">
        <v>6561</v>
      </c>
      <c r="E809" s="117" t="s">
        <v>5038</v>
      </c>
      <c r="F809" s="117" t="s">
        <v>5037</v>
      </c>
      <c r="G809" s="146" t="str">
        <f t="shared" si="12"/>
        <v>094072那須町</v>
      </c>
      <c r="H809" s="117" t="s">
        <v>277</v>
      </c>
      <c r="I809" s="117" t="s">
        <v>802</v>
      </c>
      <c r="J809" s="117" t="s">
        <v>5009</v>
      </c>
      <c r="K809" s="121">
        <v>12394981</v>
      </c>
    </row>
    <row r="810" spans="1:11" x14ac:dyDescent="0.4">
      <c r="A810" s="117" t="s">
        <v>6634</v>
      </c>
      <c r="B810" s="117" t="s">
        <v>225</v>
      </c>
      <c r="C810" s="117" t="s">
        <v>6560</v>
      </c>
      <c r="D810" s="117" t="s">
        <v>6561</v>
      </c>
      <c r="E810" s="117" t="s">
        <v>5036</v>
      </c>
      <c r="F810" s="117" t="s">
        <v>1151</v>
      </c>
      <c r="G810" s="146" t="str">
        <f t="shared" si="12"/>
        <v>094111那珂川町</v>
      </c>
      <c r="H810" s="117" t="s">
        <v>277</v>
      </c>
      <c r="I810" s="117" t="s">
        <v>802</v>
      </c>
      <c r="J810" s="117" t="s">
        <v>5009</v>
      </c>
      <c r="K810" s="121">
        <v>9015257</v>
      </c>
    </row>
    <row r="811" spans="1:11" x14ac:dyDescent="0.4">
      <c r="A811" s="117" t="s">
        <v>6634</v>
      </c>
      <c r="B811" s="117" t="s">
        <v>225</v>
      </c>
      <c r="C811" s="117" t="s">
        <v>6560</v>
      </c>
      <c r="D811" s="117" t="s">
        <v>6561</v>
      </c>
      <c r="E811" s="117" t="s">
        <v>5035</v>
      </c>
      <c r="F811" s="117" t="s">
        <v>5034</v>
      </c>
      <c r="G811" s="146" t="str">
        <f t="shared" si="12"/>
        <v>098060那須地区広域行政事務組合（普通会計分）</v>
      </c>
      <c r="H811" s="117" t="s">
        <v>226</v>
      </c>
      <c r="I811" s="117"/>
      <c r="J811" s="117" t="s">
        <v>5009</v>
      </c>
      <c r="K811" s="121">
        <v>1750389</v>
      </c>
    </row>
    <row r="812" spans="1:11" x14ac:dyDescent="0.4">
      <c r="A812" s="117" t="s">
        <v>6634</v>
      </c>
      <c r="B812" s="117" t="s">
        <v>225</v>
      </c>
      <c r="C812" s="117" t="s">
        <v>6560</v>
      </c>
      <c r="D812" s="117" t="s">
        <v>6561</v>
      </c>
      <c r="E812" s="117" t="s">
        <v>5033</v>
      </c>
      <c r="F812" s="117" t="s">
        <v>5032</v>
      </c>
      <c r="G812" s="146" t="str">
        <f t="shared" si="12"/>
        <v>098086佐野地区衛生施設組合</v>
      </c>
      <c r="H812" s="117" t="s">
        <v>226</v>
      </c>
      <c r="J812" s="117" t="s">
        <v>5009</v>
      </c>
      <c r="K812" s="121">
        <v>374493</v>
      </c>
    </row>
    <row r="813" spans="1:11" x14ac:dyDescent="0.4">
      <c r="A813" s="117" t="s">
        <v>6634</v>
      </c>
      <c r="B813" s="117" t="s">
        <v>225</v>
      </c>
      <c r="C813" s="117" t="s">
        <v>6560</v>
      </c>
      <c r="D813" s="117" t="s">
        <v>6561</v>
      </c>
      <c r="E813" s="117" t="s">
        <v>5031</v>
      </c>
      <c r="F813" s="117" t="s">
        <v>5030</v>
      </c>
      <c r="G813" s="146" t="str">
        <f t="shared" si="12"/>
        <v>098124黒磯那須共同火葬場組合</v>
      </c>
      <c r="H813" s="117" t="s">
        <v>226</v>
      </c>
      <c r="J813" s="117" t="s">
        <v>5009</v>
      </c>
      <c r="K813" s="121">
        <v>38902</v>
      </c>
    </row>
    <row r="814" spans="1:11" x14ac:dyDescent="0.4">
      <c r="A814" s="117" t="s">
        <v>6634</v>
      </c>
      <c r="B814" s="117" t="s">
        <v>225</v>
      </c>
      <c r="C814" s="117" t="s">
        <v>6560</v>
      </c>
      <c r="D814" s="117" t="s">
        <v>6561</v>
      </c>
      <c r="E814" s="117" t="s">
        <v>5029</v>
      </c>
      <c r="F814" s="117" t="s">
        <v>5028</v>
      </c>
      <c r="G814" s="146" t="str">
        <f t="shared" si="12"/>
        <v>098213芳賀郡中部環境衛生事務組合</v>
      </c>
      <c r="H814" s="117" t="s">
        <v>226</v>
      </c>
      <c r="J814" s="117" t="s">
        <v>5009</v>
      </c>
      <c r="K814" s="121">
        <v>222128</v>
      </c>
    </row>
    <row r="815" spans="1:11" x14ac:dyDescent="0.4">
      <c r="A815" s="117" t="s">
        <v>6634</v>
      </c>
      <c r="B815" s="117" t="s">
        <v>225</v>
      </c>
      <c r="C815" s="117" t="s">
        <v>6560</v>
      </c>
      <c r="D815" s="117" t="s">
        <v>6561</v>
      </c>
      <c r="E815" s="117" t="s">
        <v>5027</v>
      </c>
      <c r="F815" s="117" t="s">
        <v>5026</v>
      </c>
      <c r="G815" s="146" t="str">
        <f t="shared" si="12"/>
        <v>098281石橋地区消防組合</v>
      </c>
      <c r="H815" s="117" t="s">
        <v>226</v>
      </c>
      <c r="J815" s="117" t="s">
        <v>5009</v>
      </c>
      <c r="K815" s="121">
        <v>1807655</v>
      </c>
    </row>
    <row r="816" spans="1:11" x14ac:dyDescent="0.4">
      <c r="A816" s="117" t="s">
        <v>6634</v>
      </c>
      <c r="B816" s="117" t="s">
        <v>225</v>
      </c>
      <c r="C816" s="117" t="s">
        <v>6560</v>
      </c>
      <c r="D816" s="117" t="s">
        <v>6561</v>
      </c>
      <c r="E816" s="117" t="s">
        <v>5025</v>
      </c>
      <c r="F816" s="117" t="s">
        <v>5024</v>
      </c>
      <c r="G816" s="146" t="str">
        <f t="shared" si="12"/>
        <v>098337芳賀地区広域行政事務組合（普通会計分）</v>
      </c>
      <c r="H816" s="117" t="s">
        <v>226</v>
      </c>
      <c r="J816" s="117" t="s">
        <v>5009</v>
      </c>
      <c r="K816" s="121">
        <v>3791738</v>
      </c>
    </row>
    <row r="817" spans="1:11" x14ac:dyDescent="0.4">
      <c r="A817" s="117" t="s">
        <v>6634</v>
      </c>
      <c r="B817" s="117" t="s">
        <v>225</v>
      </c>
      <c r="C817" s="117" t="s">
        <v>6560</v>
      </c>
      <c r="D817" s="117" t="s">
        <v>6561</v>
      </c>
      <c r="E817" s="117" t="s">
        <v>5023</v>
      </c>
      <c r="F817" s="117" t="s">
        <v>5022</v>
      </c>
      <c r="G817" s="146" t="str">
        <f t="shared" si="12"/>
        <v>098418南那須地区広域行政事務組合（普通会計分）</v>
      </c>
      <c r="H817" s="117" t="s">
        <v>226</v>
      </c>
      <c r="J817" s="117" t="s">
        <v>5009</v>
      </c>
      <c r="K817" s="121">
        <v>1736383</v>
      </c>
    </row>
    <row r="818" spans="1:11" x14ac:dyDescent="0.4">
      <c r="A818" s="117" t="s">
        <v>6634</v>
      </c>
      <c r="B818" s="117" t="s">
        <v>225</v>
      </c>
      <c r="C818" s="117" t="s">
        <v>6560</v>
      </c>
      <c r="D818" s="117" t="s">
        <v>6561</v>
      </c>
      <c r="E818" s="117" t="s">
        <v>5021</v>
      </c>
      <c r="F818" s="117" t="s">
        <v>5020</v>
      </c>
      <c r="G818" s="146" t="str">
        <f t="shared" si="12"/>
        <v>098507塩谷広域行政組合</v>
      </c>
      <c r="H818" s="117" t="s">
        <v>226</v>
      </c>
      <c r="J818" s="117" t="s">
        <v>5009</v>
      </c>
      <c r="K818" s="121">
        <v>4226599</v>
      </c>
    </row>
    <row r="819" spans="1:11" x14ac:dyDescent="0.4">
      <c r="A819" s="117" t="s">
        <v>6634</v>
      </c>
      <c r="B819" s="117" t="s">
        <v>225</v>
      </c>
      <c r="C819" s="117" t="s">
        <v>6560</v>
      </c>
      <c r="D819" s="117" t="s">
        <v>6561</v>
      </c>
      <c r="E819" s="117" t="s">
        <v>5019</v>
      </c>
      <c r="F819" s="117" t="s">
        <v>5018</v>
      </c>
      <c r="G819" s="146" t="str">
        <f t="shared" si="12"/>
        <v>098523小山広域保健衛生組合</v>
      </c>
      <c r="H819" s="117" t="s">
        <v>226</v>
      </c>
      <c r="J819" s="117" t="s">
        <v>5009</v>
      </c>
      <c r="K819" s="121">
        <v>3813050</v>
      </c>
    </row>
    <row r="820" spans="1:11" x14ac:dyDescent="0.4">
      <c r="A820" s="117" t="s">
        <v>6634</v>
      </c>
      <c r="B820" s="117" t="s">
        <v>225</v>
      </c>
      <c r="C820" s="117" t="s">
        <v>6560</v>
      </c>
      <c r="D820" s="117" t="s">
        <v>6561</v>
      </c>
      <c r="E820" s="117" t="s">
        <v>5017</v>
      </c>
      <c r="F820" s="117" t="s">
        <v>5016</v>
      </c>
      <c r="G820" s="146" t="str">
        <f t="shared" si="12"/>
        <v>098540宇都宮西中核工業団地事務組合（普通会計分）</v>
      </c>
      <c r="H820" s="117" t="s">
        <v>226</v>
      </c>
      <c r="J820" s="117" t="s">
        <v>5009</v>
      </c>
      <c r="K820" s="121">
        <v>161517</v>
      </c>
    </row>
    <row r="821" spans="1:11" x14ac:dyDescent="0.4">
      <c r="A821" s="117" t="s">
        <v>6634</v>
      </c>
      <c r="B821" s="117" t="s">
        <v>225</v>
      </c>
      <c r="C821" s="117" t="s">
        <v>6560</v>
      </c>
      <c r="D821" s="117" t="s">
        <v>6561</v>
      </c>
      <c r="E821" s="117" t="s">
        <v>5015</v>
      </c>
      <c r="F821" s="117" t="s">
        <v>5014</v>
      </c>
      <c r="G821" s="146" t="str">
        <f t="shared" si="12"/>
        <v>098621栃木県市町村総合事務組合</v>
      </c>
      <c r="H821" s="117" t="s">
        <v>226</v>
      </c>
      <c r="J821" s="117" t="s">
        <v>5009</v>
      </c>
      <c r="K821" s="121">
        <v>9310939</v>
      </c>
    </row>
    <row r="822" spans="1:11" x14ac:dyDescent="0.4">
      <c r="A822" s="117" t="s">
        <v>6634</v>
      </c>
      <c r="B822" s="117" t="s">
        <v>225</v>
      </c>
      <c r="C822" s="117" t="s">
        <v>6560</v>
      </c>
      <c r="D822" s="117" t="s">
        <v>6561</v>
      </c>
      <c r="E822" s="117" t="s">
        <v>5013</v>
      </c>
      <c r="F822" s="117" t="s">
        <v>5012</v>
      </c>
      <c r="G822" s="146" t="str">
        <f t="shared" si="12"/>
        <v>098639栃木県後期高齢者医療広域連合</v>
      </c>
      <c r="H822" s="117" t="s">
        <v>220</v>
      </c>
      <c r="J822" s="117" t="s">
        <v>5009</v>
      </c>
      <c r="K822" s="121">
        <v>185331</v>
      </c>
    </row>
    <row r="823" spans="1:11" x14ac:dyDescent="0.4">
      <c r="A823" s="117" t="s">
        <v>6634</v>
      </c>
      <c r="B823" s="117" t="s">
        <v>225</v>
      </c>
      <c r="C823" s="117" t="s">
        <v>6560</v>
      </c>
      <c r="D823" s="117" t="s">
        <v>6561</v>
      </c>
      <c r="E823" s="117" t="s">
        <v>5011</v>
      </c>
      <c r="F823" s="117" t="s">
        <v>5010</v>
      </c>
      <c r="G823" s="146" t="str">
        <f t="shared" si="12"/>
        <v>098647那須地区消防組合</v>
      </c>
      <c r="H823" s="117" t="s">
        <v>226</v>
      </c>
      <c r="J823" s="117" t="s">
        <v>5009</v>
      </c>
      <c r="K823" s="121">
        <v>3462863</v>
      </c>
    </row>
    <row r="824" spans="1:11" x14ac:dyDescent="0.4">
      <c r="A824" s="117" t="s">
        <v>6634</v>
      </c>
      <c r="B824" s="117" t="s">
        <v>225</v>
      </c>
      <c r="C824" s="117" t="s">
        <v>6560</v>
      </c>
      <c r="D824" s="117" t="s">
        <v>6561</v>
      </c>
      <c r="E824" s="117" t="s">
        <v>5008</v>
      </c>
      <c r="F824" s="117" t="s">
        <v>5007</v>
      </c>
      <c r="G824" s="146" t="str">
        <f t="shared" si="12"/>
        <v>102016前橋市</v>
      </c>
      <c r="H824" s="117" t="s">
        <v>360</v>
      </c>
      <c r="J824" s="117" t="s">
        <v>4895</v>
      </c>
      <c r="K824" s="121">
        <v>139996400</v>
      </c>
    </row>
    <row r="825" spans="1:11" x14ac:dyDescent="0.4">
      <c r="A825" s="117" t="s">
        <v>6634</v>
      </c>
      <c r="B825" s="117" t="s">
        <v>225</v>
      </c>
      <c r="C825" s="117" t="s">
        <v>6560</v>
      </c>
      <c r="D825" s="117" t="s">
        <v>6561</v>
      </c>
      <c r="E825" s="117" t="s">
        <v>5006</v>
      </c>
      <c r="F825" s="117" t="s">
        <v>5005</v>
      </c>
      <c r="G825" s="146" t="str">
        <f t="shared" si="12"/>
        <v>102024高崎市</v>
      </c>
      <c r="H825" s="117" t="s">
        <v>360</v>
      </c>
      <c r="J825" s="117" t="s">
        <v>4895</v>
      </c>
      <c r="K825" s="121">
        <v>159310714</v>
      </c>
    </row>
    <row r="826" spans="1:11" x14ac:dyDescent="0.4">
      <c r="A826" s="117" t="s">
        <v>6634</v>
      </c>
      <c r="B826" s="117" t="s">
        <v>225</v>
      </c>
      <c r="C826" s="117" t="s">
        <v>6560</v>
      </c>
      <c r="D826" s="117" t="s">
        <v>6561</v>
      </c>
      <c r="E826" s="117" t="s">
        <v>5004</v>
      </c>
      <c r="F826" s="117" t="s">
        <v>5003</v>
      </c>
      <c r="G826" s="146" t="str">
        <f t="shared" si="12"/>
        <v>102032桐生市</v>
      </c>
      <c r="H826" s="117" t="s">
        <v>343</v>
      </c>
      <c r="J826" s="117" t="s">
        <v>4895</v>
      </c>
      <c r="K826" s="121">
        <v>43728363</v>
      </c>
    </row>
    <row r="827" spans="1:11" x14ac:dyDescent="0.4">
      <c r="A827" s="117" t="s">
        <v>6634</v>
      </c>
      <c r="B827" s="117" t="s">
        <v>225</v>
      </c>
      <c r="C827" s="117" t="s">
        <v>6560</v>
      </c>
      <c r="D827" s="117" t="s">
        <v>6561</v>
      </c>
      <c r="E827" s="117" t="s">
        <v>5002</v>
      </c>
      <c r="F827" s="117" t="s">
        <v>5001</v>
      </c>
      <c r="G827" s="146" t="str">
        <f t="shared" si="12"/>
        <v>102041伊勢崎市</v>
      </c>
      <c r="H827" s="117" t="s">
        <v>947</v>
      </c>
      <c r="J827" s="117" t="s">
        <v>4895</v>
      </c>
      <c r="K827" s="121">
        <v>73007803</v>
      </c>
    </row>
    <row r="828" spans="1:11" x14ac:dyDescent="0.4">
      <c r="A828" s="117" t="s">
        <v>6634</v>
      </c>
      <c r="B828" s="117" t="s">
        <v>225</v>
      </c>
      <c r="C828" s="117" t="s">
        <v>6560</v>
      </c>
      <c r="D828" s="117" t="s">
        <v>6561</v>
      </c>
      <c r="E828" s="117" t="s">
        <v>5000</v>
      </c>
      <c r="F828" s="117" t="s">
        <v>4999</v>
      </c>
      <c r="G828" s="146" t="str">
        <f t="shared" si="12"/>
        <v>102059太田市</v>
      </c>
      <c r="H828" s="117" t="s">
        <v>947</v>
      </c>
      <c r="J828" s="117" t="s">
        <v>4895</v>
      </c>
      <c r="K828" s="121">
        <v>77619422</v>
      </c>
    </row>
    <row r="829" spans="1:11" x14ac:dyDescent="0.4">
      <c r="A829" s="117" t="s">
        <v>6634</v>
      </c>
      <c r="B829" s="117" t="s">
        <v>225</v>
      </c>
      <c r="C829" s="117" t="s">
        <v>6560</v>
      </c>
      <c r="D829" s="117" t="s">
        <v>6561</v>
      </c>
      <c r="E829" s="117" t="s">
        <v>4998</v>
      </c>
      <c r="F829" s="117" t="s">
        <v>4997</v>
      </c>
      <c r="G829" s="146" t="str">
        <f t="shared" si="12"/>
        <v>102067沼田市</v>
      </c>
      <c r="H829" s="117" t="s">
        <v>338</v>
      </c>
      <c r="J829" s="117" t="s">
        <v>4895</v>
      </c>
      <c r="K829" s="121">
        <v>23119998</v>
      </c>
    </row>
    <row r="830" spans="1:11" x14ac:dyDescent="0.4">
      <c r="A830" s="117" t="s">
        <v>6634</v>
      </c>
      <c r="B830" s="117" t="s">
        <v>225</v>
      </c>
      <c r="C830" s="117" t="s">
        <v>6560</v>
      </c>
      <c r="D830" s="117" t="s">
        <v>6561</v>
      </c>
      <c r="E830" s="117" t="s">
        <v>4996</v>
      </c>
      <c r="F830" s="117" t="s">
        <v>4995</v>
      </c>
      <c r="G830" s="146" t="str">
        <f t="shared" si="12"/>
        <v>102075館林市</v>
      </c>
      <c r="H830" s="117" t="s">
        <v>338</v>
      </c>
      <c r="J830" s="117" t="s">
        <v>4895</v>
      </c>
      <c r="K830" s="121">
        <v>26600215</v>
      </c>
    </row>
    <row r="831" spans="1:11" x14ac:dyDescent="0.4">
      <c r="A831" s="117" t="s">
        <v>6634</v>
      </c>
      <c r="B831" s="117" t="s">
        <v>225</v>
      </c>
      <c r="C831" s="117" t="s">
        <v>6560</v>
      </c>
      <c r="D831" s="117" t="s">
        <v>6561</v>
      </c>
      <c r="E831" s="117" t="s">
        <v>4994</v>
      </c>
      <c r="F831" s="117" t="s">
        <v>4993</v>
      </c>
      <c r="G831" s="146" t="str">
        <f t="shared" si="12"/>
        <v>102083渋川市</v>
      </c>
      <c r="H831" s="117" t="s">
        <v>338</v>
      </c>
      <c r="J831" s="117" t="s">
        <v>4895</v>
      </c>
      <c r="K831" s="121">
        <v>32545210</v>
      </c>
    </row>
    <row r="832" spans="1:11" x14ac:dyDescent="0.4">
      <c r="A832" s="117" t="s">
        <v>6634</v>
      </c>
      <c r="B832" s="117" t="s">
        <v>225</v>
      </c>
      <c r="C832" s="117" t="s">
        <v>6560</v>
      </c>
      <c r="D832" s="117" t="s">
        <v>6561</v>
      </c>
      <c r="E832" s="117" t="s">
        <v>4992</v>
      </c>
      <c r="F832" s="117" t="s">
        <v>4991</v>
      </c>
      <c r="G832" s="146" t="str">
        <f t="shared" si="12"/>
        <v>102091藤岡市</v>
      </c>
      <c r="H832" s="117" t="s">
        <v>338</v>
      </c>
      <c r="J832" s="117" t="s">
        <v>4895</v>
      </c>
      <c r="K832" s="121">
        <v>25765086</v>
      </c>
    </row>
    <row r="833" spans="1:11" x14ac:dyDescent="0.4">
      <c r="A833" s="117" t="s">
        <v>6634</v>
      </c>
      <c r="B833" s="117" t="s">
        <v>225</v>
      </c>
      <c r="C833" s="117" t="s">
        <v>6560</v>
      </c>
      <c r="D833" s="117" t="s">
        <v>6561</v>
      </c>
      <c r="E833" s="117" t="s">
        <v>4990</v>
      </c>
      <c r="F833" s="117" t="s">
        <v>4989</v>
      </c>
      <c r="G833" s="146" t="str">
        <f t="shared" si="12"/>
        <v>102105富岡市</v>
      </c>
      <c r="H833" s="117" t="s">
        <v>338</v>
      </c>
      <c r="J833" s="117" t="s">
        <v>4895</v>
      </c>
      <c r="K833" s="121">
        <v>26820280</v>
      </c>
    </row>
    <row r="834" spans="1:11" x14ac:dyDescent="0.4">
      <c r="A834" s="117" t="s">
        <v>6634</v>
      </c>
      <c r="B834" s="117" t="s">
        <v>225</v>
      </c>
      <c r="C834" s="117" t="s">
        <v>6560</v>
      </c>
      <c r="D834" s="117" t="s">
        <v>6561</v>
      </c>
      <c r="E834" s="117" t="s">
        <v>4988</v>
      </c>
      <c r="F834" s="117" t="s">
        <v>4987</v>
      </c>
      <c r="G834" s="146" t="str">
        <f t="shared" ref="G834:G897" si="13">E834&amp;F834</f>
        <v>102113安中市</v>
      </c>
      <c r="H834" s="117" t="s">
        <v>338</v>
      </c>
      <c r="J834" s="117" t="s">
        <v>4895</v>
      </c>
      <c r="K834" s="121">
        <v>24350452</v>
      </c>
    </row>
    <row r="835" spans="1:11" x14ac:dyDescent="0.4">
      <c r="A835" s="117" t="s">
        <v>6634</v>
      </c>
      <c r="B835" s="117" t="s">
        <v>225</v>
      </c>
      <c r="C835" s="117" t="s">
        <v>6560</v>
      </c>
      <c r="D835" s="117" t="s">
        <v>6561</v>
      </c>
      <c r="E835" s="117" t="s">
        <v>4986</v>
      </c>
      <c r="F835" s="117" t="s">
        <v>4985</v>
      </c>
      <c r="G835" s="146" t="str">
        <f t="shared" si="13"/>
        <v>102121みどり市</v>
      </c>
      <c r="H835" s="117" t="s">
        <v>338</v>
      </c>
      <c r="J835" s="117" t="s">
        <v>4895</v>
      </c>
      <c r="K835" s="121">
        <v>18993173</v>
      </c>
    </row>
    <row r="836" spans="1:11" x14ac:dyDescent="0.4">
      <c r="A836" s="117" t="s">
        <v>6634</v>
      </c>
      <c r="B836" s="117" t="s">
        <v>225</v>
      </c>
      <c r="C836" s="117" t="s">
        <v>6560</v>
      </c>
      <c r="D836" s="117" t="s">
        <v>6561</v>
      </c>
      <c r="E836" s="117" t="s">
        <v>4984</v>
      </c>
      <c r="F836" s="117" t="s">
        <v>4983</v>
      </c>
      <c r="G836" s="146" t="str">
        <f t="shared" si="13"/>
        <v>103446榛東村</v>
      </c>
      <c r="H836" s="117" t="s">
        <v>277</v>
      </c>
      <c r="J836" s="117" t="s">
        <v>4895</v>
      </c>
      <c r="K836" s="121">
        <v>6138933</v>
      </c>
    </row>
    <row r="837" spans="1:11" x14ac:dyDescent="0.4">
      <c r="A837" s="117" t="s">
        <v>6634</v>
      </c>
      <c r="B837" s="117" t="s">
        <v>225</v>
      </c>
      <c r="C837" s="117" t="s">
        <v>6560</v>
      </c>
      <c r="D837" s="117" t="s">
        <v>6561</v>
      </c>
      <c r="E837" s="117" t="s">
        <v>4982</v>
      </c>
      <c r="F837" s="117" t="s">
        <v>4981</v>
      </c>
      <c r="G837" s="146" t="str">
        <f t="shared" si="13"/>
        <v>103454吉岡町</v>
      </c>
      <c r="H837" s="117" t="s">
        <v>277</v>
      </c>
      <c r="J837" s="117" t="s">
        <v>4895</v>
      </c>
      <c r="K837" s="121">
        <v>7314432</v>
      </c>
    </row>
    <row r="838" spans="1:11" x14ac:dyDescent="0.4">
      <c r="A838" s="117" t="s">
        <v>6634</v>
      </c>
      <c r="B838" s="117" t="s">
        <v>225</v>
      </c>
      <c r="C838" s="117" t="s">
        <v>6560</v>
      </c>
      <c r="D838" s="117" t="s">
        <v>6561</v>
      </c>
      <c r="E838" s="117" t="s">
        <v>4980</v>
      </c>
      <c r="F838" s="117" t="s">
        <v>4979</v>
      </c>
      <c r="G838" s="146" t="str">
        <f t="shared" si="13"/>
        <v>103667上野村</v>
      </c>
      <c r="H838" s="117" t="s">
        <v>277</v>
      </c>
      <c r="J838" s="117" t="s">
        <v>4895</v>
      </c>
      <c r="K838" s="121">
        <v>2987804</v>
      </c>
    </row>
    <row r="839" spans="1:11" x14ac:dyDescent="0.4">
      <c r="A839" s="117" t="s">
        <v>6634</v>
      </c>
      <c r="B839" s="117" t="s">
        <v>225</v>
      </c>
      <c r="C839" s="117" t="s">
        <v>6560</v>
      </c>
      <c r="D839" s="117" t="s">
        <v>6561</v>
      </c>
      <c r="E839" s="117" t="s">
        <v>4978</v>
      </c>
      <c r="F839" s="117" t="s">
        <v>4977</v>
      </c>
      <c r="G839" s="146" t="str">
        <f t="shared" si="13"/>
        <v>103675神流町</v>
      </c>
      <c r="H839" s="117" t="s">
        <v>277</v>
      </c>
      <c r="J839" s="117" t="s">
        <v>4895</v>
      </c>
      <c r="K839" s="121">
        <v>3173939</v>
      </c>
    </row>
    <row r="840" spans="1:11" x14ac:dyDescent="0.4">
      <c r="A840" s="117" t="s">
        <v>6634</v>
      </c>
      <c r="B840" s="117" t="s">
        <v>225</v>
      </c>
      <c r="C840" s="117" t="s">
        <v>6560</v>
      </c>
      <c r="D840" s="117" t="s">
        <v>6561</v>
      </c>
      <c r="E840" s="117" t="s">
        <v>4976</v>
      </c>
      <c r="F840" s="117" t="s">
        <v>4975</v>
      </c>
      <c r="G840" s="146" t="str">
        <f t="shared" si="13"/>
        <v>103829下仁田町</v>
      </c>
      <c r="H840" s="117" t="s">
        <v>277</v>
      </c>
      <c r="J840" s="117" t="s">
        <v>4895</v>
      </c>
      <c r="K840" s="121">
        <v>5393415</v>
      </c>
    </row>
    <row r="841" spans="1:11" x14ac:dyDescent="0.4">
      <c r="A841" s="117" t="s">
        <v>6634</v>
      </c>
      <c r="B841" s="117" t="s">
        <v>225</v>
      </c>
      <c r="C841" s="117" t="s">
        <v>6560</v>
      </c>
      <c r="D841" s="117" t="s">
        <v>6561</v>
      </c>
      <c r="E841" s="117" t="s">
        <v>4974</v>
      </c>
      <c r="F841" s="117" t="s">
        <v>3696</v>
      </c>
      <c r="G841" s="146" t="str">
        <f t="shared" si="13"/>
        <v>103837南牧村</v>
      </c>
      <c r="H841" s="117" t="s">
        <v>277</v>
      </c>
      <c r="J841" s="117" t="s">
        <v>4895</v>
      </c>
      <c r="K841" s="121">
        <v>2447970</v>
      </c>
    </row>
    <row r="842" spans="1:11" x14ac:dyDescent="0.4">
      <c r="A842" s="117" t="s">
        <v>6634</v>
      </c>
      <c r="B842" s="117" t="s">
        <v>225</v>
      </c>
      <c r="C842" s="117" t="s">
        <v>6560</v>
      </c>
      <c r="D842" s="117" t="s">
        <v>6561</v>
      </c>
      <c r="E842" s="117" t="s">
        <v>4973</v>
      </c>
      <c r="F842" s="117" t="s">
        <v>4972</v>
      </c>
      <c r="G842" s="146" t="str">
        <f t="shared" si="13"/>
        <v>103845甘楽町</v>
      </c>
      <c r="H842" s="117" t="s">
        <v>277</v>
      </c>
      <c r="J842" s="117" t="s">
        <v>4895</v>
      </c>
      <c r="K842" s="121">
        <v>5064747</v>
      </c>
    </row>
    <row r="843" spans="1:11" x14ac:dyDescent="0.4">
      <c r="A843" s="117" t="s">
        <v>6634</v>
      </c>
      <c r="B843" s="117" t="s">
        <v>225</v>
      </c>
      <c r="C843" s="117" t="s">
        <v>6560</v>
      </c>
      <c r="D843" s="117" t="s">
        <v>6561</v>
      </c>
      <c r="E843" s="117" t="s">
        <v>4971</v>
      </c>
      <c r="F843" s="117" t="s">
        <v>4970</v>
      </c>
      <c r="G843" s="146" t="str">
        <f t="shared" si="13"/>
        <v>104213中之条町</v>
      </c>
      <c r="H843" s="117" t="s">
        <v>277</v>
      </c>
      <c r="J843" s="117" t="s">
        <v>4895</v>
      </c>
      <c r="K843" s="121">
        <v>10296509</v>
      </c>
    </row>
    <row r="844" spans="1:11" x14ac:dyDescent="0.4">
      <c r="A844" s="117" t="s">
        <v>6634</v>
      </c>
      <c r="B844" s="117" t="s">
        <v>225</v>
      </c>
      <c r="C844" s="117" t="s">
        <v>6560</v>
      </c>
      <c r="D844" s="117" t="s">
        <v>6561</v>
      </c>
      <c r="E844" s="117" t="s">
        <v>4969</v>
      </c>
      <c r="F844" s="117" t="s">
        <v>4968</v>
      </c>
      <c r="G844" s="146" t="str">
        <f t="shared" si="13"/>
        <v>104248長野原町</v>
      </c>
      <c r="H844" s="117" t="s">
        <v>277</v>
      </c>
      <c r="J844" s="117" t="s">
        <v>4895</v>
      </c>
      <c r="K844" s="121">
        <v>8771183</v>
      </c>
    </row>
    <row r="845" spans="1:11" x14ac:dyDescent="0.4">
      <c r="A845" s="117" t="s">
        <v>6634</v>
      </c>
      <c r="B845" s="117" t="s">
        <v>225</v>
      </c>
      <c r="C845" s="117" t="s">
        <v>6560</v>
      </c>
      <c r="D845" s="117" t="s">
        <v>6561</v>
      </c>
      <c r="E845" s="117" t="s">
        <v>4967</v>
      </c>
      <c r="F845" s="117" t="s">
        <v>4966</v>
      </c>
      <c r="G845" s="146" t="str">
        <f t="shared" si="13"/>
        <v>104256嬬恋村</v>
      </c>
      <c r="H845" s="117" t="s">
        <v>277</v>
      </c>
      <c r="J845" s="117" t="s">
        <v>4895</v>
      </c>
      <c r="K845" s="121">
        <v>7889533</v>
      </c>
    </row>
    <row r="846" spans="1:11" x14ac:dyDescent="0.4">
      <c r="A846" s="117" t="s">
        <v>6634</v>
      </c>
      <c r="B846" s="117" t="s">
        <v>225</v>
      </c>
      <c r="C846" s="117" t="s">
        <v>6560</v>
      </c>
      <c r="D846" s="117" t="s">
        <v>6561</v>
      </c>
      <c r="E846" s="117" t="s">
        <v>4965</v>
      </c>
      <c r="F846" s="117" t="s">
        <v>4964</v>
      </c>
      <c r="G846" s="146" t="str">
        <f t="shared" si="13"/>
        <v>104264草津町</v>
      </c>
      <c r="H846" s="117" t="s">
        <v>277</v>
      </c>
      <c r="J846" s="117" t="s">
        <v>4895</v>
      </c>
      <c r="K846" s="121">
        <v>6059848</v>
      </c>
    </row>
    <row r="847" spans="1:11" x14ac:dyDescent="0.4">
      <c r="A847" s="117" t="s">
        <v>6634</v>
      </c>
      <c r="B847" s="117" t="s">
        <v>225</v>
      </c>
      <c r="C847" s="117" t="s">
        <v>6560</v>
      </c>
      <c r="D847" s="117" t="s">
        <v>6561</v>
      </c>
      <c r="E847" s="117" t="s">
        <v>4963</v>
      </c>
      <c r="F847" s="117" t="s">
        <v>3602</v>
      </c>
      <c r="G847" s="146" t="str">
        <f t="shared" si="13"/>
        <v>104281高山村</v>
      </c>
      <c r="H847" s="117" t="s">
        <v>277</v>
      </c>
      <c r="J847" s="117" t="s">
        <v>4895</v>
      </c>
      <c r="K847" s="121">
        <v>3077999</v>
      </c>
    </row>
    <row r="848" spans="1:11" x14ac:dyDescent="0.4">
      <c r="A848" s="117" t="s">
        <v>6634</v>
      </c>
      <c r="B848" s="117" t="s">
        <v>225</v>
      </c>
      <c r="C848" s="117" t="s">
        <v>6560</v>
      </c>
      <c r="D848" s="117" t="s">
        <v>6561</v>
      </c>
      <c r="E848" s="117" t="s">
        <v>4962</v>
      </c>
      <c r="F848" s="117" t="s">
        <v>4961</v>
      </c>
      <c r="G848" s="146" t="str">
        <f t="shared" si="13"/>
        <v>104299東吾妻町</v>
      </c>
      <c r="H848" s="117" t="s">
        <v>277</v>
      </c>
      <c r="J848" s="117" t="s">
        <v>4895</v>
      </c>
      <c r="K848" s="121">
        <v>8182690</v>
      </c>
    </row>
    <row r="849" spans="1:11" x14ac:dyDescent="0.4">
      <c r="A849" s="117" t="s">
        <v>6634</v>
      </c>
      <c r="B849" s="117" t="s">
        <v>225</v>
      </c>
      <c r="C849" s="117" t="s">
        <v>6560</v>
      </c>
      <c r="D849" s="117" t="s">
        <v>6561</v>
      </c>
      <c r="E849" s="117" t="s">
        <v>4960</v>
      </c>
      <c r="F849" s="117" t="s">
        <v>4959</v>
      </c>
      <c r="G849" s="146" t="str">
        <f t="shared" si="13"/>
        <v>104434片品村</v>
      </c>
      <c r="H849" s="117" t="s">
        <v>277</v>
      </c>
      <c r="J849" s="117" t="s">
        <v>4895</v>
      </c>
      <c r="K849" s="121">
        <v>4447899</v>
      </c>
    </row>
    <row r="850" spans="1:11" x14ac:dyDescent="0.4">
      <c r="A850" s="117" t="s">
        <v>6634</v>
      </c>
      <c r="B850" s="117" t="s">
        <v>225</v>
      </c>
      <c r="C850" s="117" t="s">
        <v>6560</v>
      </c>
      <c r="D850" s="117" t="s">
        <v>6561</v>
      </c>
      <c r="E850" s="117" t="s">
        <v>4958</v>
      </c>
      <c r="F850" s="117" t="s">
        <v>4957</v>
      </c>
      <c r="G850" s="146" t="str">
        <f t="shared" si="13"/>
        <v>104442川場村</v>
      </c>
      <c r="H850" s="117" t="s">
        <v>277</v>
      </c>
      <c r="J850" s="117" t="s">
        <v>4895</v>
      </c>
      <c r="K850" s="121">
        <v>2755609</v>
      </c>
    </row>
    <row r="851" spans="1:11" x14ac:dyDescent="0.4">
      <c r="A851" s="117" t="s">
        <v>6634</v>
      </c>
      <c r="B851" s="117" t="s">
        <v>225</v>
      </c>
      <c r="C851" s="117" t="s">
        <v>6560</v>
      </c>
      <c r="D851" s="117" t="s">
        <v>6561</v>
      </c>
      <c r="E851" s="117" t="s">
        <v>4956</v>
      </c>
      <c r="F851" s="117" t="s">
        <v>4955</v>
      </c>
      <c r="G851" s="146" t="str">
        <f t="shared" si="13"/>
        <v>104485昭和村</v>
      </c>
      <c r="H851" s="117" t="s">
        <v>277</v>
      </c>
      <c r="J851" s="117" t="s">
        <v>4895</v>
      </c>
      <c r="K851" s="121">
        <v>6548729</v>
      </c>
    </row>
    <row r="852" spans="1:11" x14ac:dyDescent="0.4">
      <c r="A852" s="117" t="s">
        <v>6634</v>
      </c>
      <c r="B852" s="117" t="s">
        <v>225</v>
      </c>
      <c r="C852" s="117" t="s">
        <v>6560</v>
      </c>
      <c r="D852" s="117" t="s">
        <v>6561</v>
      </c>
      <c r="E852" s="117" t="s">
        <v>4954</v>
      </c>
      <c r="F852" s="117" t="s">
        <v>4953</v>
      </c>
      <c r="G852" s="146" t="str">
        <f t="shared" si="13"/>
        <v>104493みなかみ町</v>
      </c>
      <c r="H852" s="117" t="s">
        <v>277</v>
      </c>
      <c r="J852" s="117" t="s">
        <v>4895</v>
      </c>
      <c r="K852" s="121">
        <v>13632935</v>
      </c>
    </row>
    <row r="853" spans="1:11" x14ac:dyDescent="0.4">
      <c r="A853" s="117" t="s">
        <v>6634</v>
      </c>
      <c r="B853" s="117" t="s">
        <v>225</v>
      </c>
      <c r="C853" s="117" t="s">
        <v>6560</v>
      </c>
      <c r="D853" s="117" t="s">
        <v>6561</v>
      </c>
      <c r="E853" s="117" t="s">
        <v>4952</v>
      </c>
      <c r="F853" s="117" t="s">
        <v>4951</v>
      </c>
      <c r="G853" s="146" t="str">
        <f t="shared" si="13"/>
        <v>104647玉村町</v>
      </c>
      <c r="H853" s="117" t="s">
        <v>277</v>
      </c>
      <c r="J853" s="117" t="s">
        <v>4895</v>
      </c>
      <c r="K853" s="121">
        <v>10781602</v>
      </c>
    </row>
    <row r="854" spans="1:11" x14ac:dyDescent="0.4">
      <c r="A854" s="117" t="s">
        <v>6634</v>
      </c>
      <c r="B854" s="117" t="s">
        <v>225</v>
      </c>
      <c r="C854" s="117" t="s">
        <v>6560</v>
      </c>
      <c r="D854" s="117" t="s">
        <v>6561</v>
      </c>
      <c r="E854" s="117" t="s">
        <v>4950</v>
      </c>
      <c r="F854" s="117" t="s">
        <v>4949</v>
      </c>
      <c r="G854" s="146" t="str">
        <f t="shared" si="13"/>
        <v>105210板倉町</v>
      </c>
      <c r="H854" s="117" t="s">
        <v>277</v>
      </c>
      <c r="J854" s="117" t="s">
        <v>4895</v>
      </c>
      <c r="K854" s="121">
        <v>5675658</v>
      </c>
    </row>
    <row r="855" spans="1:11" x14ac:dyDescent="0.4">
      <c r="A855" s="117" t="s">
        <v>6634</v>
      </c>
      <c r="B855" s="117" t="s">
        <v>225</v>
      </c>
      <c r="C855" s="117" t="s">
        <v>6560</v>
      </c>
      <c r="D855" s="117" t="s">
        <v>6561</v>
      </c>
      <c r="E855" s="117" t="s">
        <v>4948</v>
      </c>
      <c r="F855" s="117" t="s">
        <v>2879</v>
      </c>
      <c r="G855" s="146" t="str">
        <f t="shared" si="13"/>
        <v>105228明和町</v>
      </c>
      <c r="H855" s="117" t="s">
        <v>277</v>
      </c>
      <c r="J855" s="117" t="s">
        <v>4895</v>
      </c>
      <c r="K855" s="121">
        <v>5733227</v>
      </c>
    </row>
    <row r="856" spans="1:11" x14ac:dyDescent="0.4">
      <c r="A856" s="117" t="s">
        <v>6634</v>
      </c>
      <c r="B856" s="117" t="s">
        <v>225</v>
      </c>
      <c r="C856" s="117" t="s">
        <v>6560</v>
      </c>
      <c r="D856" s="117" t="s">
        <v>6561</v>
      </c>
      <c r="E856" s="117" t="s">
        <v>4947</v>
      </c>
      <c r="F856" s="117" t="s">
        <v>4946</v>
      </c>
      <c r="G856" s="146" t="str">
        <f t="shared" si="13"/>
        <v>105236千代田町</v>
      </c>
      <c r="H856" s="117" t="s">
        <v>277</v>
      </c>
      <c r="J856" s="117" t="s">
        <v>4895</v>
      </c>
      <c r="K856" s="121">
        <v>4678223</v>
      </c>
    </row>
    <row r="857" spans="1:11" x14ac:dyDescent="0.4">
      <c r="A857" s="117" t="s">
        <v>6634</v>
      </c>
      <c r="B857" s="117" t="s">
        <v>225</v>
      </c>
      <c r="C857" s="117" t="s">
        <v>6560</v>
      </c>
      <c r="D857" s="117" t="s">
        <v>6561</v>
      </c>
      <c r="E857" s="117" t="s">
        <v>4945</v>
      </c>
      <c r="F857" s="117" t="s">
        <v>4944</v>
      </c>
      <c r="G857" s="146" t="str">
        <f t="shared" si="13"/>
        <v>105244大泉町</v>
      </c>
      <c r="H857" s="117" t="s">
        <v>277</v>
      </c>
      <c r="J857" s="117" t="s">
        <v>4895</v>
      </c>
      <c r="K857" s="121">
        <v>12363621</v>
      </c>
    </row>
    <row r="858" spans="1:11" x14ac:dyDescent="0.4">
      <c r="A858" s="117" t="s">
        <v>6634</v>
      </c>
      <c r="B858" s="117" t="s">
        <v>225</v>
      </c>
      <c r="C858" s="117" t="s">
        <v>6560</v>
      </c>
      <c r="D858" s="117" t="s">
        <v>6561</v>
      </c>
      <c r="E858" s="117" t="s">
        <v>4943</v>
      </c>
      <c r="F858" s="117" t="s">
        <v>4942</v>
      </c>
      <c r="G858" s="146" t="str">
        <f t="shared" si="13"/>
        <v>105252邑楽町</v>
      </c>
      <c r="H858" s="117" t="s">
        <v>277</v>
      </c>
      <c r="J858" s="117" t="s">
        <v>4895</v>
      </c>
      <c r="K858" s="121">
        <v>9102014</v>
      </c>
    </row>
    <row r="859" spans="1:11" x14ac:dyDescent="0.4">
      <c r="A859" s="117" t="s">
        <v>6634</v>
      </c>
      <c r="B859" s="117" t="s">
        <v>225</v>
      </c>
      <c r="C859" s="117" t="s">
        <v>6560</v>
      </c>
      <c r="D859" s="117" t="s">
        <v>6561</v>
      </c>
      <c r="E859" s="117" t="s">
        <v>4941</v>
      </c>
      <c r="F859" s="117" t="s">
        <v>4940</v>
      </c>
      <c r="G859" s="146" t="str">
        <f t="shared" si="13"/>
        <v>108065烏帽子山植林組合</v>
      </c>
      <c r="H859" s="117" t="s">
        <v>226</v>
      </c>
      <c r="J859" s="117" t="s">
        <v>4895</v>
      </c>
      <c r="K859" s="121">
        <v>590</v>
      </c>
    </row>
    <row r="860" spans="1:11" x14ac:dyDescent="0.4">
      <c r="A860" s="117" t="s">
        <v>6634</v>
      </c>
      <c r="B860" s="117" t="s">
        <v>225</v>
      </c>
      <c r="C860" s="117" t="s">
        <v>6560</v>
      </c>
      <c r="D860" s="117" t="s">
        <v>6561</v>
      </c>
      <c r="E860" s="117" t="s">
        <v>4939</v>
      </c>
      <c r="F860" s="117" t="s">
        <v>4938</v>
      </c>
      <c r="G860" s="146" t="str">
        <f t="shared" si="13"/>
        <v>108375富岡甘楽衛生施設組合</v>
      </c>
      <c r="H860" s="117" t="s">
        <v>226</v>
      </c>
      <c r="J860" s="117" t="s">
        <v>4895</v>
      </c>
      <c r="K860" s="121">
        <v>252749</v>
      </c>
    </row>
    <row r="861" spans="1:11" x14ac:dyDescent="0.4">
      <c r="A861" s="117" t="s">
        <v>6634</v>
      </c>
      <c r="B861" s="117" t="s">
        <v>225</v>
      </c>
      <c r="C861" s="117" t="s">
        <v>6560</v>
      </c>
      <c r="D861" s="117" t="s">
        <v>6561</v>
      </c>
      <c r="E861" s="117" t="s">
        <v>4937</v>
      </c>
      <c r="F861" s="117" t="s">
        <v>4936</v>
      </c>
      <c r="G861" s="146" t="str">
        <f t="shared" si="13"/>
        <v>108383甘楽西部環境衛生施設組合</v>
      </c>
      <c r="H861" s="117" t="s">
        <v>226</v>
      </c>
      <c r="J861" s="117" t="s">
        <v>4895</v>
      </c>
      <c r="K861" s="121">
        <v>312024</v>
      </c>
    </row>
    <row r="862" spans="1:11" x14ac:dyDescent="0.4">
      <c r="A862" s="117" t="s">
        <v>6634</v>
      </c>
      <c r="B862" s="117" t="s">
        <v>225</v>
      </c>
      <c r="C862" s="117" t="s">
        <v>6560</v>
      </c>
      <c r="D862" s="117" t="s">
        <v>6561</v>
      </c>
      <c r="E862" s="117" t="s">
        <v>4935</v>
      </c>
      <c r="F862" s="117" t="s">
        <v>4934</v>
      </c>
      <c r="G862" s="146" t="str">
        <f t="shared" si="13"/>
        <v>108391館林衛生施設組合</v>
      </c>
      <c r="H862" s="117" t="s">
        <v>226</v>
      </c>
      <c r="J862" s="117" t="s">
        <v>4895</v>
      </c>
      <c r="K862" s="121">
        <v>2590864</v>
      </c>
    </row>
    <row r="863" spans="1:11" x14ac:dyDescent="0.4">
      <c r="A863" s="117" t="s">
        <v>6634</v>
      </c>
      <c r="B863" s="117" t="s">
        <v>225</v>
      </c>
      <c r="C863" s="117" t="s">
        <v>6560</v>
      </c>
      <c r="D863" s="117" t="s">
        <v>6561</v>
      </c>
      <c r="E863" s="117" t="s">
        <v>4933</v>
      </c>
      <c r="F863" s="117" t="s">
        <v>4932</v>
      </c>
      <c r="G863" s="146" t="str">
        <f t="shared" si="13"/>
        <v>108405吾妻東部衛生施設組合</v>
      </c>
      <c r="H863" s="117" t="s">
        <v>226</v>
      </c>
      <c r="J863" s="117" t="s">
        <v>4895</v>
      </c>
      <c r="K863" s="121">
        <v>568485</v>
      </c>
    </row>
    <row r="864" spans="1:11" x14ac:dyDescent="0.4">
      <c r="A864" s="117" t="s">
        <v>6634</v>
      </c>
      <c r="B864" s="117" t="s">
        <v>225</v>
      </c>
      <c r="C864" s="117" t="s">
        <v>6560</v>
      </c>
      <c r="D864" s="117" t="s">
        <v>6561</v>
      </c>
      <c r="E864" s="117" t="s">
        <v>4931</v>
      </c>
      <c r="F864" s="117" t="s">
        <v>4930</v>
      </c>
      <c r="G864" s="146" t="str">
        <f t="shared" si="13"/>
        <v>108421西吾妻衛生施設組合</v>
      </c>
      <c r="H864" s="117" t="s">
        <v>226</v>
      </c>
      <c r="J864" s="117" t="s">
        <v>4895</v>
      </c>
      <c r="K864" s="121">
        <v>91020</v>
      </c>
    </row>
    <row r="865" spans="1:11" x14ac:dyDescent="0.4">
      <c r="A865" s="117" t="s">
        <v>6634</v>
      </c>
      <c r="B865" s="117" t="s">
        <v>225</v>
      </c>
      <c r="C865" s="117" t="s">
        <v>6560</v>
      </c>
      <c r="D865" s="117" t="s">
        <v>6561</v>
      </c>
      <c r="E865" s="117" t="s">
        <v>4929</v>
      </c>
      <c r="F865" s="117" t="s">
        <v>4928</v>
      </c>
      <c r="G865" s="146" t="str">
        <f t="shared" si="13"/>
        <v>108618館林地区消防組合</v>
      </c>
      <c r="H865" s="117" t="s">
        <v>226</v>
      </c>
      <c r="J865" s="117" t="s">
        <v>4895</v>
      </c>
      <c r="K865" s="121">
        <v>2236434</v>
      </c>
    </row>
    <row r="866" spans="1:11" x14ac:dyDescent="0.4">
      <c r="A866" s="117" t="s">
        <v>6634</v>
      </c>
      <c r="B866" s="117" t="s">
        <v>225</v>
      </c>
      <c r="C866" s="117" t="s">
        <v>6560</v>
      </c>
      <c r="D866" s="117" t="s">
        <v>6561</v>
      </c>
      <c r="E866" s="117" t="s">
        <v>4927</v>
      </c>
      <c r="F866" s="117" t="s">
        <v>4926</v>
      </c>
      <c r="G866" s="146" t="str">
        <f t="shared" si="13"/>
        <v>108626利根沼田広域市町村圏振興整備組合</v>
      </c>
      <c r="H866" s="117" t="s">
        <v>226</v>
      </c>
      <c r="J866" s="117" t="s">
        <v>4895</v>
      </c>
      <c r="K866" s="121">
        <v>2968702</v>
      </c>
    </row>
    <row r="867" spans="1:11" x14ac:dyDescent="0.4">
      <c r="A867" s="117" t="s">
        <v>6634</v>
      </c>
      <c r="B867" s="117" t="s">
        <v>225</v>
      </c>
      <c r="C867" s="117" t="s">
        <v>6560</v>
      </c>
      <c r="D867" s="117" t="s">
        <v>6561</v>
      </c>
      <c r="E867" s="117" t="s">
        <v>4925</v>
      </c>
      <c r="F867" s="117" t="s">
        <v>4924</v>
      </c>
      <c r="G867" s="146" t="str">
        <f t="shared" si="13"/>
        <v>108634高崎市・安中市消防組合</v>
      </c>
      <c r="H867" s="117" t="s">
        <v>226</v>
      </c>
      <c r="J867" s="117" t="s">
        <v>4895</v>
      </c>
      <c r="K867" s="121">
        <v>4753818</v>
      </c>
    </row>
    <row r="868" spans="1:11" x14ac:dyDescent="0.4">
      <c r="A868" s="117" t="s">
        <v>6634</v>
      </c>
      <c r="B868" s="117" t="s">
        <v>225</v>
      </c>
      <c r="C868" s="117" t="s">
        <v>6560</v>
      </c>
      <c r="D868" s="117" t="s">
        <v>6561</v>
      </c>
      <c r="E868" s="117" t="s">
        <v>4923</v>
      </c>
      <c r="F868" s="117" t="s">
        <v>4922</v>
      </c>
      <c r="G868" s="146" t="str">
        <f t="shared" si="13"/>
        <v>108707西吾妻環境衛生施設組合</v>
      </c>
      <c r="H868" s="117" t="s">
        <v>226</v>
      </c>
      <c r="J868" s="117" t="s">
        <v>4895</v>
      </c>
      <c r="K868" s="121">
        <v>398231</v>
      </c>
    </row>
    <row r="869" spans="1:11" x14ac:dyDescent="0.4">
      <c r="A869" s="117" t="s">
        <v>6634</v>
      </c>
      <c r="B869" s="117" t="s">
        <v>225</v>
      </c>
      <c r="C869" s="117" t="s">
        <v>6560</v>
      </c>
      <c r="D869" s="117" t="s">
        <v>6561</v>
      </c>
      <c r="E869" s="117" t="s">
        <v>4921</v>
      </c>
      <c r="F869" s="117" t="s">
        <v>4920</v>
      </c>
      <c r="G869" s="146" t="str">
        <f t="shared" si="13"/>
        <v>108731渋川地区広域市町村圏振興整備組合</v>
      </c>
      <c r="H869" s="117" t="s">
        <v>226</v>
      </c>
      <c r="J869" s="117" t="s">
        <v>4895</v>
      </c>
      <c r="K869" s="121">
        <v>2985958</v>
      </c>
    </row>
    <row r="870" spans="1:11" x14ac:dyDescent="0.4">
      <c r="A870" s="117" t="s">
        <v>6634</v>
      </c>
      <c r="B870" s="117" t="s">
        <v>225</v>
      </c>
      <c r="C870" s="117" t="s">
        <v>6560</v>
      </c>
      <c r="D870" s="117" t="s">
        <v>6561</v>
      </c>
      <c r="E870" s="117" t="s">
        <v>4919</v>
      </c>
      <c r="F870" s="117" t="s">
        <v>4918</v>
      </c>
      <c r="G870" s="146" t="str">
        <f t="shared" si="13"/>
        <v>108740富岡甘楽広域市町村圏振興整備組合</v>
      </c>
      <c r="H870" s="117" t="s">
        <v>226</v>
      </c>
      <c r="J870" s="117" t="s">
        <v>4895</v>
      </c>
      <c r="K870" s="121">
        <v>1630997</v>
      </c>
    </row>
    <row r="871" spans="1:11" x14ac:dyDescent="0.4">
      <c r="A871" s="117" t="s">
        <v>6634</v>
      </c>
      <c r="B871" s="117" t="s">
        <v>225</v>
      </c>
      <c r="C871" s="117" t="s">
        <v>6560</v>
      </c>
      <c r="D871" s="117" t="s">
        <v>6561</v>
      </c>
      <c r="E871" s="117" t="s">
        <v>4917</v>
      </c>
      <c r="F871" s="117" t="s">
        <v>4916</v>
      </c>
      <c r="G871" s="146" t="str">
        <f t="shared" si="13"/>
        <v>108758沼田市外二箇村清掃施設組合</v>
      </c>
      <c r="H871" s="117" t="s">
        <v>226</v>
      </c>
      <c r="J871" s="117" t="s">
        <v>4895</v>
      </c>
      <c r="K871" s="121">
        <v>418612</v>
      </c>
    </row>
    <row r="872" spans="1:11" x14ac:dyDescent="0.4">
      <c r="A872" s="117" t="s">
        <v>6634</v>
      </c>
      <c r="B872" s="117" t="s">
        <v>225</v>
      </c>
      <c r="C872" s="117" t="s">
        <v>6560</v>
      </c>
      <c r="D872" s="117" t="s">
        <v>6561</v>
      </c>
      <c r="E872" s="117" t="s">
        <v>4915</v>
      </c>
      <c r="F872" s="117" t="s">
        <v>4914</v>
      </c>
      <c r="G872" s="146" t="str">
        <f t="shared" si="13"/>
        <v>108766群馬県市町村会館管理組合</v>
      </c>
      <c r="H872" s="117" t="s">
        <v>226</v>
      </c>
      <c r="J872" s="117" t="s">
        <v>4895</v>
      </c>
      <c r="K872" s="121">
        <v>124489</v>
      </c>
    </row>
    <row r="873" spans="1:11" x14ac:dyDescent="0.4">
      <c r="A873" s="117" t="s">
        <v>6634</v>
      </c>
      <c r="B873" s="117" t="s">
        <v>225</v>
      </c>
      <c r="C873" s="117" t="s">
        <v>6560</v>
      </c>
      <c r="D873" s="117" t="s">
        <v>6561</v>
      </c>
      <c r="E873" s="117" t="s">
        <v>4913</v>
      </c>
      <c r="F873" s="117" t="s">
        <v>4912</v>
      </c>
      <c r="G873" s="146" t="str">
        <f t="shared" si="13"/>
        <v>108804吾妻広域町村圏振興整備組合（普通会計分）</v>
      </c>
      <c r="H873" s="117" t="s">
        <v>226</v>
      </c>
      <c r="J873" s="117" t="s">
        <v>4895</v>
      </c>
      <c r="K873" s="121">
        <v>1545154</v>
      </c>
    </row>
    <row r="874" spans="1:11" x14ac:dyDescent="0.4">
      <c r="A874" s="117" t="s">
        <v>6634</v>
      </c>
      <c r="B874" s="117" t="s">
        <v>225</v>
      </c>
      <c r="C874" s="117" t="s">
        <v>6560</v>
      </c>
      <c r="D874" s="117" t="s">
        <v>6561</v>
      </c>
      <c r="E874" s="117" t="s">
        <v>4911</v>
      </c>
      <c r="F874" s="117" t="s">
        <v>4910</v>
      </c>
      <c r="G874" s="146" t="str">
        <f t="shared" si="13"/>
        <v>108821多野藤岡広域市町村圏振興整備組合</v>
      </c>
      <c r="H874" s="117" t="s">
        <v>226</v>
      </c>
      <c r="J874" s="117" t="s">
        <v>4895</v>
      </c>
      <c r="K874" s="121">
        <v>1824090</v>
      </c>
    </row>
    <row r="875" spans="1:11" x14ac:dyDescent="0.4">
      <c r="A875" s="117" t="s">
        <v>6634</v>
      </c>
      <c r="B875" s="117" t="s">
        <v>225</v>
      </c>
      <c r="C875" s="117" t="s">
        <v>6560</v>
      </c>
      <c r="D875" s="117" t="s">
        <v>6561</v>
      </c>
      <c r="E875" s="117" t="s">
        <v>4909</v>
      </c>
      <c r="F875" s="117" t="s">
        <v>4908</v>
      </c>
      <c r="G875" s="146" t="str">
        <f t="shared" si="13"/>
        <v>108839利根沼田学校組合</v>
      </c>
      <c r="H875" s="117" t="s">
        <v>226</v>
      </c>
      <c r="J875" s="117" t="s">
        <v>4895</v>
      </c>
      <c r="K875" s="121">
        <v>655340</v>
      </c>
    </row>
    <row r="876" spans="1:11" x14ac:dyDescent="0.4">
      <c r="A876" s="117" t="s">
        <v>6634</v>
      </c>
      <c r="B876" s="117" t="s">
        <v>225</v>
      </c>
      <c r="C876" s="117" t="s">
        <v>6560</v>
      </c>
      <c r="D876" s="117" t="s">
        <v>6561</v>
      </c>
      <c r="E876" s="117" t="s">
        <v>4907</v>
      </c>
      <c r="F876" s="117" t="s">
        <v>4906</v>
      </c>
      <c r="G876" s="146" t="str">
        <f t="shared" si="13"/>
        <v>108901大泉町外二町環境衛生施設組合</v>
      </c>
      <c r="H876" s="117" t="s">
        <v>226</v>
      </c>
      <c r="J876" s="117" t="s">
        <v>4895</v>
      </c>
      <c r="K876" s="121">
        <v>867299</v>
      </c>
    </row>
    <row r="877" spans="1:11" x14ac:dyDescent="0.4">
      <c r="A877" s="117" t="s">
        <v>6634</v>
      </c>
      <c r="B877" s="117" t="s">
        <v>225</v>
      </c>
      <c r="C877" s="117" t="s">
        <v>6560</v>
      </c>
      <c r="D877" s="117" t="s">
        <v>6561</v>
      </c>
      <c r="E877" s="117" t="s">
        <v>4905</v>
      </c>
      <c r="F877" s="117" t="s">
        <v>4904</v>
      </c>
      <c r="G877" s="146" t="str">
        <f t="shared" si="13"/>
        <v>108910邑楽館林医療事務組合（普通会計分）</v>
      </c>
      <c r="H877" s="117" t="s">
        <v>226</v>
      </c>
      <c r="J877" s="117" t="s">
        <v>4895</v>
      </c>
      <c r="K877" s="121">
        <v>154794</v>
      </c>
    </row>
    <row r="878" spans="1:11" x14ac:dyDescent="0.4">
      <c r="A878" s="117" t="s">
        <v>6634</v>
      </c>
      <c r="B878" s="117" t="s">
        <v>225</v>
      </c>
      <c r="C878" s="117" t="s">
        <v>6560</v>
      </c>
      <c r="D878" s="117" t="s">
        <v>6561</v>
      </c>
      <c r="E878" s="117" t="s">
        <v>4903</v>
      </c>
      <c r="F878" s="117" t="s">
        <v>4902</v>
      </c>
      <c r="G878" s="146" t="str">
        <f t="shared" si="13"/>
        <v>108928利根東部衛生施設組合</v>
      </c>
      <c r="H878" s="117" t="s">
        <v>226</v>
      </c>
      <c r="J878" s="117" t="s">
        <v>4895</v>
      </c>
      <c r="K878" s="121">
        <v>336486</v>
      </c>
    </row>
    <row r="879" spans="1:11" x14ac:dyDescent="0.4">
      <c r="A879" s="117" t="s">
        <v>6634</v>
      </c>
      <c r="B879" s="117" t="s">
        <v>225</v>
      </c>
      <c r="C879" s="117" t="s">
        <v>6560</v>
      </c>
      <c r="D879" s="117" t="s">
        <v>6561</v>
      </c>
      <c r="E879" s="117" t="s">
        <v>4901</v>
      </c>
      <c r="F879" s="117" t="s">
        <v>4900</v>
      </c>
      <c r="G879" s="146" t="str">
        <f t="shared" si="13"/>
        <v>109061群馬県市町村総合事務組合</v>
      </c>
      <c r="H879" s="117" t="s">
        <v>226</v>
      </c>
      <c r="J879" s="117" t="s">
        <v>4895</v>
      </c>
      <c r="K879" s="121">
        <v>5419914</v>
      </c>
    </row>
    <row r="880" spans="1:11" x14ac:dyDescent="0.4">
      <c r="A880" s="117" t="s">
        <v>6634</v>
      </c>
      <c r="B880" s="117" t="s">
        <v>225</v>
      </c>
      <c r="C880" s="117" t="s">
        <v>6560</v>
      </c>
      <c r="D880" s="117" t="s">
        <v>6561</v>
      </c>
      <c r="E880" s="117" t="s">
        <v>4899</v>
      </c>
      <c r="F880" s="117" t="s">
        <v>4898</v>
      </c>
      <c r="G880" s="146" t="str">
        <f t="shared" si="13"/>
        <v>109142太田市外三町広域清掃組合</v>
      </c>
      <c r="H880" s="117" t="s">
        <v>226</v>
      </c>
      <c r="J880" s="117" t="s">
        <v>4895</v>
      </c>
      <c r="K880" s="121">
        <v>808630</v>
      </c>
    </row>
    <row r="881" spans="1:11" x14ac:dyDescent="0.4">
      <c r="A881" s="117" t="s">
        <v>6634</v>
      </c>
      <c r="B881" s="117" t="s">
        <v>225</v>
      </c>
      <c r="C881" s="117" t="s">
        <v>6560</v>
      </c>
      <c r="D881" s="117" t="s">
        <v>6561</v>
      </c>
      <c r="E881" s="117" t="s">
        <v>4897</v>
      </c>
      <c r="F881" s="117" t="s">
        <v>4896</v>
      </c>
      <c r="G881" s="146" t="str">
        <f t="shared" si="13"/>
        <v>109185群馬県後期高齢者医療広域連合</v>
      </c>
      <c r="H881" s="117" t="s">
        <v>220</v>
      </c>
      <c r="J881" s="117" t="s">
        <v>4895</v>
      </c>
      <c r="K881" s="121">
        <v>84756</v>
      </c>
    </row>
    <row r="882" spans="1:11" x14ac:dyDescent="0.4">
      <c r="A882" s="117" t="s">
        <v>6634</v>
      </c>
      <c r="B882" s="117" t="s">
        <v>225</v>
      </c>
      <c r="C882" s="117" t="s">
        <v>6560</v>
      </c>
      <c r="D882" s="117" t="s">
        <v>6561</v>
      </c>
      <c r="E882" s="117" t="s">
        <v>4894</v>
      </c>
      <c r="F882" s="117" t="s">
        <v>4893</v>
      </c>
      <c r="G882" s="146" t="str">
        <f t="shared" si="13"/>
        <v>111007さいたま市</v>
      </c>
      <c r="H882" s="117" t="s">
        <v>802</v>
      </c>
      <c r="J882" s="117" t="s">
        <v>801</v>
      </c>
      <c r="K882" s="121">
        <v>524653521</v>
      </c>
    </row>
    <row r="883" spans="1:11" x14ac:dyDescent="0.4">
      <c r="A883" s="117" t="s">
        <v>6634</v>
      </c>
      <c r="B883" s="117" t="s">
        <v>225</v>
      </c>
      <c r="C883" s="117" t="s">
        <v>6560</v>
      </c>
      <c r="D883" s="117" t="s">
        <v>6561</v>
      </c>
      <c r="E883" s="117" t="s">
        <v>4892</v>
      </c>
      <c r="F883" s="117" t="s">
        <v>4891</v>
      </c>
      <c r="G883" s="146" t="str">
        <f t="shared" si="13"/>
        <v>112011川越市</v>
      </c>
      <c r="H883" s="117" t="s">
        <v>360</v>
      </c>
      <c r="J883" s="117" t="s">
        <v>4676</v>
      </c>
      <c r="K883" s="121">
        <v>109763207</v>
      </c>
    </row>
    <row r="884" spans="1:11" x14ac:dyDescent="0.4">
      <c r="A884" s="117" t="s">
        <v>6634</v>
      </c>
      <c r="B884" s="117" t="s">
        <v>225</v>
      </c>
      <c r="C884" s="117" t="s">
        <v>6560</v>
      </c>
      <c r="D884" s="117" t="s">
        <v>6561</v>
      </c>
      <c r="E884" s="117" t="s">
        <v>4890</v>
      </c>
      <c r="F884" s="117" t="s">
        <v>4889</v>
      </c>
      <c r="G884" s="146" t="str">
        <f t="shared" si="13"/>
        <v>112020熊谷市</v>
      </c>
      <c r="H884" s="117" t="s">
        <v>947</v>
      </c>
      <c r="J884" s="117" t="s">
        <v>4676</v>
      </c>
      <c r="K884" s="121">
        <v>61604197</v>
      </c>
    </row>
    <row r="885" spans="1:11" x14ac:dyDescent="0.4">
      <c r="A885" s="117" t="s">
        <v>6634</v>
      </c>
      <c r="B885" s="117" t="s">
        <v>225</v>
      </c>
      <c r="C885" s="117" t="s">
        <v>6560</v>
      </c>
      <c r="D885" s="117" t="s">
        <v>6561</v>
      </c>
      <c r="E885" s="117" t="s">
        <v>4888</v>
      </c>
      <c r="F885" s="117" t="s">
        <v>4887</v>
      </c>
      <c r="G885" s="146" t="str">
        <f t="shared" si="13"/>
        <v>112038川口市</v>
      </c>
      <c r="H885" s="117" t="s">
        <v>947</v>
      </c>
      <c r="J885" s="117" t="s">
        <v>4676</v>
      </c>
      <c r="K885" s="121">
        <v>201204030</v>
      </c>
    </row>
    <row r="886" spans="1:11" x14ac:dyDescent="0.4">
      <c r="A886" s="117" t="s">
        <v>6634</v>
      </c>
      <c r="B886" s="117" t="s">
        <v>225</v>
      </c>
      <c r="C886" s="117" t="s">
        <v>6560</v>
      </c>
      <c r="D886" s="117" t="s">
        <v>6561</v>
      </c>
      <c r="E886" s="117" t="s">
        <v>4886</v>
      </c>
      <c r="F886" s="117" t="s">
        <v>4885</v>
      </c>
      <c r="G886" s="146" t="str">
        <f t="shared" si="13"/>
        <v>112062行田市</v>
      </c>
      <c r="H886" s="117" t="s">
        <v>338</v>
      </c>
      <c r="J886" s="117" t="s">
        <v>4676</v>
      </c>
      <c r="K886" s="121">
        <v>26012552</v>
      </c>
    </row>
    <row r="887" spans="1:11" x14ac:dyDescent="0.4">
      <c r="A887" s="117" t="s">
        <v>6634</v>
      </c>
      <c r="B887" s="117" t="s">
        <v>225</v>
      </c>
      <c r="C887" s="117" t="s">
        <v>6560</v>
      </c>
      <c r="D887" s="117" t="s">
        <v>6561</v>
      </c>
      <c r="E887" s="117" t="s">
        <v>4884</v>
      </c>
      <c r="F887" s="117" t="s">
        <v>4883</v>
      </c>
      <c r="G887" s="146" t="str">
        <f t="shared" si="13"/>
        <v>112071秩父市</v>
      </c>
      <c r="H887" s="117" t="s">
        <v>338</v>
      </c>
      <c r="J887" s="117" t="s">
        <v>4676</v>
      </c>
      <c r="K887" s="121">
        <v>29418881</v>
      </c>
    </row>
    <row r="888" spans="1:11" x14ac:dyDescent="0.4">
      <c r="A888" s="117" t="s">
        <v>6634</v>
      </c>
      <c r="B888" s="117" t="s">
        <v>225</v>
      </c>
      <c r="C888" s="117" t="s">
        <v>6560</v>
      </c>
      <c r="D888" s="117" t="s">
        <v>6561</v>
      </c>
      <c r="E888" s="117" t="s">
        <v>4882</v>
      </c>
      <c r="F888" s="117" t="s">
        <v>4881</v>
      </c>
      <c r="G888" s="146" t="str">
        <f t="shared" si="13"/>
        <v>112089所沢市</v>
      </c>
      <c r="H888" s="117" t="s">
        <v>947</v>
      </c>
      <c r="J888" s="117" t="s">
        <v>4676</v>
      </c>
      <c r="K888" s="121">
        <v>97764527</v>
      </c>
    </row>
    <row r="889" spans="1:11" x14ac:dyDescent="0.4">
      <c r="A889" s="117" t="s">
        <v>6634</v>
      </c>
      <c r="B889" s="117" t="s">
        <v>225</v>
      </c>
      <c r="C889" s="117" t="s">
        <v>6560</v>
      </c>
      <c r="D889" s="117" t="s">
        <v>6561</v>
      </c>
      <c r="E889" s="117" t="s">
        <v>4880</v>
      </c>
      <c r="F889" s="117" t="s">
        <v>4879</v>
      </c>
      <c r="G889" s="146" t="str">
        <f t="shared" si="13"/>
        <v>112097飯能市</v>
      </c>
      <c r="H889" s="117" t="s">
        <v>338</v>
      </c>
      <c r="J889" s="117" t="s">
        <v>4676</v>
      </c>
      <c r="K889" s="121">
        <v>33351533</v>
      </c>
    </row>
    <row r="890" spans="1:11" x14ac:dyDescent="0.4">
      <c r="A890" s="117" t="s">
        <v>6634</v>
      </c>
      <c r="B890" s="117" t="s">
        <v>225</v>
      </c>
      <c r="C890" s="117" t="s">
        <v>6560</v>
      </c>
      <c r="D890" s="117" t="s">
        <v>6561</v>
      </c>
      <c r="E890" s="117" t="s">
        <v>4878</v>
      </c>
      <c r="F890" s="117" t="s">
        <v>4877</v>
      </c>
      <c r="G890" s="146" t="str">
        <f t="shared" si="13"/>
        <v>112101加須市</v>
      </c>
      <c r="H890" s="117" t="s">
        <v>343</v>
      </c>
      <c r="J890" s="117" t="s">
        <v>4676</v>
      </c>
      <c r="K890" s="121">
        <v>38842525</v>
      </c>
    </row>
    <row r="891" spans="1:11" x14ac:dyDescent="0.4">
      <c r="A891" s="117" t="s">
        <v>6634</v>
      </c>
      <c r="B891" s="117" t="s">
        <v>225</v>
      </c>
      <c r="C891" s="117" t="s">
        <v>6560</v>
      </c>
      <c r="D891" s="117" t="s">
        <v>6561</v>
      </c>
      <c r="E891" s="117" t="s">
        <v>4876</v>
      </c>
      <c r="F891" s="117" t="s">
        <v>4875</v>
      </c>
      <c r="G891" s="146" t="str">
        <f t="shared" si="13"/>
        <v>112119本庄市</v>
      </c>
      <c r="H891" s="117" t="s">
        <v>338</v>
      </c>
      <c r="J891" s="117" t="s">
        <v>4676</v>
      </c>
      <c r="K891" s="121">
        <v>28080199</v>
      </c>
    </row>
    <row r="892" spans="1:11" x14ac:dyDescent="0.4">
      <c r="A892" s="117" t="s">
        <v>6634</v>
      </c>
      <c r="B892" s="117" t="s">
        <v>225</v>
      </c>
      <c r="C892" s="117" t="s">
        <v>6560</v>
      </c>
      <c r="D892" s="117" t="s">
        <v>6561</v>
      </c>
      <c r="E892" s="117" t="s">
        <v>4874</v>
      </c>
      <c r="F892" s="117" t="s">
        <v>4873</v>
      </c>
      <c r="G892" s="146" t="str">
        <f t="shared" si="13"/>
        <v>112127東松山市</v>
      </c>
      <c r="H892" s="117" t="s">
        <v>338</v>
      </c>
      <c r="J892" s="117" t="s">
        <v>4676</v>
      </c>
      <c r="K892" s="121">
        <v>30076267</v>
      </c>
    </row>
    <row r="893" spans="1:11" x14ac:dyDescent="0.4">
      <c r="A893" s="117" t="s">
        <v>6634</v>
      </c>
      <c r="B893" s="117" t="s">
        <v>225</v>
      </c>
      <c r="C893" s="117" t="s">
        <v>6560</v>
      </c>
      <c r="D893" s="117" t="s">
        <v>6561</v>
      </c>
      <c r="E893" s="117" t="s">
        <v>4872</v>
      </c>
      <c r="F893" s="117" t="s">
        <v>4871</v>
      </c>
      <c r="G893" s="146" t="str">
        <f t="shared" si="13"/>
        <v>112143春日部市</v>
      </c>
      <c r="H893" s="117" t="s">
        <v>947</v>
      </c>
      <c r="J893" s="117" t="s">
        <v>4676</v>
      </c>
      <c r="K893" s="121">
        <v>69126076</v>
      </c>
    </row>
    <row r="894" spans="1:11" x14ac:dyDescent="0.4">
      <c r="A894" s="117" t="s">
        <v>6634</v>
      </c>
      <c r="B894" s="117" t="s">
        <v>225</v>
      </c>
      <c r="C894" s="117" t="s">
        <v>6560</v>
      </c>
      <c r="D894" s="117" t="s">
        <v>6561</v>
      </c>
      <c r="E894" s="117" t="s">
        <v>4870</v>
      </c>
      <c r="F894" s="117" t="s">
        <v>4869</v>
      </c>
      <c r="G894" s="146" t="str">
        <f t="shared" si="13"/>
        <v>112151狭山市</v>
      </c>
      <c r="H894" s="117" t="s">
        <v>343</v>
      </c>
      <c r="J894" s="117" t="s">
        <v>4676</v>
      </c>
      <c r="K894" s="121">
        <v>42600043</v>
      </c>
    </row>
    <row r="895" spans="1:11" x14ac:dyDescent="0.4">
      <c r="A895" s="117" t="s">
        <v>6634</v>
      </c>
      <c r="B895" s="117" t="s">
        <v>225</v>
      </c>
      <c r="C895" s="117" t="s">
        <v>6560</v>
      </c>
      <c r="D895" s="117" t="s">
        <v>6561</v>
      </c>
      <c r="E895" s="117" t="s">
        <v>4868</v>
      </c>
      <c r="F895" s="117" t="s">
        <v>4867</v>
      </c>
      <c r="G895" s="146" t="str">
        <f t="shared" si="13"/>
        <v>112160羽生市</v>
      </c>
      <c r="H895" s="117" t="s">
        <v>338</v>
      </c>
      <c r="J895" s="117" t="s">
        <v>4676</v>
      </c>
      <c r="K895" s="121">
        <v>18124722</v>
      </c>
    </row>
    <row r="896" spans="1:11" x14ac:dyDescent="0.4">
      <c r="A896" s="117" t="s">
        <v>6634</v>
      </c>
      <c r="B896" s="117" t="s">
        <v>225</v>
      </c>
      <c r="C896" s="117" t="s">
        <v>6560</v>
      </c>
      <c r="D896" s="117" t="s">
        <v>6561</v>
      </c>
      <c r="E896" s="117" t="s">
        <v>4866</v>
      </c>
      <c r="F896" s="117" t="s">
        <v>4865</v>
      </c>
      <c r="G896" s="146" t="str">
        <f t="shared" si="13"/>
        <v>112178鴻巣市</v>
      </c>
      <c r="H896" s="117" t="s">
        <v>343</v>
      </c>
      <c r="J896" s="117" t="s">
        <v>4676</v>
      </c>
      <c r="K896" s="121">
        <v>35422049</v>
      </c>
    </row>
    <row r="897" spans="1:11" x14ac:dyDescent="0.4">
      <c r="A897" s="117" t="s">
        <v>6634</v>
      </c>
      <c r="B897" s="117" t="s">
        <v>225</v>
      </c>
      <c r="C897" s="117" t="s">
        <v>6560</v>
      </c>
      <c r="D897" s="117" t="s">
        <v>6561</v>
      </c>
      <c r="E897" s="117" t="s">
        <v>4864</v>
      </c>
      <c r="F897" s="117" t="s">
        <v>4863</v>
      </c>
      <c r="G897" s="146" t="str">
        <f t="shared" si="13"/>
        <v>112186深谷市</v>
      </c>
      <c r="H897" s="117" t="s">
        <v>343</v>
      </c>
      <c r="J897" s="117" t="s">
        <v>4676</v>
      </c>
      <c r="K897" s="121">
        <v>48375774</v>
      </c>
    </row>
    <row r="898" spans="1:11" x14ac:dyDescent="0.4">
      <c r="A898" s="117" t="s">
        <v>6634</v>
      </c>
      <c r="B898" s="117" t="s">
        <v>225</v>
      </c>
      <c r="C898" s="117" t="s">
        <v>6560</v>
      </c>
      <c r="D898" s="117" t="s">
        <v>6561</v>
      </c>
      <c r="E898" s="117" t="s">
        <v>4862</v>
      </c>
      <c r="F898" s="117" t="s">
        <v>4861</v>
      </c>
      <c r="G898" s="146" t="str">
        <f t="shared" ref="G898:G961" si="14">E898&amp;F898</f>
        <v>112194上尾市</v>
      </c>
      <c r="H898" s="117" t="s">
        <v>343</v>
      </c>
      <c r="J898" s="117" t="s">
        <v>4676</v>
      </c>
      <c r="K898" s="121">
        <v>61126577</v>
      </c>
    </row>
    <row r="899" spans="1:11" x14ac:dyDescent="0.4">
      <c r="A899" s="117" t="s">
        <v>6634</v>
      </c>
      <c r="B899" s="117" t="s">
        <v>225</v>
      </c>
      <c r="C899" s="117" t="s">
        <v>6560</v>
      </c>
      <c r="D899" s="117" t="s">
        <v>6561</v>
      </c>
      <c r="E899" s="117" t="s">
        <v>4860</v>
      </c>
      <c r="F899" s="117" t="s">
        <v>4859</v>
      </c>
      <c r="G899" s="146" t="str">
        <f t="shared" si="14"/>
        <v>112216草加市</v>
      </c>
      <c r="H899" s="117" t="s">
        <v>947</v>
      </c>
      <c r="J899" s="117" t="s">
        <v>4676</v>
      </c>
      <c r="K899" s="121">
        <v>70245360</v>
      </c>
    </row>
    <row r="900" spans="1:11" x14ac:dyDescent="0.4">
      <c r="A900" s="117" t="s">
        <v>6634</v>
      </c>
      <c r="B900" s="117" t="s">
        <v>225</v>
      </c>
      <c r="C900" s="117" t="s">
        <v>6560</v>
      </c>
      <c r="D900" s="117" t="s">
        <v>6561</v>
      </c>
      <c r="E900" s="117" t="s">
        <v>4858</v>
      </c>
      <c r="F900" s="117" t="s">
        <v>4857</v>
      </c>
      <c r="G900" s="146" t="str">
        <f t="shared" si="14"/>
        <v>112224越谷市</v>
      </c>
      <c r="H900" s="117" t="s">
        <v>360</v>
      </c>
      <c r="J900" s="117" t="s">
        <v>4676</v>
      </c>
      <c r="K900" s="121">
        <v>99382655</v>
      </c>
    </row>
    <row r="901" spans="1:11" x14ac:dyDescent="0.4">
      <c r="A901" s="117" t="s">
        <v>6634</v>
      </c>
      <c r="B901" s="117" t="s">
        <v>225</v>
      </c>
      <c r="C901" s="117" t="s">
        <v>6560</v>
      </c>
      <c r="D901" s="117" t="s">
        <v>6561</v>
      </c>
      <c r="E901" s="117" t="s">
        <v>4856</v>
      </c>
      <c r="F901" s="117" t="s">
        <v>4855</v>
      </c>
      <c r="G901" s="146" t="str">
        <f t="shared" si="14"/>
        <v>112232蕨市</v>
      </c>
      <c r="H901" s="117" t="s">
        <v>338</v>
      </c>
      <c r="J901" s="117" t="s">
        <v>4676</v>
      </c>
      <c r="K901" s="121">
        <v>23339284</v>
      </c>
    </row>
    <row r="902" spans="1:11" x14ac:dyDescent="0.4">
      <c r="A902" s="117" t="s">
        <v>6634</v>
      </c>
      <c r="B902" s="117" t="s">
        <v>225</v>
      </c>
      <c r="C902" s="117" t="s">
        <v>6560</v>
      </c>
      <c r="D902" s="117" t="s">
        <v>6561</v>
      </c>
      <c r="E902" s="117" t="s">
        <v>4854</v>
      </c>
      <c r="F902" s="117" t="s">
        <v>4853</v>
      </c>
      <c r="G902" s="146" t="str">
        <f t="shared" si="14"/>
        <v>112241戸田市</v>
      </c>
      <c r="H902" s="117" t="s">
        <v>343</v>
      </c>
      <c r="J902" s="117" t="s">
        <v>4676</v>
      </c>
      <c r="K902" s="121">
        <v>51588479</v>
      </c>
    </row>
    <row r="903" spans="1:11" x14ac:dyDescent="0.4">
      <c r="A903" s="117" t="s">
        <v>6634</v>
      </c>
      <c r="B903" s="117" t="s">
        <v>225</v>
      </c>
      <c r="C903" s="117" t="s">
        <v>6560</v>
      </c>
      <c r="D903" s="117" t="s">
        <v>6561</v>
      </c>
      <c r="E903" s="117" t="s">
        <v>4852</v>
      </c>
      <c r="F903" s="117" t="s">
        <v>4851</v>
      </c>
      <c r="G903" s="146" t="str">
        <f t="shared" si="14"/>
        <v>112259入間市</v>
      </c>
      <c r="H903" s="117" t="s">
        <v>343</v>
      </c>
      <c r="J903" s="117" t="s">
        <v>4676</v>
      </c>
      <c r="K903" s="121">
        <v>39705072</v>
      </c>
    </row>
    <row r="904" spans="1:11" x14ac:dyDescent="0.4">
      <c r="A904" s="117" t="s">
        <v>6634</v>
      </c>
      <c r="B904" s="117" t="s">
        <v>225</v>
      </c>
      <c r="C904" s="117" t="s">
        <v>6560</v>
      </c>
      <c r="D904" s="117" t="s">
        <v>6561</v>
      </c>
      <c r="E904" s="117" t="s">
        <v>4850</v>
      </c>
      <c r="F904" s="117" t="s">
        <v>4849</v>
      </c>
      <c r="G904" s="146" t="str">
        <f t="shared" si="14"/>
        <v>112275朝霞市</v>
      </c>
      <c r="H904" s="117" t="s">
        <v>343</v>
      </c>
      <c r="J904" s="117" t="s">
        <v>4676</v>
      </c>
      <c r="K904" s="121">
        <v>40294955</v>
      </c>
    </row>
    <row r="905" spans="1:11" x14ac:dyDescent="0.4">
      <c r="A905" s="117" t="s">
        <v>6634</v>
      </c>
      <c r="B905" s="117" t="s">
        <v>225</v>
      </c>
      <c r="C905" s="117" t="s">
        <v>6560</v>
      </c>
      <c r="D905" s="117" t="s">
        <v>6561</v>
      </c>
      <c r="E905" s="117" t="s">
        <v>4848</v>
      </c>
      <c r="F905" s="117" t="s">
        <v>4847</v>
      </c>
      <c r="G905" s="146" t="str">
        <f t="shared" si="14"/>
        <v>112283志木市</v>
      </c>
      <c r="H905" s="117" t="s">
        <v>338</v>
      </c>
      <c r="J905" s="117" t="s">
        <v>4676</v>
      </c>
      <c r="K905" s="121">
        <v>22052335</v>
      </c>
    </row>
    <row r="906" spans="1:11" x14ac:dyDescent="0.4">
      <c r="A906" s="117" t="s">
        <v>6634</v>
      </c>
      <c r="B906" s="117" t="s">
        <v>225</v>
      </c>
      <c r="C906" s="117" t="s">
        <v>6560</v>
      </c>
      <c r="D906" s="117" t="s">
        <v>6561</v>
      </c>
      <c r="E906" s="117" t="s">
        <v>4846</v>
      </c>
      <c r="F906" s="117" t="s">
        <v>4845</v>
      </c>
      <c r="G906" s="146" t="str">
        <f t="shared" si="14"/>
        <v>112291和光市</v>
      </c>
      <c r="H906" s="117" t="s">
        <v>338</v>
      </c>
      <c r="J906" s="117" t="s">
        <v>4676</v>
      </c>
      <c r="K906" s="121">
        <v>25961537</v>
      </c>
    </row>
    <row r="907" spans="1:11" x14ac:dyDescent="0.4">
      <c r="A907" s="117" t="s">
        <v>6634</v>
      </c>
      <c r="B907" s="117" t="s">
        <v>225</v>
      </c>
      <c r="C907" s="117" t="s">
        <v>6560</v>
      </c>
      <c r="D907" s="117" t="s">
        <v>6561</v>
      </c>
      <c r="E907" s="117" t="s">
        <v>4844</v>
      </c>
      <c r="F907" s="117" t="s">
        <v>4843</v>
      </c>
      <c r="G907" s="146" t="str">
        <f t="shared" si="14"/>
        <v>112305新座市</v>
      </c>
      <c r="H907" s="117" t="s">
        <v>343</v>
      </c>
      <c r="J907" s="117" t="s">
        <v>4676</v>
      </c>
      <c r="K907" s="121">
        <v>56145631</v>
      </c>
    </row>
    <row r="908" spans="1:11" x14ac:dyDescent="0.4">
      <c r="A908" s="117" t="s">
        <v>6634</v>
      </c>
      <c r="B908" s="117" t="s">
        <v>225</v>
      </c>
      <c r="C908" s="117" t="s">
        <v>6560</v>
      </c>
      <c r="D908" s="117" t="s">
        <v>6561</v>
      </c>
      <c r="E908" s="117" t="s">
        <v>4842</v>
      </c>
      <c r="F908" s="117" t="s">
        <v>4841</v>
      </c>
      <c r="G908" s="146" t="str">
        <f t="shared" si="14"/>
        <v>112313桶川市</v>
      </c>
      <c r="H908" s="117" t="s">
        <v>338</v>
      </c>
      <c r="J908" s="117" t="s">
        <v>4676</v>
      </c>
      <c r="K908" s="121">
        <v>26302148</v>
      </c>
    </row>
    <row r="909" spans="1:11" x14ac:dyDescent="0.4">
      <c r="A909" s="117" t="s">
        <v>6634</v>
      </c>
      <c r="B909" s="117" t="s">
        <v>225</v>
      </c>
      <c r="C909" s="117" t="s">
        <v>6560</v>
      </c>
      <c r="D909" s="117" t="s">
        <v>6561</v>
      </c>
      <c r="E909" s="117" t="s">
        <v>4840</v>
      </c>
      <c r="F909" s="117" t="s">
        <v>4839</v>
      </c>
      <c r="G909" s="146" t="str">
        <f t="shared" si="14"/>
        <v>112321久喜市</v>
      </c>
      <c r="H909" s="117" t="s">
        <v>343</v>
      </c>
      <c r="I909" s="116" t="s">
        <v>802</v>
      </c>
      <c r="J909" s="117" t="s">
        <v>4676</v>
      </c>
      <c r="K909" s="121">
        <v>51345847</v>
      </c>
    </row>
    <row r="910" spans="1:11" x14ac:dyDescent="0.4">
      <c r="A910" s="117" t="s">
        <v>6634</v>
      </c>
      <c r="B910" s="117" t="s">
        <v>225</v>
      </c>
      <c r="C910" s="117" t="s">
        <v>6560</v>
      </c>
      <c r="D910" s="117" t="s">
        <v>6561</v>
      </c>
      <c r="E910" s="117" t="s">
        <v>4838</v>
      </c>
      <c r="F910" s="117" t="s">
        <v>4837</v>
      </c>
      <c r="G910" s="146" t="str">
        <f t="shared" si="14"/>
        <v>112330北本市</v>
      </c>
      <c r="H910" s="117" t="s">
        <v>338</v>
      </c>
      <c r="I910" s="117"/>
      <c r="J910" s="117" t="s">
        <v>4676</v>
      </c>
      <c r="K910" s="121">
        <v>19263623</v>
      </c>
    </row>
    <row r="911" spans="1:11" x14ac:dyDescent="0.4">
      <c r="A911" s="117" t="s">
        <v>6634</v>
      </c>
      <c r="B911" s="117" t="s">
        <v>225</v>
      </c>
      <c r="C911" s="117" t="s">
        <v>6560</v>
      </c>
      <c r="D911" s="117" t="s">
        <v>6561</v>
      </c>
      <c r="E911" s="117" t="s">
        <v>4836</v>
      </c>
      <c r="F911" s="117" t="s">
        <v>4835</v>
      </c>
      <c r="G911" s="146" t="str">
        <f t="shared" si="14"/>
        <v>112348八潮市</v>
      </c>
      <c r="H911" s="117" t="s">
        <v>338</v>
      </c>
      <c r="J911" s="117" t="s">
        <v>4676</v>
      </c>
      <c r="K911" s="121">
        <v>29839320</v>
      </c>
    </row>
    <row r="912" spans="1:11" x14ac:dyDescent="0.4">
      <c r="A912" s="117" t="s">
        <v>6634</v>
      </c>
      <c r="B912" s="117" t="s">
        <v>225</v>
      </c>
      <c r="C912" s="117" t="s">
        <v>6560</v>
      </c>
      <c r="D912" s="117" t="s">
        <v>6561</v>
      </c>
      <c r="E912" s="117" t="s">
        <v>4834</v>
      </c>
      <c r="F912" s="117" t="s">
        <v>4833</v>
      </c>
      <c r="G912" s="146" t="str">
        <f t="shared" si="14"/>
        <v>112356富士見市</v>
      </c>
      <c r="H912" s="117" t="s">
        <v>343</v>
      </c>
      <c r="J912" s="117" t="s">
        <v>4676</v>
      </c>
      <c r="K912" s="121">
        <v>32640180</v>
      </c>
    </row>
    <row r="913" spans="1:11" x14ac:dyDescent="0.4">
      <c r="A913" s="117" t="s">
        <v>6634</v>
      </c>
      <c r="B913" s="117" t="s">
        <v>225</v>
      </c>
      <c r="C913" s="117" t="s">
        <v>6560</v>
      </c>
      <c r="D913" s="117" t="s">
        <v>6561</v>
      </c>
      <c r="E913" s="117" t="s">
        <v>4832</v>
      </c>
      <c r="F913" s="117" t="s">
        <v>4831</v>
      </c>
      <c r="G913" s="146" t="str">
        <f t="shared" si="14"/>
        <v>112372三郷市</v>
      </c>
      <c r="H913" s="117" t="s">
        <v>343</v>
      </c>
      <c r="J913" s="117" t="s">
        <v>4676</v>
      </c>
      <c r="K913" s="121">
        <v>45933752</v>
      </c>
    </row>
    <row r="914" spans="1:11" x14ac:dyDescent="0.4">
      <c r="A914" s="117" t="s">
        <v>6634</v>
      </c>
      <c r="B914" s="117" t="s">
        <v>225</v>
      </c>
      <c r="C914" s="117" t="s">
        <v>6560</v>
      </c>
      <c r="D914" s="117" t="s">
        <v>6561</v>
      </c>
      <c r="E914" s="117" t="s">
        <v>4830</v>
      </c>
      <c r="F914" s="117" t="s">
        <v>4829</v>
      </c>
      <c r="G914" s="146" t="str">
        <f t="shared" si="14"/>
        <v>112381蓮田市</v>
      </c>
      <c r="H914" s="117" t="s">
        <v>338</v>
      </c>
      <c r="J914" s="117" t="s">
        <v>4676</v>
      </c>
      <c r="K914" s="121">
        <v>19044262</v>
      </c>
    </row>
    <row r="915" spans="1:11" x14ac:dyDescent="0.4">
      <c r="A915" s="117" t="s">
        <v>6634</v>
      </c>
      <c r="B915" s="117" t="s">
        <v>225</v>
      </c>
      <c r="C915" s="117" t="s">
        <v>6560</v>
      </c>
      <c r="D915" s="117" t="s">
        <v>6561</v>
      </c>
      <c r="E915" s="117" t="s">
        <v>4828</v>
      </c>
      <c r="F915" s="117" t="s">
        <v>4827</v>
      </c>
      <c r="G915" s="146" t="str">
        <f t="shared" si="14"/>
        <v>112399坂戸市</v>
      </c>
      <c r="H915" s="117" t="s">
        <v>343</v>
      </c>
      <c r="J915" s="117" t="s">
        <v>4676</v>
      </c>
      <c r="K915" s="121">
        <v>28570647</v>
      </c>
    </row>
    <row r="916" spans="1:11" x14ac:dyDescent="0.4">
      <c r="A916" s="117" t="s">
        <v>6634</v>
      </c>
      <c r="B916" s="117" t="s">
        <v>225</v>
      </c>
      <c r="C916" s="117" t="s">
        <v>6560</v>
      </c>
      <c r="D916" s="117" t="s">
        <v>6561</v>
      </c>
      <c r="E916" s="117" t="s">
        <v>4826</v>
      </c>
      <c r="F916" s="117" t="s">
        <v>4825</v>
      </c>
      <c r="G916" s="146" t="str">
        <f t="shared" si="14"/>
        <v>112402幸手市</v>
      </c>
      <c r="H916" s="117" t="s">
        <v>338</v>
      </c>
      <c r="J916" s="117" t="s">
        <v>4676</v>
      </c>
      <c r="K916" s="121">
        <v>17114105</v>
      </c>
    </row>
    <row r="917" spans="1:11" x14ac:dyDescent="0.4">
      <c r="A917" s="117" t="s">
        <v>6634</v>
      </c>
      <c r="B917" s="117" t="s">
        <v>225</v>
      </c>
      <c r="C917" s="117" t="s">
        <v>6560</v>
      </c>
      <c r="D917" s="117" t="s">
        <v>6561</v>
      </c>
      <c r="E917" s="117" t="s">
        <v>4824</v>
      </c>
      <c r="F917" s="117" t="s">
        <v>4823</v>
      </c>
      <c r="G917" s="146" t="str">
        <f t="shared" si="14"/>
        <v>112411鶴ケ島市</v>
      </c>
      <c r="H917" s="117" t="s">
        <v>338</v>
      </c>
      <c r="J917" s="117" t="s">
        <v>4676</v>
      </c>
      <c r="K917" s="121">
        <v>20548092</v>
      </c>
    </row>
    <row r="918" spans="1:11" x14ac:dyDescent="0.4">
      <c r="A918" s="117" t="s">
        <v>6634</v>
      </c>
      <c r="B918" s="117" t="s">
        <v>225</v>
      </c>
      <c r="C918" s="117" t="s">
        <v>6560</v>
      </c>
      <c r="D918" s="117" t="s">
        <v>6561</v>
      </c>
      <c r="E918" s="117" t="s">
        <v>4822</v>
      </c>
      <c r="F918" s="117" t="s">
        <v>4821</v>
      </c>
      <c r="G918" s="146" t="str">
        <f t="shared" si="14"/>
        <v>112429日高市</v>
      </c>
      <c r="H918" s="117" t="s">
        <v>338</v>
      </c>
      <c r="J918" s="117" t="s">
        <v>4676</v>
      </c>
      <c r="K918" s="121">
        <v>18119633</v>
      </c>
    </row>
    <row r="919" spans="1:11" x14ac:dyDescent="0.4">
      <c r="A919" s="117" t="s">
        <v>6634</v>
      </c>
      <c r="B919" s="117" t="s">
        <v>225</v>
      </c>
      <c r="C919" s="117" t="s">
        <v>6560</v>
      </c>
      <c r="D919" s="117" t="s">
        <v>6561</v>
      </c>
      <c r="E919" s="117" t="s">
        <v>4820</v>
      </c>
      <c r="F919" s="117" t="s">
        <v>4819</v>
      </c>
      <c r="G919" s="146" t="str">
        <f t="shared" si="14"/>
        <v>112437吉川市</v>
      </c>
      <c r="H919" s="117" t="s">
        <v>338</v>
      </c>
      <c r="J919" s="117" t="s">
        <v>4676</v>
      </c>
      <c r="K919" s="121">
        <v>26603716</v>
      </c>
    </row>
    <row r="920" spans="1:11" x14ac:dyDescent="0.4">
      <c r="A920" s="117" t="s">
        <v>6634</v>
      </c>
      <c r="B920" s="117" t="s">
        <v>225</v>
      </c>
      <c r="C920" s="117" t="s">
        <v>6560</v>
      </c>
      <c r="D920" s="117" t="s">
        <v>6561</v>
      </c>
      <c r="E920" s="117" t="s">
        <v>4818</v>
      </c>
      <c r="F920" s="117" t="s">
        <v>4817</v>
      </c>
      <c r="G920" s="146" t="str">
        <f t="shared" si="14"/>
        <v>112453ふじみ野市</v>
      </c>
      <c r="H920" s="117" t="s">
        <v>343</v>
      </c>
      <c r="J920" s="117" t="s">
        <v>4676</v>
      </c>
      <c r="K920" s="121">
        <v>38666286</v>
      </c>
    </row>
    <row r="921" spans="1:11" x14ac:dyDescent="0.4">
      <c r="A921" s="117" t="s">
        <v>6634</v>
      </c>
      <c r="B921" s="117" t="s">
        <v>225</v>
      </c>
      <c r="C921" s="117" t="s">
        <v>6560</v>
      </c>
      <c r="D921" s="117" t="s">
        <v>6561</v>
      </c>
      <c r="E921" s="117" t="s">
        <v>4816</v>
      </c>
      <c r="F921" s="117" t="s">
        <v>4815</v>
      </c>
      <c r="G921" s="146" t="str">
        <f t="shared" si="14"/>
        <v>112461白岡市</v>
      </c>
      <c r="H921" s="117" t="s">
        <v>338</v>
      </c>
      <c r="J921" s="117" t="s">
        <v>4676</v>
      </c>
      <c r="K921" s="121">
        <v>14676081</v>
      </c>
    </row>
    <row r="922" spans="1:11" x14ac:dyDescent="0.4">
      <c r="A922" s="117" t="s">
        <v>6634</v>
      </c>
      <c r="B922" s="117" t="s">
        <v>225</v>
      </c>
      <c r="C922" s="117" t="s">
        <v>6560</v>
      </c>
      <c r="D922" s="117" t="s">
        <v>6561</v>
      </c>
      <c r="E922" s="117" t="s">
        <v>4814</v>
      </c>
      <c r="F922" s="117" t="s">
        <v>4813</v>
      </c>
      <c r="G922" s="146" t="str">
        <f t="shared" si="14"/>
        <v>113018伊奈町</v>
      </c>
      <c r="H922" s="117" t="s">
        <v>277</v>
      </c>
      <c r="J922" s="117" t="s">
        <v>4676</v>
      </c>
      <c r="K922" s="121">
        <v>10983991</v>
      </c>
    </row>
    <row r="923" spans="1:11" x14ac:dyDescent="0.4">
      <c r="A923" s="117" t="s">
        <v>6634</v>
      </c>
      <c r="B923" s="117" t="s">
        <v>225</v>
      </c>
      <c r="C923" s="117" t="s">
        <v>6560</v>
      </c>
      <c r="D923" s="117" t="s">
        <v>6561</v>
      </c>
      <c r="E923" s="117" t="s">
        <v>4812</v>
      </c>
      <c r="F923" s="117" t="s">
        <v>4811</v>
      </c>
      <c r="G923" s="146" t="str">
        <f t="shared" si="14"/>
        <v>113247三芳町</v>
      </c>
      <c r="H923" s="117" t="s">
        <v>277</v>
      </c>
      <c r="J923" s="117" t="s">
        <v>4676</v>
      </c>
      <c r="K923" s="121">
        <v>12670386</v>
      </c>
    </row>
    <row r="924" spans="1:11" x14ac:dyDescent="0.4">
      <c r="A924" s="117" t="s">
        <v>6634</v>
      </c>
      <c r="B924" s="117" t="s">
        <v>225</v>
      </c>
      <c r="C924" s="117" t="s">
        <v>6560</v>
      </c>
      <c r="D924" s="117" t="s">
        <v>6561</v>
      </c>
      <c r="E924" s="117" t="s">
        <v>4810</v>
      </c>
      <c r="F924" s="117" t="s">
        <v>4809</v>
      </c>
      <c r="G924" s="146" t="str">
        <f t="shared" si="14"/>
        <v>113263毛呂山町</v>
      </c>
      <c r="H924" s="117" t="s">
        <v>277</v>
      </c>
      <c r="J924" s="117" t="s">
        <v>4676</v>
      </c>
      <c r="K924" s="121">
        <v>9644589</v>
      </c>
    </row>
    <row r="925" spans="1:11" x14ac:dyDescent="0.4">
      <c r="A925" s="117" t="s">
        <v>6634</v>
      </c>
      <c r="B925" s="117" t="s">
        <v>225</v>
      </c>
      <c r="C925" s="117" t="s">
        <v>6560</v>
      </c>
      <c r="D925" s="117" t="s">
        <v>6561</v>
      </c>
      <c r="E925" s="117" t="s">
        <v>4808</v>
      </c>
      <c r="F925" s="117" t="s">
        <v>4807</v>
      </c>
      <c r="G925" s="146" t="str">
        <f t="shared" si="14"/>
        <v>113271越生町</v>
      </c>
      <c r="H925" s="117" t="s">
        <v>277</v>
      </c>
      <c r="J925" s="117" t="s">
        <v>4676</v>
      </c>
      <c r="K925" s="121">
        <v>3869134</v>
      </c>
    </row>
    <row r="926" spans="1:11" x14ac:dyDescent="0.4">
      <c r="A926" s="117" t="s">
        <v>6634</v>
      </c>
      <c r="B926" s="117" t="s">
        <v>225</v>
      </c>
      <c r="C926" s="117" t="s">
        <v>6560</v>
      </c>
      <c r="D926" s="117" t="s">
        <v>6561</v>
      </c>
      <c r="E926" s="117" t="s">
        <v>4806</v>
      </c>
      <c r="F926" s="117" t="s">
        <v>4805</v>
      </c>
      <c r="G926" s="146" t="str">
        <f t="shared" si="14"/>
        <v>113417滑川町</v>
      </c>
      <c r="H926" s="117" t="s">
        <v>277</v>
      </c>
      <c r="J926" s="117" t="s">
        <v>4676</v>
      </c>
      <c r="K926" s="121">
        <v>5864167</v>
      </c>
    </row>
    <row r="927" spans="1:11" x14ac:dyDescent="0.4">
      <c r="A927" s="117" t="s">
        <v>6634</v>
      </c>
      <c r="B927" s="117" t="s">
        <v>225</v>
      </c>
      <c r="C927" s="117" t="s">
        <v>6560</v>
      </c>
      <c r="D927" s="117" t="s">
        <v>6561</v>
      </c>
      <c r="E927" s="117" t="s">
        <v>4804</v>
      </c>
      <c r="F927" s="117" t="s">
        <v>4803</v>
      </c>
      <c r="G927" s="146" t="str">
        <f t="shared" si="14"/>
        <v>113425嵐山町</v>
      </c>
      <c r="H927" s="117" t="s">
        <v>277</v>
      </c>
      <c r="J927" s="117" t="s">
        <v>4676</v>
      </c>
      <c r="K927" s="121">
        <v>6281818</v>
      </c>
    </row>
    <row r="928" spans="1:11" x14ac:dyDescent="0.4">
      <c r="A928" s="117" t="s">
        <v>6634</v>
      </c>
      <c r="B928" s="117" t="s">
        <v>225</v>
      </c>
      <c r="C928" s="117" t="s">
        <v>6560</v>
      </c>
      <c r="D928" s="117" t="s">
        <v>6561</v>
      </c>
      <c r="E928" s="117" t="s">
        <v>4802</v>
      </c>
      <c r="F928" s="117" t="s">
        <v>4801</v>
      </c>
      <c r="G928" s="146" t="str">
        <f t="shared" si="14"/>
        <v>113433小川町</v>
      </c>
      <c r="H928" s="117" t="s">
        <v>277</v>
      </c>
      <c r="J928" s="117" t="s">
        <v>4676</v>
      </c>
      <c r="K928" s="121">
        <v>9018992</v>
      </c>
    </row>
    <row r="929" spans="1:11" x14ac:dyDescent="0.4">
      <c r="A929" s="117" t="s">
        <v>6634</v>
      </c>
      <c r="B929" s="117" t="s">
        <v>225</v>
      </c>
      <c r="C929" s="117" t="s">
        <v>6560</v>
      </c>
      <c r="D929" s="117" t="s">
        <v>6561</v>
      </c>
      <c r="E929" s="117" t="s">
        <v>4800</v>
      </c>
      <c r="F929" s="117" t="s">
        <v>4799</v>
      </c>
      <c r="G929" s="146" t="str">
        <f t="shared" si="14"/>
        <v>113468川島町</v>
      </c>
      <c r="H929" s="117" t="s">
        <v>277</v>
      </c>
      <c r="J929" s="117" t="s">
        <v>4676</v>
      </c>
      <c r="K929" s="121">
        <v>6588995</v>
      </c>
    </row>
    <row r="930" spans="1:11" x14ac:dyDescent="0.4">
      <c r="A930" s="117" t="s">
        <v>6634</v>
      </c>
      <c r="B930" s="117" t="s">
        <v>225</v>
      </c>
      <c r="C930" s="117" t="s">
        <v>6560</v>
      </c>
      <c r="D930" s="117" t="s">
        <v>6561</v>
      </c>
      <c r="E930" s="117" t="s">
        <v>4798</v>
      </c>
      <c r="F930" s="117" t="s">
        <v>4797</v>
      </c>
      <c r="G930" s="146" t="str">
        <f t="shared" si="14"/>
        <v>113476吉見町</v>
      </c>
      <c r="H930" s="117" t="s">
        <v>277</v>
      </c>
      <c r="J930" s="117" t="s">
        <v>4676</v>
      </c>
      <c r="K930" s="121">
        <v>6750214</v>
      </c>
    </row>
    <row r="931" spans="1:11" x14ac:dyDescent="0.4">
      <c r="A931" s="117" t="s">
        <v>6634</v>
      </c>
      <c r="B931" s="117" t="s">
        <v>225</v>
      </c>
      <c r="C931" s="117" t="s">
        <v>6560</v>
      </c>
      <c r="D931" s="117" t="s">
        <v>6561</v>
      </c>
      <c r="E931" s="117" t="s">
        <v>4796</v>
      </c>
      <c r="F931" s="117" t="s">
        <v>4795</v>
      </c>
      <c r="G931" s="146" t="str">
        <f t="shared" si="14"/>
        <v>113484鳩山町</v>
      </c>
      <c r="H931" s="117" t="s">
        <v>277</v>
      </c>
      <c r="J931" s="117" t="s">
        <v>4676</v>
      </c>
      <c r="K931" s="121">
        <v>6077768</v>
      </c>
    </row>
    <row r="932" spans="1:11" x14ac:dyDescent="0.4">
      <c r="A932" s="117" t="s">
        <v>6634</v>
      </c>
      <c r="B932" s="117" t="s">
        <v>225</v>
      </c>
      <c r="C932" s="117" t="s">
        <v>6560</v>
      </c>
      <c r="D932" s="117" t="s">
        <v>6561</v>
      </c>
      <c r="E932" s="117" t="s">
        <v>4794</v>
      </c>
      <c r="F932" s="117" t="s">
        <v>4793</v>
      </c>
      <c r="G932" s="146" t="str">
        <f t="shared" si="14"/>
        <v>113492ときがわ町</v>
      </c>
      <c r="H932" s="117" t="s">
        <v>277</v>
      </c>
      <c r="J932" s="117" t="s">
        <v>4676</v>
      </c>
      <c r="K932" s="121">
        <v>5528072</v>
      </c>
    </row>
    <row r="933" spans="1:11" x14ac:dyDescent="0.4">
      <c r="A933" s="117" t="s">
        <v>6634</v>
      </c>
      <c r="B933" s="117" t="s">
        <v>225</v>
      </c>
      <c r="C933" s="117" t="s">
        <v>6560</v>
      </c>
      <c r="D933" s="117" t="s">
        <v>6561</v>
      </c>
      <c r="E933" s="117" t="s">
        <v>4792</v>
      </c>
      <c r="F933" s="117" t="s">
        <v>4791</v>
      </c>
      <c r="G933" s="146" t="str">
        <f t="shared" si="14"/>
        <v>113611横瀬町</v>
      </c>
      <c r="H933" s="117" t="s">
        <v>277</v>
      </c>
      <c r="J933" s="117" t="s">
        <v>4676</v>
      </c>
      <c r="K933" s="121">
        <v>3237247</v>
      </c>
    </row>
    <row r="934" spans="1:11" x14ac:dyDescent="0.4">
      <c r="A934" s="117" t="s">
        <v>6634</v>
      </c>
      <c r="B934" s="117" t="s">
        <v>225</v>
      </c>
      <c r="C934" s="117" t="s">
        <v>6560</v>
      </c>
      <c r="D934" s="117" t="s">
        <v>6561</v>
      </c>
      <c r="E934" s="117" t="s">
        <v>4790</v>
      </c>
      <c r="F934" s="117" t="s">
        <v>4789</v>
      </c>
      <c r="G934" s="146" t="str">
        <f t="shared" si="14"/>
        <v>113620皆野町</v>
      </c>
      <c r="H934" s="117" t="s">
        <v>277</v>
      </c>
      <c r="J934" s="117" t="s">
        <v>4676</v>
      </c>
      <c r="K934" s="121">
        <v>3975680</v>
      </c>
    </row>
    <row r="935" spans="1:11" x14ac:dyDescent="0.4">
      <c r="A935" s="117" t="s">
        <v>6634</v>
      </c>
      <c r="B935" s="117" t="s">
        <v>225</v>
      </c>
      <c r="C935" s="117" t="s">
        <v>6560</v>
      </c>
      <c r="D935" s="117" t="s">
        <v>6561</v>
      </c>
      <c r="E935" s="117" t="s">
        <v>4788</v>
      </c>
      <c r="F935" s="117" t="s">
        <v>4787</v>
      </c>
      <c r="G935" s="146" t="str">
        <f t="shared" si="14"/>
        <v>113638長瀞町</v>
      </c>
      <c r="H935" s="117" t="s">
        <v>277</v>
      </c>
      <c r="J935" s="117" t="s">
        <v>4676</v>
      </c>
      <c r="K935" s="121">
        <v>3336059</v>
      </c>
    </row>
    <row r="936" spans="1:11" x14ac:dyDescent="0.4">
      <c r="A936" s="117" t="s">
        <v>6634</v>
      </c>
      <c r="B936" s="117" t="s">
        <v>225</v>
      </c>
      <c r="C936" s="117" t="s">
        <v>6560</v>
      </c>
      <c r="D936" s="117" t="s">
        <v>6561</v>
      </c>
      <c r="E936" s="117" t="s">
        <v>4786</v>
      </c>
      <c r="F936" s="117" t="s">
        <v>4785</v>
      </c>
      <c r="G936" s="146" t="str">
        <f t="shared" si="14"/>
        <v>113654小鹿野町</v>
      </c>
      <c r="H936" s="117" t="s">
        <v>277</v>
      </c>
      <c r="J936" s="117" t="s">
        <v>4676</v>
      </c>
      <c r="K936" s="121">
        <v>6759957</v>
      </c>
    </row>
    <row r="937" spans="1:11" x14ac:dyDescent="0.4">
      <c r="A937" s="117" t="s">
        <v>6634</v>
      </c>
      <c r="B937" s="117" t="s">
        <v>225</v>
      </c>
      <c r="C937" s="117" t="s">
        <v>6560</v>
      </c>
      <c r="D937" s="117" t="s">
        <v>6561</v>
      </c>
      <c r="E937" s="117" t="s">
        <v>4784</v>
      </c>
      <c r="F937" s="117" t="s">
        <v>4783</v>
      </c>
      <c r="G937" s="146" t="str">
        <f t="shared" si="14"/>
        <v>113697東秩父村</v>
      </c>
      <c r="H937" s="117" t="s">
        <v>277</v>
      </c>
      <c r="J937" s="117" t="s">
        <v>4676</v>
      </c>
      <c r="K937" s="121">
        <v>1979041</v>
      </c>
    </row>
    <row r="938" spans="1:11" x14ac:dyDescent="0.4">
      <c r="A938" s="117" t="s">
        <v>6634</v>
      </c>
      <c r="B938" s="117" t="s">
        <v>225</v>
      </c>
      <c r="C938" s="117" t="s">
        <v>6560</v>
      </c>
      <c r="D938" s="117" t="s">
        <v>6561</v>
      </c>
      <c r="E938" s="117" t="s">
        <v>4782</v>
      </c>
      <c r="F938" s="117" t="s">
        <v>773</v>
      </c>
      <c r="G938" s="146" t="str">
        <f t="shared" si="14"/>
        <v>113816美里町</v>
      </c>
      <c r="H938" s="117" t="s">
        <v>277</v>
      </c>
      <c r="J938" s="117" t="s">
        <v>4676</v>
      </c>
      <c r="K938" s="121">
        <v>4422228</v>
      </c>
    </row>
    <row r="939" spans="1:11" x14ac:dyDescent="0.4">
      <c r="A939" s="117" t="s">
        <v>6634</v>
      </c>
      <c r="B939" s="117" t="s">
        <v>225</v>
      </c>
      <c r="C939" s="117" t="s">
        <v>6560</v>
      </c>
      <c r="D939" s="117" t="s">
        <v>6561</v>
      </c>
      <c r="E939" s="117" t="s">
        <v>4781</v>
      </c>
      <c r="F939" s="117" t="s">
        <v>4780</v>
      </c>
      <c r="G939" s="146" t="str">
        <f t="shared" si="14"/>
        <v>113832神川町</v>
      </c>
      <c r="H939" s="117" t="s">
        <v>277</v>
      </c>
      <c r="J939" s="117" t="s">
        <v>4676</v>
      </c>
      <c r="K939" s="121">
        <v>5874731</v>
      </c>
    </row>
    <row r="940" spans="1:11" x14ac:dyDescent="0.4">
      <c r="A940" s="117" t="s">
        <v>6634</v>
      </c>
      <c r="B940" s="117" t="s">
        <v>225</v>
      </c>
      <c r="C940" s="117" t="s">
        <v>6560</v>
      </c>
      <c r="D940" s="117" t="s">
        <v>6561</v>
      </c>
      <c r="E940" s="117" t="s">
        <v>4779</v>
      </c>
      <c r="F940" s="117" t="s">
        <v>4778</v>
      </c>
      <c r="G940" s="146" t="str">
        <f t="shared" si="14"/>
        <v>113859上里町</v>
      </c>
      <c r="H940" s="117" t="s">
        <v>277</v>
      </c>
      <c r="J940" s="117" t="s">
        <v>4676</v>
      </c>
      <c r="K940" s="121">
        <v>9350333</v>
      </c>
    </row>
    <row r="941" spans="1:11" x14ac:dyDescent="0.4">
      <c r="A941" s="117" t="s">
        <v>6634</v>
      </c>
      <c r="B941" s="117" t="s">
        <v>225</v>
      </c>
      <c r="C941" s="117" t="s">
        <v>6560</v>
      </c>
      <c r="D941" s="117" t="s">
        <v>6561</v>
      </c>
      <c r="E941" s="117" t="s">
        <v>4777</v>
      </c>
      <c r="F941" s="117" t="s">
        <v>4776</v>
      </c>
      <c r="G941" s="146" t="str">
        <f t="shared" si="14"/>
        <v>114081寄居町</v>
      </c>
      <c r="H941" s="117" t="s">
        <v>277</v>
      </c>
      <c r="J941" s="117" t="s">
        <v>4676</v>
      </c>
      <c r="K941" s="121">
        <v>10634609</v>
      </c>
    </row>
    <row r="942" spans="1:11" x14ac:dyDescent="0.4">
      <c r="A942" s="117" t="s">
        <v>6634</v>
      </c>
      <c r="B942" s="117" t="s">
        <v>225</v>
      </c>
      <c r="C942" s="117" t="s">
        <v>6560</v>
      </c>
      <c r="D942" s="117" t="s">
        <v>6561</v>
      </c>
      <c r="E942" s="117" t="s">
        <v>4775</v>
      </c>
      <c r="F942" s="117" t="s">
        <v>4774</v>
      </c>
      <c r="G942" s="146" t="str">
        <f t="shared" si="14"/>
        <v>114421宮代町</v>
      </c>
      <c r="H942" s="117" t="s">
        <v>277</v>
      </c>
      <c r="J942" s="117" t="s">
        <v>4676</v>
      </c>
      <c r="K942" s="121">
        <v>10359955</v>
      </c>
    </row>
    <row r="943" spans="1:11" x14ac:dyDescent="0.4">
      <c r="A943" s="117" t="s">
        <v>6634</v>
      </c>
      <c r="B943" s="117" t="s">
        <v>225</v>
      </c>
      <c r="C943" s="117" t="s">
        <v>6560</v>
      </c>
      <c r="D943" s="117" t="s">
        <v>6561</v>
      </c>
      <c r="E943" s="117" t="s">
        <v>4773</v>
      </c>
      <c r="F943" s="117" t="s">
        <v>4772</v>
      </c>
      <c r="G943" s="146" t="str">
        <f t="shared" si="14"/>
        <v>114642杉戸町</v>
      </c>
      <c r="H943" s="117" t="s">
        <v>277</v>
      </c>
      <c r="J943" s="117" t="s">
        <v>4676</v>
      </c>
      <c r="K943" s="121">
        <v>12020240</v>
      </c>
    </row>
    <row r="944" spans="1:11" x14ac:dyDescent="0.4">
      <c r="A944" s="117" t="s">
        <v>6634</v>
      </c>
      <c r="B944" s="117" t="s">
        <v>225</v>
      </c>
      <c r="C944" s="117" t="s">
        <v>6560</v>
      </c>
      <c r="D944" s="117" t="s">
        <v>6561</v>
      </c>
      <c r="E944" s="117" t="s">
        <v>4771</v>
      </c>
      <c r="F944" s="117" t="s">
        <v>4770</v>
      </c>
      <c r="G944" s="146" t="str">
        <f t="shared" si="14"/>
        <v>114651松伏町</v>
      </c>
      <c r="H944" s="117" t="s">
        <v>277</v>
      </c>
      <c r="J944" s="117" t="s">
        <v>4676</v>
      </c>
      <c r="K944" s="121">
        <v>8286646</v>
      </c>
    </row>
    <row r="945" spans="1:11" x14ac:dyDescent="0.4">
      <c r="A945" s="117" t="s">
        <v>6634</v>
      </c>
      <c r="B945" s="117" t="s">
        <v>225</v>
      </c>
      <c r="C945" s="117" t="s">
        <v>6560</v>
      </c>
      <c r="D945" s="117" t="s">
        <v>6561</v>
      </c>
      <c r="E945" s="117" t="s">
        <v>4769</v>
      </c>
      <c r="F945" s="117" t="s">
        <v>4768</v>
      </c>
      <c r="G945" s="146" t="str">
        <f t="shared" si="14"/>
        <v>118061埼葛斎場組合</v>
      </c>
      <c r="H945" s="117" t="s">
        <v>226</v>
      </c>
      <c r="J945" s="117" t="s">
        <v>4676</v>
      </c>
      <c r="K945" s="121">
        <v>455657</v>
      </c>
    </row>
    <row r="946" spans="1:11" x14ac:dyDescent="0.4">
      <c r="A946" s="117" t="s">
        <v>6634</v>
      </c>
      <c r="B946" s="117" t="s">
        <v>225</v>
      </c>
      <c r="C946" s="117" t="s">
        <v>6560</v>
      </c>
      <c r="D946" s="117" t="s">
        <v>6561</v>
      </c>
      <c r="E946" s="117" t="s">
        <v>4767</v>
      </c>
      <c r="F946" s="117" t="s">
        <v>4766</v>
      </c>
      <c r="G946" s="146" t="str">
        <f t="shared" si="14"/>
        <v>118087蓮田白岡衛生組合</v>
      </c>
      <c r="H946" s="117" t="s">
        <v>226</v>
      </c>
      <c r="J946" s="117" t="s">
        <v>4676</v>
      </c>
      <c r="K946" s="121">
        <v>1533061</v>
      </c>
    </row>
    <row r="947" spans="1:11" x14ac:dyDescent="0.4">
      <c r="A947" s="117" t="s">
        <v>6634</v>
      </c>
      <c r="B947" s="117" t="s">
        <v>225</v>
      </c>
      <c r="C947" s="117" t="s">
        <v>6560</v>
      </c>
      <c r="D947" s="117" t="s">
        <v>6561</v>
      </c>
      <c r="E947" s="117" t="s">
        <v>4765</v>
      </c>
      <c r="F947" s="117" t="s">
        <v>4764</v>
      </c>
      <c r="G947" s="146" t="str">
        <f t="shared" si="14"/>
        <v>118095久喜宮代衛生組合</v>
      </c>
      <c r="H947" s="117" t="s">
        <v>226</v>
      </c>
      <c r="J947" s="117" t="s">
        <v>4676</v>
      </c>
      <c r="K947" s="121">
        <v>3532315</v>
      </c>
    </row>
    <row r="948" spans="1:11" x14ac:dyDescent="0.4">
      <c r="A948" s="117" t="s">
        <v>6634</v>
      </c>
      <c r="B948" s="117" t="s">
        <v>225</v>
      </c>
      <c r="C948" s="117" t="s">
        <v>6560</v>
      </c>
      <c r="D948" s="117" t="s">
        <v>6561</v>
      </c>
      <c r="E948" s="117" t="s">
        <v>4763</v>
      </c>
      <c r="F948" s="117" t="s">
        <v>4762</v>
      </c>
      <c r="G948" s="146" t="str">
        <f t="shared" si="14"/>
        <v>118109朝霞地区一部事務組合</v>
      </c>
      <c r="H948" s="117" t="s">
        <v>226</v>
      </c>
      <c r="J948" s="117" t="s">
        <v>4676</v>
      </c>
      <c r="K948" s="121">
        <v>5261022</v>
      </c>
    </row>
    <row r="949" spans="1:11" x14ac:dyDescent="0.4">
      <c r="A949" s="117" t="s">
        <v>6634</v>
      </c>
      <c r="B949" s="117" t="s">
        <v>225</v>
      </c>
      <c r="C949" s="117" t="s">
        <v>6560</v>
      </c>
      <c r="D949" s="117" t="s">
        <v>6561</v>
      </c>
      <c r="E949" s="117" t="s">
        <v>4761</v>
      </c>
      <c r="F949" s="117" t="s">
        <v>4760</v>
      </c>
      <c r="G949" s="146" t="str">
        <f t="shared" si="14"/>
        <v>118141上尾、桶川、伊奈衛生組合</v>
      </c>
      <c r="H949" s="117" t="s">
        <v>226</v>
      </c>
      <c r="J949" s="117" t="s">
        <v>4676</v>
      </c>
      <c r="K949" s="121">
        <v>377268</v>
      </c>
    </row>
    <row r="950" spans="1:11" x14ac:dyDescent="0.4">
      <c r="A950" s="117" t="s">
        <v>6634</v>
      </c>
      <c r="B950" s="117" t="s">
        <v>225</v>
      </c>
      <c r="C950" s="117" t="s">
        <v>6560</v>
      </c>
      <c r="D950" s="117" t="s">
        <v>6561</v>
      </c>
      <c r="E950" s="117" t="s">
        <v>4759</v>
      </c>
      <c r="F950" s="117" t="s">
        <v>4758</v>
      </c>
      <c r="G950" s="146" t="str">
        <f t="shared" si="14"/>
        <v>118150志木地区衛生組合</v>
      </c>
      <c r="H950" s="117" t="s">
        <v>226</v>
      </c>
      <c r="J950" s="117" t="s">
        <v>4676</v>
      </c>
      <c r="K950" s="121">
        <v>2156822</v>
      </c>
    </row>
    <row r="951" spans="1:11" x14ac:dyDescent="0.4">
      <c r="A951" s="117" t="s">
        <v>6634</v>
      </c>
      <c r="B951" s="117" t="s">
        <v>225</v>
      </c>
      <c r="C951" s="117" t="s">
        <v>6560</v>
      </c>
      <c r="D951" s="117" t="s">
        <v>6561</v>
      </c>
      <c r="E951" s="117" t="s">
        <v>4757</v>
      </c>
      <c r="F951" s="117" t="s">
        <v>4756</v>
      </c>
      <c r="G951" s="146" t="str">
        <f t="shared" si="14"/>
        <v>118168北本地区衛生組合</v>
      </c>
      <c r="H951" s="117" t="s">
        <v>226</v>
      </c>
      <c r="J951" s="117" t="s">
        <v>4676</v>
      </c>
      <c r="K951" s="121">
        <v>294808</v>
      </c>
    </row>
    <row r="952" spans="1:11" x14ac:dyDescent="0.4">
      <c r="A952" s="117" t="s">
        <v>6634</v>
      </c>
      <c r="B952" s="117" t="s">
        <v>225</v>
      </c>
      <c r="C952" s="117" t="s">
        <v>6560</v>
      </c>
      <c r="D952" s="117" t="s">
        <v>6561</v>
      </c>
      <c r="E952" s="117" t="s">
        <v>4755</v>
      </c>
      <c r="F952" s="117" t="s">
        <v>4754</v>
      </c>
      <c r="G952" s="146" t="str">
        <f t="shared" si="14"/>
        <v>118176入間西部衛生組合</v>
      </c>
      <c r="H952" s="117" t="s">
        <v>226</v>
      </c>
      <c r="J952" s="117" t="s">
        <v>4676</v>
      </c>
      <c r="K952" s="121">
        <v>238222</v>
      </c>
    </row>
    <row r="953" spans="1:11" x14ac:dyDescent="0.4">
      <c r="A953" s="117" t="s">
        <v>6634</v>
      </c>
      <c r="B953" s="117" t="s">
        <v>225</v>
      </c>
      <c r="C953" s="117" t="s">
        <v>6560</v>
      </c>
      <c r="D953" s="117" t="s">
        <v>6561</v>
      </c>
      <c r="E953" s="117" t="s">
        <v>4753</v>
      </c>
      <c r="F953" s="117" t="s">
        <v>4752</v>
      </c>
      <c r="G953" s="146" t="str">
        <f t="shared" si="14"/>
        <v>118184入間東部地区衛生組合</v>
      </c>
      <c r="H953" s="117" t="s">
        <v>226</v>
      </c>
      <c r="J953" s="117" t="s">
        <v>4676</v>
      </c>
      <c r="K953" s="121">
        <v>1455098</v>
      </c>
    </row>
    <row r="954" spans="1:11" x14ac:dyDescent="0.4">
      <c r="A954" s="117" t="s">
        <v>6634</v>
      </c>
      <c r="B954" s="117" t="s">
        <v>225</v>
      </c>
      <c r="C954" s="117" t="s">
        <v>6560</v>
      </c>
      <c r="D954" s="117" t="s">
        <v>6561</v>
      </c>
      <c r="E954" s="117" t="s">
        <v>4751</v>
      </c>
      <c r="F954" s="117" t="s">
        <v>4750</v>
      </c>
      <c r="G954" s="146" t="str">
        <f t="shared" si="14"/>
        <v>118206小川地区衛生組合</v>
      </c>
      <c r="H954" s="117" t="s">
        <v>226</v>
      </c>
      <c r="J954" s="117" t="s">
        <v>4676</v>
      </c>
      <c r="K954" s="121">
        <v>1616319</v>
      </c>
    </row>
    <row r="955" spans="1:11" x14ac:dyDescent="0.4">
      <c r="A955" s="117" t="s">
        <v>6634</v>
      </c>
      <c r="B955" s="117" t="s">
        <v>225</v>
      </c>
      <c r="C955" s="117" t="s">
        <v>6560</v>
      </c>
      <c r="D955" s="117" t="s">
        <v>6561</v>
      </c>
      <c r="E955" s="117" t="s">
        <v>4749</v>
      </c>
      <c r="F955" s="117" t="s">
        <v>4748</v>
      </c>
      <c r="G955" s="146" t="str">
        <f t="shared" si="14"/>
        <v>118214坂戸地区衛生組合</v>
      </c>
      <c r="H955" s="117" t="s">
        <v>226</v>
      </c>
      <c r="J955" s="117" t="s">
        <v>4676</v>
      </c>
      <c r="K955" s="121">
        <v>237156</v>
      </c>
    </row>
    <row r="956" spans="1:11" x14ac:dyDescent="0.4">
      <c r="A956" s="117" t="s">
        <v>6634</v>
      </c>
      <c r="B956" s="117" t="s">
        <v>225</v>
      </c>
      <c r="C956" s="117" t="s">
        <v>6560</v>
      </c>
      <c r="D956" s="117" t="s">
        <v>6561</v>
      </c>
      <c r="E956" s="117" t="s">
        <v>4747</v>
      </c>
      <c r="F956" s="117" t="s">
        <v>4746</v>
      </c>
      <c r="G956" s="146" t="str">
        <f t="shared" si="14"/>
        <v>118249東埼玉資源環境組合</v>
      </c>
      <c r="H956" s="117" t="s">
        <v>226</v>
      </c>
      <c r="J956" s="117" t="s">
        <v>4676</v>
      </c>
      <c r="K956" s="121">
        <v>7952523</v>
      </c>
    </row>
    <row r="957" spans="1:11" x14ac:dyDescent="0.4">
      <c r="A957" s="117" t="s">
        <v>6634</v>
      </c>
      <c r="B957" s="117" t="s">
        <v>225</v>
      </c>
      <c r="C957" s="117" t="s">
        <v>6560</v>
      </c>
      <c r="D957" s="117" t="s">
        <v>6561</v>
      </c>
      <c r="E957" s="117" t="s">
        <v>4745</v>
      </c>
      <c r="F957" s="117" t="s">
        <v>4744</v>
      </c>
      <c r="G957" s="146" t="str">
        <f t="shared" si="14"/>
        <v>118273蕨戸田衛生センター組合</v>
      </c>
      <c r="H957" s="117" t="s">
        <v>226</v>
      </c>
      <c r="J957" s="117" t="s">
        <v>4676</v>
      </c>
      <c r="K957" s="121">
        <v>1857358</v>
      </c>
    </row>
    <row r="958" spans="1:11" x14ac:dyDescent="0.4">
      <c r="A958" s="117" t="s">
        <v>6634</v>
      </c>
      <c r="B958" s="117" t="s">
        <v>225</v>
      </c>
      <c r="C958" s="117" t="s">
        <v>6560</v>
      </c>
      <c r="D958" s="117" t="s">
        <v>6561</v>
      </c>
      <c r="E958" s="117" t="s">
        <v>4743</v>
      </c>
      <c r="F958" s="117" t="s">
        <v>4742</v>
      </c>
      <c r="G958" s="146" t="str">
        <f t="shared" si="14"/>
        <v>118303本庄上里学校給食組合</v>
      </c>
      <c r="H958" s="117" t="s">
        <v>226</v>
      </c>
      <c r="J958" s="117" t="s">
        <v>4676</v>
      </c>
      <c r="K958" s="121">
        <v>876443</v>
      </c>
    </row>
    <row r="959" spans="1:11" x14ac:dyDescent="0.4">
      <c r="A959" s="117" t="s">
        <v>6634</v>
      </c>
      <c r="B959" s="117" t="s">
        <v>225</v>
      </c>
      <c r="C959" s="117" t="s">
        <v>6560</v>
      </c>
      <c r="D959" s="117" t="s">
        <v>6561</v>
      </c>
      <c r="E959" s="117" t="s">
        <v>4741</v>
      </c>
      <c r="F959" s="117" t="s">
        <v>4740</v>
      </c>
      <c r="G959" s="146" t="str">
        <f t="shared" si="14"/>
        <v>118401加須市・羽生市水防事務組合</v>
      </c>
      <c r="H959" s="117" t="s">
        <v>226</v>
      </c>
      <c r="J959" s="117" t="s">
        <v>4676</v>
      </c>
      <c r="K959" s="121">
        <v>5403</v>
      </c>
    </row>
    <row r="960" spans="1:11" x14ac:dyDescent="0.4">
      <c r="A960" s="117" t="s">
        <v>6634</v>
      </c>
      <c r="B960" s="117" t="s">
        <v>225</v>
      </c>
      <c r="C960" s="117" t="s">
        <v>6560</v>
      </c>
      <c r="D960" s="117" t="s">
        <v>6561</v>
      </c>
      <c r="E960" s="117" t="s">
        <v>4739</v>
      </c>
      <c r="F960" s="117" t="s">
        <v>4738</v>
      </c>
      <c r="G960" s="146" t="str">
        <f t="shared" si="14"/>
        <v>118419荒川北縁水防事務組合</v>
      </c>
      <c r="H960" s="117" t="s">
        <v>226</v>
      </c>
      <c r="J960" s="117" t="s">
        <v>4676</v>
      </c>
      <c r="K960" s="121">
        <v>4205</v>
      </c>
    </row>
    <row r="961" spans="1:11" x14ac:dyDescent="0.4">
      <c r="A961" s="117" t="s">
        <v>6634</v>
      </c>
      <c r="B961" s="117" t="s">
        <v>225</v>
      </c>
      <c r="C961" s="117" t="s">
        <v>6560</v>
      </c>
      <c r="D961" s="117" t="s">
        <v>6561</v>
      </c>
      <c r="E961" s="117" t="s">
        <v>4737</v>
      </c>
      <c r="F961" s="117" t="s">
        <v>4736</v>
      </c>
      <c r="G961" s="146" t="str">
        <f t="shared" si="14"/>
        <v>118435利根川栗橋流域水防事務組合</v>
      </c>
      <c r="H961" s="117" t="s">
        <v>226</v>
      </c>
      <c r="J961" s="117" t="s">
        <v>4676</v>
      </c>
      <c r="K961" s="121">
        <v>7914</v>
      </c>
    </row>
    <row r="962" spans="1:11" x14ac:dyDescent="0.4">
      <c r="A962" s="117" t="s">
        <v>6634</v>
      </c>
      <c r="B962" s="117" t="s">
        <v>225</v>
      </c>
      <c r="C962" s="117" t="s">
        <v>6560</v>
      </c>
      <c r="D962" s="117" t="s">
        <v>6561</v>
      </c>
      <c r="E962" s="117" t="s">
        <v>4735</v>
      </c>
      <c r="F962" s="117" t="s">
        <v>4734</v>
      </c>
      <c r="G962" s="146" t="str">
        <f t="shared" ref="G962:G1025" si="15">E962&amp;F962</f>
        <v>118443江戸川水防事務組合</v>
      </c>
      <c r="H962" s="117" t="s">
        <v>226</v>
      </c>
      <c r="J962" s="117" t="s">
        <v>4676</v>
      </c>
      <c r="K962" s="121">
        <v>3333</v>
      </c>
    </row>
    <row r="963" spans="1:11" x14ac:dyDescent="0.4">
      <c r="A963" s="117" t="s">
        <v>6634</v>
      </c>
      <c r="B963" s="117" t="s">
        <v>225</v>
      </c>
      <c r="C963" s="117" t="s">
        <v>6560</v>
      </c>
      <c r="D963" s="117" t="s">
        <v>6561</v>
      </c>
      <c r="E963" s="117" t="s">
        <v>4733</v>
      </c>
      <c r="F963" s="117" t="s">
        <v>6642</v>
      </c>
      <c r="G963" s="146" t="str">
        <f t="shared" si="15"/>
        <v>118451戸田競艇企業団</v>
      </c>
      <c r="H963" s="117" t="s">
        <v>220</v>
      </c>
      <c r="J963" s="117" t="s">
        <v>4676</v>
      </c>
      <c r="K963" s="121">
        <v>0</v>
      </c>
    </row>
    <row r="964" spans="1:11" x14ac:dyDescent="0.4">
      <c r="A964" s="117" t="s">
        <v>6634</v>
      </c>
      <c r="B964" s="117" t="s">
        <v>225</v>
      </c>
      <c r="C964" s="117" t="s">
        <v>6560</v>
      </c>
      <c r="D964" s="117" t="s">
        <v>6561</v>
      </c>
      <c r="E964" s="117" t="s">
        <v>4732</v>
      </c>
      <c r="F964" s="117" t="s">
        <v>4731</v>
      </c>
      <c r="G964" s="146" t="str">
        <f t="shared" si="15"/>
        <v>118486埼玉県市町村総合事務組合</v>
      </c>
      <c r="H964" s="117" t="s">
        <v>226</v>
      </c>
      <c r="J964" s="117" t="s">
        <v>4676</v>
      </c>
      <c r="K964" s="121">
        <v>25068184</v>
      </c>
    </row>
    <row r="965" spans="1:11" x14ac:dyDescent="0.4">
      <c r="A965" s="117" t="s">
        <v>6634</v>
      </c>
      <c r="B965" s="117" t="s">
        <v>225</v>
      </c>
      <c r="C965" s="117" t="s">
        <v>6560</v>
      </c>
      <c r="D965" s="117" t="s">
        <v>6561</v>
      </c>
      <c r="E965" s="117" t="s">
        <v>4730</v>
      </c>
      <c r="F965" s="117" t="s">
        <v>4729</v>
      </c>
      <c r="G965" s="146" t="str">
        <f t="shared" si="15"/>
        <v>118494埼玉県都市競艇組合</v>
      </c>
      <c r="H965" s="117" t="s">
        <v>220</v>
      </c>
      <c r="J965" s="117" t="s">
        <v>4676</v>
      </c>
      <c r="K965" s="121">
        <v>0</v>
      </c>
    </row>
    <row r="966" spans="1:11" x14ac:dyDescent="0.4">
      <c r="A966" s="117" t="s">
        <v>6634</v>
      </c>
      <c r="B966" s="117" t="s">
        <v>225</v>
      </c>
      <c r="C966" s="117" t="s">
        <v>6560</v>
      </c>
      <c r="D966" s="117" t="s">
        <v>6561</v>
      </c>
      <c r="E966" s="117" t="s">
        <v>4728</v>
      </c>
      <c r="F966" s="117" t="s">
        <v>4727</v>
      </c>
      <c r="G966" s="146" t="str">
        <f t="shared" si="15"/>
        <v>118541坂戸、鶴ケ島下水道組合</v>
      </c>
      <c r="H966" s="117" t="s">
        <v>226</v>
      </c>
      <c r="J966" s="117" t="s">
        <v>4676</v>
      </c>
      <c r="K966" s="121">
        <v>20211</v>
      </c>
    </row>
    <row r="967" spans="1:11" x14ac:dyDescent="0.4">
      <c r="A967" s="117" t="s">
        <v>6634</v>
      </c>
      <c r="B967" s="117" t="s">
        <v>225</v>
      </c>
      <c r="C967" s="117" t="s">
        <v>6560</v>
      </c>
      <c r="D967" s="117" t="s">
        <v>6561</v>
      </c>
      <c r="E967" s="117" t="s">
        <v>4726</v>
      </c>
      <c r="F967" s="117" t="s">
        <v>4725</v>
      </c>
      <c r="G967" s="146" t="str">
        <f t="shared" si="15"/>
        <v>118613鴻巣行田北本環境資源組合</v>
      </c>
      <c r="H967" s="117" t="s">
        <v>226</v>
      </c>
      <c r="J967" s="117" t="s">
        <v>4676</v>
      </c>
      <c r="K967" s="121">
        <v>658303</v>
      </c>
    </row>
    <row r="968" spans="1:11" x14ac:dyDescent="0.4">
      <c r="A968" s="117" t="s">
        <v>6634</v>
      </c>
      <c r="B968" s="117" t="s">
        <v>225</v>
      </c>
      <c r="C968" s="117" t="s">
        <v>6560</v>
      </c>
      <c r="D968" s="117" t="s">
        <v>6561</v>
      </c>
      <c r="E968" s="117" t="s">
        <v>4724</v>
      </c>
      <c r="F968" s="117" t="s">
        <v>4723</v>
      </c>
      <c r="G968" s="146" t="str">
        <f t="shared" si="15"/>
        <v>118630秩父広域市町村圏組合</v>
      </c>
      <c r="H968" s="117" t="s">
        <v>226</v>
      </c>
      <c r="J968" s="117" t="s">
        <v>4676</v>
      </c>
      <c r="K968" s="121">
        <v>2932422</v>
      </c>
    </row>
    <row r="969" spans="1:11" x14ac:dyDescent="0.4">
      <c r="A969" s="117" t="s">
        <v>6634</v>
      </c>
      <c r="B969" s="117" t="s">
        <v>225</v>
      </c>
      <c r="C969" s="117" t="s">
        <v>6560</v>
      </c>
      <c r="D969" s="117" t="s">
        <v>6561</v>
      </c>
      <c r="E969" s="117" t="s">
        <v>4722</v>
      </c>
      <c r="F969" s="117" t="s">
        <v>4721</v>
      </c>
      <c r="G969" s="146" t="str">
        <f t="shared" si="15"/>
        <v>118656入間東部地区消防組合</v>
      </c>
      <c r="H969" s="117" t="s">
        <v>226</v>
      </c>
      <c r="J969" s="117" t="s">
        <v>4676</v>
      </c>
      <c r="K969" s="121">
        <v>3196144</v>
      </c>
    </row>
    <row r="970" spans="1:11" x14ac:dyDescent="0.4">
      <c r="A970" s="117" t="s">
        <v>6634</v>
      </c>
      <c r="B970" s="117" t="s">
        <v>225</v>
      </c>
      <c r="C970" s="117" t="s">
        <v>6560</v>
      </c>
      <c r="D970" s="117" t="s">
        <v>6561</v>
      </c>
      <c r="E970" s="117" t="s">
        <v>4720</v>
      </c>
      <c r="F970" s="117" t="s">
        <v>4719</v>
      </c>
      <c r="G970" s="146" t="str">
        <f t="shared" si="15"/>
        <v>118681吉川松伏消防組合</v>
      </c>
      <c r="H970" s="117" t="s">
        <v>226</v>
      </c>
      <c r="J970" s="117" t="s">
        <v>4676</v>
      </c>
      <c r="K970" s="121">
        <v>1695412</v>
      </c>
    </row>
    <row r="971" spans="1:11" x14ac:dyDescent="0.4">
      <c r="A971" s="117" t="s">
        <v>6634</v>
      </c>
      <c r="B971" s="117" t="s">
        <v>225</v>
      </c>
      <c r="C971" s="117" t="s">
        <v>6560</v>
      </c>
      <c r="D971" s="117" t="s">
        <v>6561</v>
      </c>
      <c r="E971" s="117" t="s">
        <v>4718</v>
      </c>
      <c r="F971" s="117" t="s">
        <v>4717</v>
      </c>
      <c r="G971" s="146" t="str">
        <f t="shared" si="15"/>
        <v>118699児玉郡市広域市町村圏組合</v>
      </c>
      <c r="H971" s="117" t="s">
        <v>226</v>
      </c>
      <c r="J971" s="117" t="s">
        <v>4676</v>
      </c>
      <c r="K971" s="121">
        <v>3825770</v>
      </c>
    </row>
    <row r="972" spans="1:11" x14ac:dyDescent="0.4">
      <c r="A972" s="117" t="s">
        <v>6634</v>
      </c>
      <c r="B972" s="117" t="s">
        <v>225</v>
      </c>
      <c r="C972" s="117" t="s">
        <v>6560</v>
      </c>
      <c r="D972" s="117" t="s">
        <v>6561</v>
      </c>
      <c r="E972" s="117" t="s">
        <v>4716</v>
      </c>
      <c r="F972" s="117" t="s">
        <v>4715</v>
      </c>
      <c r="G972" s="146" t="str">
        <f t="shared" si="15"/>
        <v>118711埼玉西部環境保全組合</v>
      </c>
      <c r="H972" s="117" t="s">
        <v>226</v>
      </c>
      <c r="J972" s="117" t="s">
        <v>4676</v>
      </c>
      <c r="K972" s="121">
        <v>2085501</v>
      </c>
    </row>
    <row r="973" spans="1:11" x14ac:dyDescent="0.4">
      <c r="A973" s="117" t="s">
        <v>6634</v>
      </c>
      <c r="B973" s="117" t="s">
        <v>225</v>
      </c>
      <c r="C973" s="117" t="s">
        <v>6560</v>
      </c>
      <c r="D973" s="117" t="s">
        <v>6561</v>
      </c>
      <c r="E973" s="117" t="s">
        <v>4714</v>
      </c>
      <c r="F973" s="117" t="s">
        <v>4713</v>
      </c>
      <c r="G973" s="146" t="str">
        <f t="shared" si="15"/>
        <v>118761坂戸・鶴ケ島消防組合</v>
      </c>
      <c r="H973" s="117" t="s">
        <v>226</v>
      </c>
      <c r="J973" s="117" t="s">
        <v>4676</v>
      </c>
      <c r="K973" s="121">
        <v>2416238</v>
      </c>
    </row>
    <row r="974" spans="1:11" x14ac:dyDescent="0.4">
      <c r="A974" s="117" t="s">
        <v>6634</v>
      </c>
      <c r="B974" s="117" t="s">
        <v>225</v>
      </c>
      <c r="C974" s="117" t="s">
        <v>6560</v>
      </c>
      <c r="D974" s="117" t="s">
        <v>6561</v>
      </c>
      <c r="E974" s="117" t="s">
        <v>4712</v>
      </c>
      <c r="F974" s="117" t="s">
        <v>4711</v>
      </c>
      <c r="G974" s="146" t="str">
        <f t="shared" si="15"/>
        <v>118770比企広域市町村圏組合</v>
      </c>
      <c r="H974" s="117" t="s">
        <v>226</v>
      </c>
      <c r="J974" s="117" t="s">
        <v>4676</v>
      </c>
      <c r="K974" s="121">
        <v>3456241</v>
      </c>
    </row>
    <row r="975" spans="1:11" x14ac:dyDescent="0.4">
      <c r="A975" s="117" t="s">
        <v>6634</v>
      </c>
      <c r="B975" s="117" t="s">
        <v>225</v>
      </c>
      <c r="C975" s="117" t="s">
        <v>6560</v>
      </c>
      <c r="D975" s="117" t="s">
        <v>6561</v>
      </c>
      <c r="E975" s="117" t="s">
        <v>4710</v>
      </c>
      <c r="F975" s="117" t="s">
        <v>4709</v>
      </c>
      <c r="G975" s="146" t="str">
        <f t="shared" si="15"/>
        <v>118788川越地区消防組合</v>
      </c>
      <c r="H975" s="117" t="s">
        <v>226</v>
      </c>
      <c r="J975" s="117" t="s">
        <v>4676</v>
      </c>
      <c r="K975" s="121">
        <v>5308657</v>
      </c>
    </row>
    <row r="976" spans="1:11" x14ac:dyDescent="0.4">
      <c r="A976" s="117" t="s">
        <v>6634</v>
      </c>
      <c r="B976" s="117" t="s">
        <v>225</v>
      </c>
      <c r="C976" s="117" t="s">
        <v>6560</v>
      </c>
      <c r="D976" s="117" t="s">
        <v>6561</v>
      </c>
      <c r="E976" s="117" t="s">
        <v>4708</v>
      </c>
      <c r="F976" s="117" t="s">
        <v>4707</v>
      </c>
      <c r="G976" s="146" t="str">
        <f t="shared" si="15"/>
        <v>118826埼玉県央広域事務組合</v>
      </c>
      <c r="H976" s="117" t="s">
        <v>226</v>
      </c>
      <c r="J976" s="117" t="s">
        <v>4676</v>
      </c>
      <c r="K976" s="121">
        <v>4094611</v>
      </c>
    </row>
    <row r="977" spans="1:11" x14ac:dyDescent="0.4">
      <c r="A977" s="117" t="s">
        <v>6634</v>
      </c>
      <c r="B977" s="117" t="s">
        <v>225</v>
      </c>
      <c r="C977" s="117" t="s">
        <v>6560</v>
      </c>
      <c r="D977" s="117" t="s">
        <v>6561</v>
      </c>
      <c r="E977" s="117" t="s">
        <v>4706</v>
      </c>
      <c r="F977" s="117" t="s">
        <v>4705</v>
      </c>
      <c r="G977" s="146" t="str">
        <f t="shared" si="15"/>
        <v>118842西入間広域消防組合</v>
      </c>
      <c r="H977" s="117" t="s">
        <v>226</v>
      </c>
      <c r="J977" s="117" t="s">
        <v>4676</v>
      </c>
      <c r="K977" s="121">
        <v>1332211</v>
      </c>
    </row>
    <row r="978" spans="1:11" x14ac:dyDescent="0.4">
      <c r="A978" s="117" t="s">
        <v>6634</v>
      </c>
      <c r="B978" s="117" t="s">
        <v>225</v>
      </c>
      <c r="C978" s="117" t="s">
        <v>6560</v>
      </c>
      <c r="D978" s="117" t="s">
        <v>6561</v>
      </c>
      <c r="E978" s="117" t="s">
        <v>4704</v>
      </c>
      <c r="F978" s="117" t="s">
        <v>4703</v>
      </c>
      <c r="G978" s="146" t="str">
        <f t="shared" si="15"/>
        <v>118851埼玉中部環境保全組合</v>
      </c>
      <c r="H978" s="117" t="s">
        <v>226</v>
      </c>
      <c r="J978" s="117" t="s">
        <v>4676</v>
      </c>
      <c r="K978" s="121">
        <v>740756</v>
      </c>
    </row>
    <row r="979" spans="1:11" x14ac:dyDescent="0.4">
      <c r="A979" s="117" t="s">
        <v>6634</v>
      </c>
      <c r="B979" s="117" t="s">
        <v>225</v>
      </c>
      <c r="C979" s="117" t="s">
        <v>6560</v>
      </c>
      <c r="D979" s="117" t="s">
        <v>6561</v>
      </c>
      <c r="E979" s="117" t="s">
        <v>4702</v>
      </c>
      <c r="F979" s="117" t="s">
        <v>4701</v>
      </c>
      <c r="G979" s="146" t="str">
        <f t="shared" si="15"/>
        <v>118869埼玉県浦和競馬組合</v>
      </c>
      <c r="H979" s="117" t="s">
        <v>220</v>
      </c>
      <c r="J979" s="117" t="s">
        <v>4676</v>
      </c>
      <c r="K979" s="121">
        <v>0</v>
      </c>
    </row>
    <row r="980" spans="1:11" x14ac:dyDescent="0.4">
      <c r="A980" s="117" t="s">
        <v>6634</v>
      </c>
      <c r="B980" s="117" t="s">
        <v>225</v>
      </c>
      <c r="C980" s="117" t="s">
        <v>6560</v>
      </c>
      <c r="D980" s="117" t="s">
        <v>6561</v>
      </c>
      <c r="E980" s="117" t="s">
        <v>4700</v>
      </c>
      <c r="F980" s="117" t="s">
        <v>4699</v>
      </c>
      <c r="G980" s="146" t="str">
        <f t="shared" si="15"/>
        <v>118923広域飯能斎場組合</v>
      </c>
      <c r="H980" s="117" t="s">
        <v>226</v>
      </c>
      <c r="J980" s="117" t="s">
        <v>4676</v>
      </c>
      <c r="K980" s="121">
        <v>148942</v>
      </c>
    </row>
    <row r="981" spans="1:11" x14ac:dyDescent="0.4">
      <c r="A981" s="117" t="s">
        <v>6634</v>
      </c>
      <c r="B981" s="117" t="s">
        <v>225</v>
      </c>
      <c r="C981" s="117" t="s">
        <v>6560</v>
      </c>
      <c r="D981" s="117" t="s">
        <v>6561</v>
      </c>
      <c r="E981" s="117" t="s">
        <v>4698</v>
      </c>
      <c r="F981" s="117" t="s">
        <v>4697</v>
      </c>
      <c r="G981" s="146" t="str">
        <f t="shared" si="15"/>
        <v>118931広域静苑組合</v>
      </c>
      <c r="H981" s="117" t="s">
        <v>226</v>
      </c>
      <c r="J981" s="117" t="s">
        <v>4676</v>
      </c>
      <c r="K981" s="121">
        <v>599953</v>
      </c>
    </row>
    <row r="982" spans="1:11" x14ac:dyDescent="0.4">
      <c r="A982" s="117" t="s">
        <v>6634</v>
      </c>
      <c r="B982" s="117" t="s">
        <v>225</v>
      </c>
      <c r="C982" s="117" t="s">
        <v>6560</v>
      </c>
      <c r="D982" s="117" t="s">
        <v>6561</v>
      </c>
      <c r="E982" s="117" t="s">
        <v>4696</v>
      </c>
      <c r="F982" s="117" t="s">
        <v>4695</v>
      </c>
      <c r="G982" s="146" t="str">
        <f t="shared" si="15"/>
        <v>118958広域利根斎場組合</v>
      </c>
      <c r="H982" s="117" t="s">
        <v>226</v>
      </c>
      <c r="J982" s="117" t="s">
        <v>4676</v>
      </c>
      <c r="K982" s="121">
        <v>224490</v>
      </c>
    </row>
    <row r="983" spans="1:11" x14ac:dyDescent="0.4">
      <c r="A983" s="117" t="s">
        <v>6634</v>
      </c>
      <c r="B983" s="117" t="s">
        <v>225</v>
      </c>
      <c r="C983" s="117" t="s">
        <v>6560</v>
      </c>
      <c r="D983" s="117" t="s">
        <v>6561</v>
      </c>
      <c r="E983" s="117" t="s">
        <v>4694</v>
      </c>
      <c r="F983" s="117" t="s">
        <v>4693</v>
      </c>
      <c r="G983" s="146" t="str">
        <f t="shared" si="15"/>
        <v>118966妻沼南河原環境施設組合</v>
      </c>
      <c r="H983" s="117" t="s">
        <v>226</v>
      </c>
      <c r="J983" s="117" t="s">
        <v>4676</v>
      </c>
      <c r="K983" s="121">
        <v>189911</v>
      </c>
    </row>
    <row r="984" spans="1:11" x14ac:dyDescent="0.4">
      <c r="A984" s="117" t="s">
        <v>6634</v>
      </c>
      <c r="B984" s="117" t="s">
        <v>225</v>
      </c>
      <c r="C984" s="117" t="s">
        <v>6560</v>
      </c>
      <c r="D984" s="117" t="s">
        <v>6561</v>
      </c>
      <c r="E984" s="117" t="s">
        <v>4692</v>
      </c>
      <c r="F984" s="117" t="s">
        <v>4691</v>
      </c>
      <c r="G984" s="146" t="str">
        <f t="shared" si="15"/>
        <v>118974彩の国さいたま人づくり広域連合</v>
      </c>
      <c r="H984" s="117" t="s">
        <v>226</v>
      </c>
      <c r="J984" s="117" t="s">
        <v>4676</v>
      </c>
      <c r="K984" s="121">
        <v>410289</v>
      </c>
    </row>
    <row r="985" spans="1:11" x14ac:dyDescent="0.4">
      <c r="A985" s="117" t="s">
        <v>6634</v>
      </c>
      <c r="B985" s="117" t="s">
        <v>225</v>
      </c>
      <c r="C985" s="117" t="s">
        <v>6560</v>
      </c>
      <c r="D985" s="117" t="s">
        <v>6561</v>
      </c>
      <c r="E985" s="117" t="s">
        <v>4690</v>
      </c>
      <c r="F985" s="117" t="s">
        <v>4689</v>
      </c>
      <c r="G985" s="146" t="str">
        <f t="shared" si="15"/>
        <v>118982皆野・長瀞下水道組合</v>
      </c>
      <c r="H985" s="117" t="s">
        <v>226</v>
      </c>
      <c r="J985" s="117" t="s">
        <v>4676</v>
      </c>
      <c r="K985" s="121">
        <v>123763</v>
      </c>
    </row>
    <row r="986" spans="1:11" x14ac:dyDescent="0.4">
      <c r="A986" s="117" t="s">
        <v>6634</v>
      </c>
      <c r="B986" s="117" t="s">
        <v>225</v>
      </c>
      <c r="C986" s="117" t="s">
        <v>6560</v>
      </c>
      <c r="D986" s="117" t="s">
        <v>6561</v>
      </c>
      <c r="E986" s="117" t="s">
        <v>4688</v>
      </c>
      <c r="F986" s="117" t="s">
        <v>4687</v>
      </c>
      <c r="G986" s="146" t="str">
        <f t="shared" si="15"/>
        <v>118991大里広域市町村圏組合</v>
      </c>
      <c r="H986" s="117" t="s">
        <v>226</v>
      </c>
      <c r="J986" s="117" t="s">
        <v>4676</v>
      </c>
      <c r="K986" s="121">
        <v>4437627</v>
      </c>
    </row>
    <row r="987" spans="1:11" x14ac:dyDescent="0.4">
      <c r="A987" s="117" t="s">
        <v>6634</v>
      </c>
      <c r="B987" s="117" t="s">
        <v>225</v>
      </c>
      <c r="C987" s="117" t="s">
        <v>6560</v>
      </c>
      <c r="D987" s="117" t="s">
        <v>6561</v>
      </c>
      <c r="E987" s="117" t="s">
        <v>4686</v>
      </c>
      <c r="F987" s="117" t="s">
        <v>4685</v>
      </c>
      <c r="G987" s="146" t="str">
        <f t="shared" si="15"/>
        <v>119008埼玉県後期高齢者医療広域連合</v>
      </c>
      <c r="H987" s="117" t="s">
        <v>220</v>
      </c>
      <c r="J987" s="117" t="s">
        <v>4676</v>
      </c>
      <c r="K987" s="121">
        <v>119362</v>
      </c>
    </row>
    <row r="988" spans="1:11" x14ac:dyDescent="0.4">
      <c r="A988" s="117" t="s">
        <v>6634</v>
      </c>
      <c r="B988" s="117" t="s">
        <v>225</v>
      </c>
      <c r="C988" s="117" t="s">
        <v>6560</v>
      </c>
      <c r="D988" s="117" t="s">
        <v>6561</v>
      </c>
      <c r="E988" s="117" t="s">
        <v>4684</v>
      </c>
      <c r="F988" s="117" t="s">
        <v>4683</v>
      </c>
      <c r="G988" s="146" t="str">
        <f t="shared" si="15"/>
        <v>119016埼玉西部消防組合</v>
      </c>
      <c r="H988" s="117" t="s">
        <v>226</v>
      </c>
      <c r="J988" s="117" t="s">
        <v>4676</v>
      </c>
      <c r="K988" s="121">
        <v>9845596</v>
      </c>
    </row>
    <row r="989" spans="1:11" x14ac:dyDescent="0.4">
      <c r="A989" s="117" t="s">
        <v>6634</v>
      </c>
      <c r="B989" s="117" t="s">
        <v>225</v>
      </c>
      <c r="C989" s="117" t="s">
        <v>6560</v>
      </c>
      <c r="D989" s="117" t="s">
        <v>6561</v>
      </c>
      <c r="E989" s="117" t="s">
        <v>4682</v>
      </c>
      <c r="F989" s="117" t="s">
        <v>4681</v>
      </c>
      <c r="G989" s="146" t="str">
        <f t="shared" si="15"/>
        <v>119024埼玉東部消防組合</v>
      </c>
      <c r="H989" s="117" t="s">
        <v>226</v>
      </c>
      <c r="J989" s="117" t="s">
        <v>4676</v>
      </c>
      <c r="K989" s="121">
        <v>6374542</v>
      </c>
    </row>
    <row r="990" spans="1:11" x14ac:dyDescent="0.4">
      <c r="A990" s="117" t="s">
        <v>6634</v>
      </c>
      <c r="B990" s="117" t="s">
        <v>225</v>
      </c>
      <c r="C990" s="117" t="s">
        <v>6560</v>
      </c>
      <c r="D990" s="117" t="s">
        <v>6561</v>
      </c>
      <c r="E990" s="117" t="s">
        <v>4680</v>
      </c>
      <c r="F990" s="117" t="s">
        <v>4679</v>
      </c>
      <c r="G990" s="146" t="str">
        <f t="shared" si="15"/>
        <v>119032埼玉中部資源循環組合</v>
      </c>
      <c r="H990" s="117" t="s">
        <v>226</v>
      </c>
      <c r="J990" s="117" t="s">
        <v>4676</v>
      </c>
      <c r="K990" s="121">
        <v>506320</v>
      </c>
    </row>
    <row r="991" spans="1:11" x14ac:dyDescent="0.4">
      <c r="A991" s="117" t="s">
        <v>6634</v>
      </c>
      <c r="B991" s="117" t="s">
        <v>225</v>
      </c>
      <c r="C991" s="117" t="s">
        <v>6560</v>
      </c>
      <c r="D991" s="117" t="s">
        <v>6561</v>
      </c>
      <c r="E991" s="117" t="s">
        <v>4678</v>
      </c>
      <c r="F991" s="117" t="s">
        <v>4677</v>
      </c>
      <c r="G991" s="146" t="str">
        <f t="shared" si="15"/>
        <v>119041草加八潮消防組合</v>
      </c>
      <c r="H991" s="117" t="s">
        <v>226</v>
      </c>
      <c r="J991" s="117" t="s">
        <v>4676</v>
      </c>
      <c r="K991" s="121">
        <v>3604204</v>
      </c>
    </row>
    <row r="992" spans="1:11" x14ac:dyDescent="0.4">
      <c r="A992" s="117" t="s">
        <v>6634</v>
      </c>
      <c r="B992" s="117" t="s">
        <v>225</v>
      </c>
      <c r="C992" s="117" t="s">
        <v>6560</v>
      </c>
      <c r="D992" s="117" t="s">
        <v>6561</v>
      </c>
      <c r="E992" s="117" t="s">
        <v>4675</v>
      </c>
      <c r="F992" s="117" t="s">
        <v>4674</v>
      </c>
      <c r="G992" s="146" t="str">
        <f t="shared" si="15"/>
        <v>121002千葉市</v>
      </c>
      <c r="H992" s="117" t="s">
        <v>802</v>
      </c>
      <c r="I992" s="116" t="s">
        <v>802</v>
      </c>
      <c r="J992" s="117" t="s">
        <v>801</v>
      </c>
      <c r="K992" s="121">
        <v>438330396</v>
      </c>
    </row>
    <row r="993" spans="1:11" x14ac:dyDescent="0.4">
      <c r="A993" s="117" t="s">
        <v>6634</v>
      </c>
      <c r="B993" s="117" t="s">
        <v>225</v>
      </c>
      <c r="C993" s="117" t="s">
        <v>6560</v>
      </c>
      <c r="D993" s="117" t="s">
        <v>6561</v>
      </c>
      <c r="E993" s="117" t="s">
        <v>4673</v>
      </c>
      <c r="F993" s="117" t="s">
        <v>4672</v>
      </c>
      <c r="G993" s="146" t="str">
        <f t="shared" si="15"/>
        <v>122025銚子市</v>
      </c>
      <c r="H993" s="117" t="s">
        <v>338</v>
      </c>
      <c r="I993" s="117" t="s">
        <v>802</v>
      </c>
      <c r="J993" s="117" t="s">
        <v>4504</v>
      </c>
      <c r="K993" s="121">
        <v>24685425</v>
      </c>
    </row>
    <row r="994" spans="1:11" x14ac:dyDescent="0.4">
      <c r="A994" s="117" t="s">
        <v>6634</v>
      </c>
      <c r="B994" s="117" t="s">
        <v>225</v>
      </c>
      <c r="C994" s="117" t="s">
        <v>6560</v>
      </c>
      <c r="D994" s="117" t="s">
        <v>6561</v>
      </c>
      <c r="E994" s="117" t="s">
        <v>4671</v>
      </c>
      <c r="F994" s="117" t="s">
        <v>4670</v>
      </c>
      <c r="G994" s="146" t="str">
        <f t="shared" si="15"/>
        <v>122033市川市</v>
      </c>
      <c r="H994" s="117" t="s">
        <v>343</v>
      </c>
      <c r="I994" s="117" t="s">
        <v>802</v>
      </c>
      <c r="J994" s="117" t="s">
        <v>4504</v>
      </c>
      <c r="K994" s="121">
        <v>147188261</v>
      </c>
    </row>
    <row r="995" spans="1:11" x14ac:dyDescent="0.4">
      <c r="A995" s="117" t="s">
        <v>6634</v>
      </c>
      <c r="B995" s="117" t="s">
        <v>225</v>
      </c>
      <c r="C995" s="117" t="s">
        <v>6560</v>
      </c>
      <c r="D995" s="117" t="s">
        <v>6561</v>
      </c>
      <c r="E995" s="117" t="s">
        <v>4669</v>
      </c>
      <c r="F995" s="117" t="s">
        <v>4668</v>
      </c>
      <c r="G995" s="146" t="str">
        <f t="shared" si="15"/>
        <v>122041船橋市</v>
      </c>
      <c r="H995" s="117" t="s">
        <v>360</v>
      </c>
      <c r="I995" s="117" t="s">
        <v>802</v>
      </c>
      <c r="J995" s="117" t="s">
        <v>4504</v>
      </c>
      <c r="K995" s="121">
        <v>206804072</v>
      </c>
    </row>
    <row r="996" spans="1:11" x14ac:dyDescent="0.4">
      <c r="A996" s="117" t="s">
        <v>6634</v>
      </c>
      <c r="B996" s="117" t="s">
        <v>225</v>
      </c>
      <c r="C996" s="117" t="s">
        <v>6560</v>
      </c>
      <c r="D996" s="117" t="s">
        <v>6561</v>
      </c>
      <c r="E996" s="117" t="s">
        <v>4667</v>
      </c>
      <c r="F996" s="117" t="s">
        <v>4666</v>
      </c>
      <c r="G996" s="146" t="str">
        <f t="shared" si="15"/>
        <v>122050館山市</v>
      </c>
      <c r="H996" s="117" t="s">
        <v>338</v>
      </c>
      <c r="I996" s="117"/>
      <c r="J996" s="117" t="s">
        <v>4504</v>
      </c>
      <c r="K996" s="121">
        <v>17748146</v>
      </c>
    </row>
    <row r="997" spans="1:11" x14ac:dyDescent="0.4">
      <c r="A997" s="117" t="s">
        <v>6634</v>
      </c>
      <c r="B997" s="117" t="s">
        <v>225</v>
      </c>
      <c r="C997" s="117" t="s">
        <v>6560</v>
      </c>
      <c r="D997" s="117" t="s">
        <v>6561</v>
      </c>
      <c r="E997" s="117" t="s">
        <v>4665</v>
      </c>
      <c r="F997" s="117" t="s">
        <v>4664</v>
      </c>
      <c r="G997" s="146" t="str">
        <f t="shared" si="15"/>
        <v>122068木更津市</v>
      </c>
      <c r="H997" s="117" t="s">
        <v>343</v>
      </c>
      <c r="J997" s="117" t="s">
        <v>4504</v>
      </c>
      <c r="K997" s="121">
        <v>42557337</v>
      </c>
    </row>
    <row r="998" spans="1:11" x14ac:dyDescent="0.4">
      <c r="A998" s="117" t="s">
        <v>6634</v>
      </c>
      <c r="B998" s="117" t="s">
        <v>225</v>
      </c>
      <c r="C998" s="117" t="s">
        <v>6560</v>
      </c>
      <c r="D998" s="117" t="s">
        <v>6561</v>
      </c>
      <c r="E998" s="117" t="s">
        <v>4663</v>
      </c>
      <c r="F998" s="117" t="s">
        <v>4662</v>
      </c>
      <c r="G998" s="146" t="str">
        <f t="shared" si="15"/>
        <v>122076松戸市</v>
      </c>
      <c r="H998" s="117" t="s">
        <v>343</v>
      </c>
      <c r="I998" s="116" t="s">
        <v>802</v>
      </c>
      <c r="J998" s="117" t="s">
        <v>4504</v>
      </c>
      <c r="K998" s="121">
        <v>146962011</v>
      </c>
    </row>
    <row r="999" spans="1:11" x14ac:dyDescent="0.4">
      <c r="A999" s="117" t="s">
        <v>6634</v>
      </c>
      <c r="B999" s="117" t="s">
        <v>225</v>
      </c>
      <c r="C999" s="117" t="s">
        <v>6560</v>
      </c>
      <c r="D999" s="117" t="s">
        <v>6561</v>
      </c>
      <c r="E999" s="117" t="s">
        <v>4661</v>
      </c>
      <c r="F999" s="117" t="s">
        <v>4660</v>
      </c>
      <c r="G999" s="146" t="str">
        <f t="shared" si="15"/>
        <v>122084野田市</v>
      </c>
      <c r="H999" s="117" t="s">
        <v>343</v>
      </c>
      <c r="I999" s="117" t="s">
        <v>802</v>
      </c>
      <c r="J999" s="117" t="s">
        <v>4504</v>
      </c>
      <c r="K999" s="121">
        <v>50849640</v>
      </c>
    </row>
    <row r="1000" spans="1:11" x14ac:dyDescent="0.4">
      <c r="A1000" s="117" t="s">
        <v>6634</v>
      </c>
      <c r="B1000" s="117" t="s">
        <v>225</v>
      </c>
      <c r="C1000" s="117" t="s">
        <v>6560</v>
      </c>
      <c r="D1000" s="117" t="s">
        <v>6561</v>
      </c>
      <c r="E1000" s="117" t="s">
        <v>4659</v>
      </c>
      <c r="F1000" s="117" t="s">
        <v>4658</v>
      </c>
      <c r="G1000" s="146" t="str">
        <f t="shared" si="15"/>
        <v>122106茂原市</v>
      </c>
      <c r="H1000" s="117" t="s">
        <v>338</v>
      </c>
      <c r="I1000" s="117"/>
      <c r="J1000" s="117" t="s">
        <v>4504</v>
      </c>
      <c r="K1000" s="121">
        <v>30149558</v>
      </c>
    </row>
    <row r="1001" spans="1:11" x14ac:dyDescent="0.4">
      <c r="A1001" s="117" t="s">
        <v>6634</v>
      </c>
      <c r="B1001" s="117" t="s">
        <v>225</v>
      </c>
      <c r="C1001" s="117" t="s">
        <v>6560</v>
      </c>
      <c r="D1001" s="117" t="s">
        <v>6561</v>
      </c>
      <c r="E1001" s="117" t="s">
        <v>4657</v>
      </c>
      <c r="F1001" s="117" t="s">
        <v>4656</v>
      </c>
      <c r="G1001" s="146" t="str">
        <f t="shared" si="15"/>
        <v>122114成田市</v>
      </c>
      <c r="H1001" s="117" t="s">
        <v>343</v>
      </c>
      <c r="I1001" s="116" t="s">
        <v>802</v>
      </c>
      <c r="J1001" s="117" t="s">
        <v>4504</v>
      </c>
      <c r="K1001" s="121">
        <v>61515625</v>
      </c>
    </row>
    <row r="1002" spans="1:11" x14ac:dyDescent="0.4">
      <c r="A1002" s="117" t="s">
        <v>6634</v>
      </c>
      <c r="B1002" s="117" t="s">
        <v>225</v>
      </c>
      <c r="C1002" s="117" t="s">
        <v>6560</v>
      </c>
      <c r="D1002" s="117" t="s">
        <v>6561</v>
      </c>
      <c r="E1002" s="117" t="s">
        <v>4655</v>
      </c>
      <c r="F1002" s="117" t="s">
        <v>4654</v>
      </c>
      <c r="G1002" s="146" t="str">
        <f t="shared" si="15"/>
        <v>122122佐倉市</v>
      </c>
      <c r="H1002" s="117" t="s">
        <v>343</v>
      </c>
      <c r="I1002" s="117" t="s">
        <v>802</v>
      </c>
      <c r="J1002" s="117" t="s">
        <v>4504</v>
      </c>
      <c r="K1002" s="121">
        <v>46298592</v>
      </c>
    </row>
    <row r="1003" spans="1:11" x14ac:dyDescent="0.4">
      <c r="A1003" s="117" t="s">
        <v>6634</v>
      </c>
      <c r="B1003" s="117" t="s">
        <v>225</v>
      </c>
      <c r="C1003" s="117" t="s">
        <v>6560</v>
      </c>
      <c r="D1003" s="117" t="s">
        <v>6561</v>
      </c>
      <c r="E1003" s="117" t="s">
        <v>4653</v>
      </c>
      <c r="F1003" s="117" t="s">
        <v>4652</v>
      </c>
      <c r="G1003" s="146" t="str">
        <f t="shared" si="15"/>
        <v>122131東金市</v>
      </c>
      <c r="H1003" s="117" t="s">
        <v>338</v>
      </c>
      <c r="I1003" s="117" t="s">
        <v>802</v>
      </c>
      <c r="J1003" s="117" t="s">
        <v>4504</v>
      </c>
      <c r="K1003" s="121">
        <v>21176128</v>
      </c>
    </row>
    <row r="1004" spans="1:11" x14ac:dyDescent="0.4">
      <c r="A1004" s="117" t="s">
        <v>6634</v>
      </c>
      <c r="B1004" s="117" t="s">
        <v>225</v>
      </c>
      <c r="C1004" s="117" t="s">
        <v>6560</v>
      </c>
      <c r="D1004" s="117" t="s">
        <v>6561</v>
      </c>
      <c r="E1004" s="117" t="s">
        <v>4651</v>
      </c>
      <c r="F1004" s="117" t="s">
        <v>4650</v>
      </c>
      <c r="G1004" s="146" t="str">
        <f t="shared" si="15"/>
        <v>122157旭市</v>
      </c>
      <c r="H1004" s="117" t="s">
        <v>338</v>
      </c>
      <c r="I1004" s="117" t="s">
        <v>802</v>
      </c>
      <c r="J1004" s="117" t="s">
        <v>4504</v>
      </c>
      <c r="K1004" s="121">
        <v>29528266</v>
      </c>
    </row>
    <row r="1005" spans="1:11" x14ac:dyDescent="0.4">
      <c r="A1005" s="117" t="s">
        <v>6634</v>
      </c>
      <c r="B1005" s="117" t="s">
        <v>225</v>
      </c>
      <c r="C1005" s="117" t="s">
        <v>6560</v>
      </c>
      <c r="D1005" s="117" t="s">
        <v>6561</v>
      </c>
      <c r="E1005" s="117" t="s">
        <v>4649</v>
      </c>
      <c r="F1005" s="117" t="s">
        <v>4648</v>
      </c>
      <c r="G1005" s="146" t="str">
        <f t="shared" si="15"/>
        <v>122165習志野市</v>
      </c>
      <c r="H1005" s="117" t="s">
        <v>343</v>
      </c>
      <c r="I1005" s="117" t="s">
        <v>802</v>
      </c>
      <c r="J1005" s="117" t="s">
        <v>4504</v>
      </c>
      <c r="K1005" s="121">
        <v>56665812</v>
      </c>
    </row>
    <row r="1006" spans="1:11" x14ac:dyDescent="0.4">
      <c r="A1006" s="117" t="s">
        <v>6634</v>
      </c>
      <c r="B1006" s="117" t="s">
        <v>225</v>
      </c>
      <c r="C1006" s="117" t="s">
        <v>6560</v>
      </c>
      <c r="D1006" s="117" t="s">
        <v>6561</v>
      </c>
      <c r="E1006" s="117" t="s">
        <v>4647</v>
      </c>
      <c r="F1006" s="117" t="s">
        <v>4646</v>
      </c>
      <c r="G1006" s="146" t="str">
        <f t="shared" si="15"/>
        <v>122173柏市</v>
      </c>
      <c r="H1006" s="117" t="s">
        <v>360</v>
      </c>
      <c r="I1006" s="117" t="s">
        <v>802</v>
      </c>
      <c r="J1006" s="117" t="s">
        <v>4504</v>
      </c>
      <c r="K1006" s="121">
        <v>124042192</v>
      </c>
    </row>
    <row r="1007" spans="1:11" x14ac:dyDescent="0.4">
      <c r="A1007" s="117" t="s">
        <v>6634</v>
      </c>
      <c r="B1007" s="117" t="s">
        <v>225</v>
      </c>
      <c r="C1007" s="117" t="s">
        <v>6560</v>
      </c>
      <c r="D1007" s="117" t="s">
        <v>6561</v>
      </c>
      <c r="E1007" s="117" t="s">
        <v>4645</v>
      </c>
      <c r="F1007" s="117" t="s">
        <v>4644</v>
      </c>
      <c r="G1007" s="146" t="str">
        <f t="shared" si="15"/>
        <v>122181勝浦市</v>
      </c>
      <c r="H1007" s="117" t="s">
        <v>338</v>
      </c>
      <c r="I1007" s="117"/>
      <c r="J1007" s="117" t="s">
        <v>4504</v>
      </c>
      <c r="K1007" s="121">
        <v>10367349</v>
      </c>
    </row>
    <row r="1008" spans="1:11" x14ac:dyDescent="0.4">
      <c r="A1008" s="117" t="s">
        <v>6634</v>
      </c>
      <c r="B1008" s="117" t="s">
        <v>225</v>
      </c>
      <c r="C1008" s="117" t="s">
        <v>6560</v>
      </c>
      <c r="D1008" s="117" t="s">
        <v>6561</v>
      </c>
      <c r="E1008" s="117" t="s">
        <v>4643</v>
      </c>
      <c r="F1008" s="117" t="s">
        <v>4642</v>
      </c>
      <c r="G1008" s="146" t="str">
        <f t="shared" si="15"/>
        <v>122190市原市</v>
      </c>
      <c r="H1008" s="117" t="s">
        <v>343</v>
      </c>
      <c r="J1008" s="117" t="s">
        <v>4504</v>
      </c>
      <c r="K1008" s="121">
        <v>88609496</v>
      </c>
    </row>
    <row r="1009" spans="1:11" x14ac:dyDescent="0.4">
      <c r="A1009" s="117" t="s">
        <v>6634</v>
      </c>
      <c r="B1009" s="117" t="s">
        <v>225</v>
      </c>
      <c r="C1009" s="117" t="s">
        <v>6560</v>
      </c>
      <c r="D1009" s="117" t="s">
        <v>6561</v>
      </c>
      <c r="E1009" s="117" t="s">
        <v>4641</v>
      </c>
      <c r="F1009" s="117" t="s">
        <v>4640</v>
      </c>
      <c r="G1009" s="146" t="str">
        <f t="shared" si="15"/>
        <v>122203流山市</v>
      </c>
      <c r="H1009" s="117" t="s">
        <v>343</v>
      </c>
      <c r="J1009" s="117" t="s">
        <v>4504</v>
      </c>
      <c r="K1009" s="121">
        <v>52953049</v>
      </c>
    </row>
    <row r="1010" spans="1:11" x14ac:dyDescent="0.4">
      <c r="A1010" s="117" t="s">
        <v>6634</v>
      </c>
      <c r="B1010" s="117" t="s">
        <v>225</v>
      </c>
      <c r="C1010" s="117" t="s">
        <v>6560</v>
      </c>
      <c r="D1010" s="117" t="s">
        <v>6561</v>
      </c>
      <c r="E1010" s="117" t="s">
        <v>4639</v>
      </c>
      <c r="F1010" s="117" t="s">
        <v>4638</v>
      </c>
      <c r="G1010" s="146" t="str">
        <f t="shared" si="15"/>
        <v>122211八千代市</v>
      </c>
      <c r="H1010" s="117" t="s">
        <v>343</v>
      </c>
      <c r="I1010" s="116" t="s">
        <v>802</v>
      </c>
      <c r="J1010" s="117" t="s">
        <v>4504</v>
      </c>
      <c r="K1010" s="121">
        <v>53315812</v>
      </c>
    </row>
    <row r="1011" spans="1:11" x14ac:dyDescent="0.4">
      <c r="A1011" s="117" t="s">
        <v>6634</v>
      </c>
      <c r="B1011" s="117" t="s">
        <v>225</v>
      </c>
      <c r="C1011" s="117" t="s">
        <v>6560</v>
      </c>
      <c r="D1011" s="117" t="s">
        <v>6561</v>
      </c>
      <c r="E1011" s="117" t="s">
        <v>4637</v>
      </c>
      <c r="F1011" s="117" t="s">
        <v>4636</v>
      </c>
      <c r="G1011" s="146" t="str">
        <f t="shared" si="15"/>
        <v>122220我孫子市</v>
      </c>
      <c r="H1011" s="117" t="s">
        <v>343</v>
      </c>
      <c r="I1011" s="117" t="s">
        <v>802</v>
      </c>
      <c r="J1011" s="117" t="s">
        <v>4504</v>
      </c>
      <c r="K1011" s="121">
        <v>36842355</v>
      </c>
    </row>
    <row r="1012" spans="1:11" x14ac:dyDescent="0.4">
      <c r="A1012" s="117" t="s">
        <v>6634</v>
      </c>
      <c r="B1012" s="117" t="s">
        <v>225</v>
      </c>
      <c r="C1012" s="117" t="s">
        <v>6560</v>
      </c>
      <c r="D1012" s="117" t="s">
        <v>6561</v>
      </c>
      <c r="E1012" s="117" t="s">
        <v>4635</v>
      </c>
      <c r="F1012" s="117" t="s">
        <v>4634</v>
      </c>
      <c r="G1012" s="146" t="str">
        <f t="shared" si="15"/>
        <v>122238鴨川市</v>
      </c>
      <c r="H1012" s="117" t="s">
        <v>338</v>
      </c>
      <c r="I1012" s="117"/>
      <c r="J1012" s="117" t="s">
        <v>4504</v>
      </c>
      <c r="K1012" s="121">
        <v>15724547</v>
      </c>
    </row>
    <row r="1013" spans="1:11" x14ac:dyDescent="0.4">
      <c r="A1013" s="117" t="s">
        <v>6634</v>
      </c>
      <c r="B1013" s="117" t="s">
        <v>225</v>
      </c>
      <c r="C1013" s="117" t="s">
        <v>6560</v>
      </c>
      <c r="D1013" s="117" t="s">
        <v>6561</v>
      </c>
      <c r="E1013" s="117" t="s">
        <v>4633</v>
      </c>
      <c r="F1013" s="117" t="s">
        <v>4632</v>
      </c>
      <c r="G1013" s="146" t="str">
        <f t="shared" si="15"/>
        <v>122246鎌ケ谷市</v>
      </c>
      <c r="H1013" s="117" t="s">
        <v>343</v>
      </c>
      <c r="J1013" s="117" t="s">
        <v>4504</v>
      </c>
      <c r="K1013" s="121">
        <v>32341259</v>
      </c>
    </row>
    <row r="1014" spans="1:11" x14ac:dyDescent="0.4">
      <c r="A1014" s="117" t="s">
        <v>6634</v>
      </c>
      <c r="B1014" s="117" t="s">
        <v>225</v>
      </c>
      <c r="C1014" s="117" t="s">
        <v>6560</v>
      </c>
      <c r="D1014" s="117" t="s">
        <v>6561</v>
      </c>
      <c r="E1014" s="117" t="s">
        <v>4631</v>
      </c>
      <c r="F1014" s="117" t="s">
        <v>4630</v>
      </c>
      <c r="G1014" s="146" t="str">
        <f t="shared" si="15"/>
        <v>122254君津市</v>
      </c>
      <c r="H1014" s="117" t="s">
        <v>338</v>
      </c>
      <c r="J1014" s="117" t="s">
        <v>4504</v>
      </c>
      <c r="K1014" s="121">
        <v>29351079</v>
      </c>
    </row>
    <row r="1015" spans="1:11" x14ac:dyDescent="0.4">
      <c r="A1015" s="117" t="s">
        <v>6634</v>
      </c>
      <c r="B1015" s="117" t="s">
        <v>225</v>
      </c>
      <c r="C1015" s="117" t="s">
        <v>6560</v>
      </c>
      <c r="D1015" s="117" t="s">
        <v>6561</v>
      </c>
      <c r="E1015" s="117" t="s">
        <v>4629</v>
      </c>
      <c r="F1015" s="117" t="s">
        <v>4628</v>
      </c>
      <c r="G1015" s="146" t="str">
        <f t="shared" si="15"/>
        <v>122262富津市</v>
      </c>
      <c r="H1015" s="117" t="s">
        <v>338</v>
      </c>
      <c r="J1015" s="117" t="s">
        <v>4504</v>
      </c>
      <c r="K1015" s="121">
        <v>16293584</v>
      </c>
    </row>
    <row r="1016" spans="1:11" x14ac:dyDescent="0.4">
      <c r="A1016" s="117" t="s">
        <v>6634</v>
      </c>
      <c r="B1016" s="117" t="s">
        <v>225</v>
      </c>
      <c r="C1016" s="117" t="s">
        <v>6560</v>
      </c>
      <c r="D1016" s="117" t="s">
        <v>6561</v>
      </c>
      <c r="E1016" s="117" t="s">
        <v>4627</v>
      </c>
      <c r="F1016" s="117" t="s">
        <v>4626</v>
      </c>
      <c r="G1016" s="146" t="str">
        <f t="shared" si="15"/>
        <v>122271浦安市</v>
      </c>
      <c r="H1016" s="117" t="s">
        <v>343</v>
      </c>
      <c r="I1016" s="116" t="s">
        <v>802</v>
      </c>
      <c r="J1016" s="117" t="s">
        <v>4504</v>
      </c>
      <c r="K1016" s="121">
        <v>71389002</v>
      </c>
    </row>
    <row r="1017" spans="1:11" x14ac:dyDescent="0.4">
      <c r="A1017" s="117" t="s">
        <v>6634</v>
      </c>
      <c r="B1017" s="117" t="s">
        <v>225</v>
      </c>
      <c r="C1017" s="117" t="s">
        <v>6560</v>
      </c>
      <c r="D1017" s="117" t="s">
        <v>6561</v>
      </c>
      <c r="E1017" s="117" t="s">
        <v>4625</v>
      </c>
      <c r="F1017" s="117" t="s">
        <v>4624</v>
      </c>
      <c r="G1017" s="146" t="str">
        <f t="shared" si="15"/>
        <v>122289四街道市</v>
      </c>
      <c r="H1017" s="117" t="s">
        <v>338</v>
      </c>
      <c r="I1017" s="117"/>
      <c r="J1017" s="117" t="s">
        <v>4504</v>
      </c>
      <c r="K1017" s="121">
        <v>25403653</v>
      </c>
    </row>
    <row r="1018" spans="1:11" x14ac:dyDescent="0.4">
      <c r="A1018" s="117" t="s">
        <v>6634</v>
      </c>
      <c r="B1018" s="117" t="s">
        <v>225</v>
      </c>
      <c r="C1018" s="117" t="s">
        <v>6560</v>
      </c>
      <c r="D1018" s="117" t="s">
        <v>6561</v>
      </c>
      <c r="E1018" s="117" t="s">
        <v>4623</v>
      </c>
      <c r="F1018" s="117" t="s">
        <v>4622</v>
      </c>
      <c r="G1018" s="146" t="str">
        <f t="shared" si="15"/>
        <v>122297袖ケ浦市</v>
      </c>
      <c r="H1018" s="117" t="s">
        <v>338</v>
      </c>
      <c r="J1018" s="117" t="s">
        <v>4504</v>
      </c>
      <c r="K1018" s="121">
        <v>24199846</v>
      </c>
    </row>
    <row r="1019" spans="1:11" x14ac:dyDescent="0.4">
      <c r="A1019" s="117" t="s">
        <v>6634</v>
      </c>
      <c r="B1019" s="117" t="s">
        <v>225</v>
      </c>
      <c r="C1019" s="117" t="s">
        <v>6560</v>
      </c>
      <c r="D1019" s="117" t="s">
        <v>6561</v>
      </c>
      <c r="E1019" s="117" t="s">
        <v>4621</v>
      </c>
      <c r="F1019" s="117" t="s">
        <v>4620</v>
      </c>
      <c r="G1019" s="146" t="str">
        <f t="shared" si="15"/>
        <v>122301八街市</v>
      </c>
      <c r="H1019" s="117" t="s">
        <v>338</v>
      </c>
      <c r="J1019" s="117" t="s">
        <v>4504</v>
      </c>
      <c r="K1019" s="121">
        <v>20243728</v>
      </c>
    </row>
    <row r="1020" spans="1:11" x14ac:dyDescent="0.4">
      <c r="A1020" s="117" t="s">
        <v>6634</v>
      </c>
      <c r="B1020" s="117" t="s">
        <v>225</v>
      </c>
      <c r="C1020" s="117" t="s">
        <v>6560</v>
      </c>
      <c r="D1020" s="117" t="s">
        <v>6561</v>
      </c>
      <c r="E1020" s="117" t="s">
        <v>4619</v>
      </c>
      <c r="F1020" s="117" t="s">
        <v>4618</v>
      </c>
      <c r="G1020" s="146" t="str">
        <f t="shared" si="15"/>
        <v>122319印西市</v>
      </c>
      <c r="H1020" s="117" t="s">
        <v>338</v>
      </c>
      <c r="I1020" s="116" t="s">
        <v>802</v>
      </c>
      <c r="J1020" s="117" t="s">
        <v>4504</v>
      </c>
      <c r="K1020" s="121">
        <v>33567086</v>
      </c>
    </row>
    <row r="1021" spans="1:11" x14ac:dyDescent="0.4">
      <c r="A1021" s="117" t="s">
        <v>6634</v>
      </c>
      <c r="B1021" s="117" t="s">
        <v>225</v>
      </c>
      <c r="C1021" s="117" t="s">
        <v>6560</v>
      </c>
      <c r="D1021" s="117" t="s">
        <v>6561</v>
      </c>
      <c r="E1021" s="117" t="s">
        <v>4617</v>
      </c>
      <c r="F1021" s="117" t="s">
        <v>4616</v>
      </c>
      <c r="G1021" s="146" t="str">
        <f t="shared" si="15"/>
        <v>122327白井市</v>
      </c>
      <c r="H1021" s="117" t="s">
        <v>338</v>
      </c>
      <c r="I1021" s="117"/>
      <c r="J1021" s="117" t="s">
        <v>4504</v>
      </c>
      <c r="K1021" s="121">
        <v>21544279</v>
      </c>
    </row>
    <row r="1022" spans="1:11" x14ac:dyDescent="0.4">
      <c r="A1022" s="117" t="s">
        <v>6634</v>
      </c>
      <c r="B1022" s="117" t="s">
        <v>225</v>
      </c>
      <c r="C1022" s="117" t="s">
        <v>6560</v>
      </c>
      <c r="D1022" s="117" t="s">
        <v>6561</v>
      </c>
      <c r="E1022" s="117" t="s">
        <v>4615</v>
      </c>
      <c r="F1022" s="117" t="s">
        <v>4614</v>
      </c>
      <c r="G1022" s="146" t="str">
        <f t="shared" si="15"/>
        <v>122335富里市</v>
      </c>
      <c r="H1022" s="117" t="s">
        <v>338</v>
      </c>
      <c r="I1022" s="116" t="s">
        <v>802</v>
      </c>
      <c r="J1022" s="117" t="s">
        <v>4504</v>
      </c>
      <c r="K1022" s="121">
        <v>14896791</v>
      </c>
    </row>
    <row r="1023" spans="1:11" x14ac:dyDescent="0.4">
      <c r="A1023" s="117" t="s">
        <v>6634</v>
      </c>
      <c r="B1023" s="117" t="s">
        <v>225</v>
      </c>
      <c r="C1023" s="117" t="s">
        <v>6560</v>
      </c>
      <c r="D1023" s="117" t="s">
        <v>6561</v>
      </c>
      <c r="E1023" s="117" t="s">
        <v>4613</v>
      </c>
      <c r="F1023" s="117" t="s">
        <v>4612</v>
      </c>
      <c r="G1023" s="146" t="str">
        <f t="shared" si="15"/>
        <v>122343南房総市</v>
      </c>
      <c r="H1023" s="117" t="s">
        <v>338</v>
      </c>
      <c r="I1023" s="117"/>
      <c r="J1023" s="117" t="s">
        <v>4504</v>
      </c>
      <c r="K1023" s="121">
        <v>21551932</v>
      </c>
    </row>
    <row r="1024" spans="1:11" x14ac:dyDescent="0.4">
      <c r="A1024" s="117" t="s">
        <v>6634</v>
      </c>
      <c r="B1024" s="117" t="s">
        <v>225</v>
      </c>
      <c r="C1024" s="117" t="s">
        <v>6560</v>
      </c>
      <c r="D1024" s="117" t="s">
        <v>6561</v>
      </c>
      <c r="E1024" s="117" t="s">
        <v>4611</v>
      </c>
      <c r="F1024" s="117" t="s">
        <v>4610</v>
      </c>
      <c r="G1024" s="146" t="str">
        <f t="shared" si="15"/>
        <v>122351匝瑳市</v>
      </c>
      <c r="H1024" s="117" t="s">
        <v>338</v>
      </c>
      <c r="I1024" s="116" t="s">
        <v>802</v>
      </c>
      <c r="J1024" s="117" t="s">
        <v>4504</v>
      </c>
      <c r="K1024" s="121">
        <v>14377581</v>
      </c>
    </row>
    <row r="1025" spans="1:11" x14ac:dyDescent="0.4">
      <c r="A1025" s="117" t="s">
        <v>6634</v>
      </c>
      <c r="B1025" s="117" t="s">
        <v>225</v>
      </c>
      <c r="C1025" s="117" t="s">
        <v>6560</v>
      </c>
      <c r="D1025" s="117" t="s">
        <v>6561</v>
      </c>
      <c r="E1025" s="117" t="s">
        <v>4609</v>
      </c>
      <c r="F1025" s="117" t="s">
        <v>4608</v>
      </c>
      <c r="G1025" s="146" t="str">
        <f t="shared" si="15"/>
        <v>122360香取市</v>
      </c>
      <c r="H1025" s="117" t="s">
        <v>338</v>
      </c>
      <c r="I1025" s="117" t="s">
        <v>802</v>
      </c>
      <c r="J1025" s="117" t="s">
        <v>4504</v>
      </c>
      <c r="K1025" s="121">
        <v>35397538</v>
      </c>
    </row>
    <row r="1026" spans="1:11" x14ac:dyDescent="0.4">
      <c r="A1026" s="117" t="s">
        <v>6634</v>
      </c>
      <c r="B1026" s="117" t="s">
        <v>225</v>
      </c>
      <c r="C1026" s="117" t="s">
        <v>6560</v>
      </c>
      <c r="D1026" s="117" t="s">
        <v>6561</v>
      </c>
      <c r="E1026" s="117" t="s">
        <v>4607</v>
      </c>
      <c r="F1026" s="117" t="s">
        <v>4606</v>
      </c>
      <c r="G1026" s="146" t="str">
        <f t="shared" ref="G1026:G1089" si="16">E1026&amp;F1026</f>
        <v>122378山武市</v>
      </c>
      <c r="H1026" s="117" t="s">
        <v>338</v>
      </c>
      <c r="I1026" s="117" t="s">
        <v>802</v>
      </c>
      <c r="J1026" s="117" t="s">
        <v>4504</v>
      </c>
      <c r="K1026" s="121">
        <v>24277073</v>
      </c>
    </row>
    <row r="1027" spans="1:11" x14ac:dyDescent="0.4">
      <c r="A1027" s="117" t="s">
        <v>6634</v>
      </c>
      <c r="B1027" s="117" t="s">
        <v>225</v>
      </c>
      <c r="C1027" s="117" t="s">
        <v>6560</v>
      </c>
      <c r="D1027" s="117" t="s">
        <v>6561</v>
      </c>
      <c r="E1027" s="117" t="s">
        <v>4605</v>
      </c>
      <c r="F1027" s="117" t="s">
        <v>4604</v>
      </c>
      <c r="G1027" s="146" t="str">
        <f t="shared" si="16"/>
        <v>122386いすみ市</v>
      </c>
      <c r="H1027" s="117" t="s">
        <v>338</v>
      </c>
      <c r="I1027" s="117"/>
      <c r="J1027" s="117" t="s">
        <v>4504</v>
      </c>
      <c r="K1027" s="121">
        <v>16120890</v>
      </c>
    </row>
    <row r="1028" spans="1:11" x14ac:dyDescent="0.4">
      <c r="A1028" s="117" t="s">
        <v>6634</v>
      </c>
      <c r="B1028" s="117" t="s">
        <v>225</v>
      </c>
      <c r="C1028" s="117" t="s">
        <v>6560</v>
      </c>
      <c r="D1028" s="117" t="s">
        <v>6561</v>
      </c>
      <c r="E1028" s="117" t="s">
        <v>4603</v>
      </c>
      <c r="F1028" s="117" t="s">
        <v>4602</v>
      </c>
      <c r="G1028" s="146" t="str">
        <f t="shared" si="16"/>
        <v>122394大網白里市</v>
      </c>
      <c r="H1028" s="117" t="s">
        <v>338</v>
      </c>
      <c r="I1028" s="116" t="s">
        <v>802</v>
      </c>
      <c r="J1028" s="117" t="s">
        <v>4504</v>
      </c>
      <c r="K1028" s="121">
        <v>15595794</v>
      </c>
    </row>
    <row r="1029" spans="1:11" x14ac:dyDescent="0.4">
      <c r="A1029" s="117" t="s">
        <v>6634</v>
      </c>
      <c r="B1029" s="117" t="s">
        <v>225</v>
      </c>
      <c r="C1029" s="117" t="s">
        <v>6560</v>
      </c>
      <c r="D1029" s="117" t="s">
        <v>6561</v>
      </c>
      <c r="E1029" s="117" t="s">
        <v>4601</v>
      </c>
      <c r="F1029" s="117" t="s">
        <v>4600</v>
      </c>
      <c r="G1029" s="146" t="str">
        <f t="shared" si="16"/>
        <v>123226酒々井町</v>
      </c>
      <c r="H1029" s="117" t="s">
        <v>277</v>
      </c>
      <c r="I1029" s="117" t="s">
        <v>802</v>
      </c>
      <c r="J1029" s="117" t="s">
        <v>4504</v>
      </c>
      <c r="K1029" s="121">
        <v>6291778</v>
      </c>
    </row>
    <row r="1030" spans="1:11" x14ac:dyDescent="0.4">
      <c r="A1030" s="117" t="s">
        <v>6634</v>
      </c>
      <c r="B1030" s="117" t="s">
        <v>225</v>
      </c>
      <c r="C1030" s="117" t="s">
        <v>6560</v>
      </c>
      <c r="D1030" s="117" t="s">
        <v>6561</v>
      </c>
      <c r="E1030" s="117" t="s">
        <v>4599</v>
      </c>
      <c r="F1030" s="117" t="s">
        <v>4598</v>
      </c>
      <c r="G1030" s="146" t="str">
        <f t="shared" si="16"/>
        <v>123293栄町</v>
      </c>
      <c r="H1030" s="117" t="s">
        <v>277</v>
      </c>
      <c r="I1030" s="117" t="s">
        <v>802</v>
      </c>
      <c r="J1030" s="117" t="s">
        <v>4504</v>
      </c>
      <c r="K1030" s="121">
        <v>7604984</v>
      </c>
    </row>
    <row r="1031" spans="1:11" x14ac:dyDescent="0.4">
      <c r="A1031" s="117" t="s">
        <v>6634</v>
      </c>
      <c r="B1031" s="117" t="s">
        <v>225</v>
      </c>
      <c r="C1031" s="117" t="s">
        <v>6560</v>
      </c>
      <c r="D1031" s="117" t="s">
        <v>6561</v>
      </c>
      <c r="E1031" s="117" t="s">
        <v>4597</v>
      </c>
      <c r="F1031" s="117" t="s">
        <v>4596</v>
      </c>
      <c r="G1031" s="146" t="str">
        <f t="shared" si="16"/>
        <v>123421神崎町</v>
      </c>
      <c r="H1031" s="117" t="s">
        <v>277</v>
      </c>
      <c r="I1031" s="117" t="s">
        <v>802</v>
      </c>
      <c r="J1031" s="117" t="s">
        <v>4504</v>
      </c>
      <c r="K1031" s="121">
        <v>2614164</v>
      </c>
    </row>
    <row r="1032" spans="1:11" x14ac:dyDescent="0.4">
      <c r="A1032" s="117" t="s">
        <v>6634</v>
      </c>
      <c r="B1032" s="117" t="s">
        <v>225</v>
      </c>
      <c r="C1032" s="117" t="s">
        <v>6560</v>
      </c>
      <c r="D1032" s="117" t="s">
        <v>6561</v>
      </c>
      <c r="E1032" s="117" t="s">
        <v>4595</v>
      </c>
      <c r="F1032" s="117" t="s">
        <v>4594</v>
      </c>
      <c r="G1032" s="146" t="str">
        <f t="shared" si="16"/>
        <v>123471多古町</v>
      </c>
      <c r="H1032" s="117" t="s">
        <v>277</v>
      </c>
      <c r="I1032" s="117" t="s">
        <v>802</v>
      </c>
      <c r="J1032" s="117" t="s">
        <v>4504</v>
      </c>
      <c r="K1032" s="121">
        <v>6763175</v>
      </c>
    </row>
    <row r="1033" spans="1:11" x14ac:dyDescent="0.4">
      <c r="A1033" s="117" t="s">
        <v>6634</v>
      </c>
      <c r="B1033" s="117" t="s">
        <v>225</v>
      </c>
      <c r="C1033" s="117" t="s">
        <v>6560</v>
      </c>
      <c r="D1033" s="117" t="s">
        <v>6561</v>
      </c>
      <c r="E1033" s="117" t="s">
        <v>4593</v>
      </c>
      <c r="F1033" s="117" t="s">
        <v>4592</v>
      </c>
      <c r="G1033" s="146" t="str">
        <f t="shared" si="16"/>
        <v>123498東庄町</v>
      </c>
      <c r="H1033" s="117" t="s">
        <v>277</v>
      </c>
      <c r="I1033" s="117" t="s">
        <v>802</v>
      </c>
      <c r="J1033" s="117" t="s">
        <v>4504</v>
      </c>
      <c r="K1033" s="121">
        <v>4985931</v>
      </c>
    </row>
    <row r="1034" spans="1:11" x14ac:dyDescent="0.4">
      <c r="A1034" s="117" t="s">
        <v>6634</v>
      </c>
      <c r="B1034" s="117" t="s">
        <v>225</v>
      </c>
      <c r="C1034" s="117" t="s">
        <v>6560</v>
      </c>
      <c r="D1034" s="117" t="s">
        <v>6561</v>
      </c>
      <c r="E1034" s="117" t="s">
        <v>4591</v>
      </c>
      <c r="F1034" s="117" t="s">
        <v>4590</v>
      </c>
      <c r="G1034" s="146" t="str">
        <f t="shared" si="16"/>
        <v>124036九十九里町</v>
      </c>
      <c r="H1034" s="117" t="s">
        <v>277</v>
      </c>
      <c r="I1034" s="117" t="s">
        <v>802</v>
      </c>
      <c r="J1034" s="117" t="s">
        <v>4504</v>
      </c>
      <c r="K1034" s="121">
        <v>6205452</v>
      </c>
    </row>
    <row r="1035" spans="1:11" x14ac:dyDescent="0.4">
      <c r="A1035" s="117" t="s">
        <v>6634</v>
      </c>
      <c r="B1035" s="117" t="s">
        <v>225</v>
      </c>
      <c r="C1035" s="117" t="s">
        <v>6560</v>
      </c>
      <c r="D1035" s="117" t="s">
        <v>6561</v>
      </c>
      <c r="E1035" s="117" t="s">
        <v>4589</v>
      </c>
      <c r="F1035" s="117" t="s">
        <v>4588</v>
      </c>
      <c r="G1035" s="146" t="str">
        <f t="shared" si="16"/>
        <v>124095芝山町</v>
      </c>
      <c r="H1035" s="117" t="s">
        <v>277</v>
      </c>
      <c r="I1035" s="117"/>
      <c r="J1035" s="117" t="s">
        <v>4504</v>
      </c>
      <c r="K1035" s="121">
        <v>5561798</v>
      </c>
    </row>
    <row r="1036" spans="1:11" x14ac:dyDescent="0.4">
      <c r="A1036" s="117" t="s">
        <v>6634</v>
      </c>
      <c r="B1036" s="117" t="s">
        <v>225</v>
      </c>
      <c r="C1036" s="117" t="s">
        <v>6560</v>
      </c>
      <c r="D1036" s="117" t="s">
        <v>6561</v>
      </c>
      <c r="E1036" s="117" t="s">
        <v>4587</v>
      </c>
      <c r="F1036" s="117" t="s">
        <v>4586</v>
      </c>
      <c r="G1036" s="146" t="str">
        <f t="shared" si="16"/>
        <v>124109横芝光町</v>
      </c>
      <c r="H1036" s="117" t="s">
        <v>277</v>
      </c>
      <c r="I1036" s="116" t="s">
        <v>802</v>
      </c>
      <c r="J1036" s="117" t="s">
        <v>4504</v>
      </c>
      <c r="K1036" s="121">
        <v>9914135</v>
      </c>
    </row>
    <row r="1037" spans="1:11" x14ac:dyDescent="0.4">
      <c r="A1037" s="117" t="s">
        <v>6634</v>
      </c>
      <c r="B1037" s="117" t="s">
        <v>225</v>
      </c>
      <c r="C1037" s="117" t="s">
        <v>6560</v>
      </c>
      <c r="D1037" s="117" t="s">
        <v>6561</v>
      </c>
      <c r="E1037" s="117" t="s">
        <v>4585</v>
      </c>
      <c r="F1037" s="117" t="s">
        <v>4584</v>
      </c>
      <c r="G1037" s="146" t="str">
        <f t="shared" si="16"/>
        <v>124214一宮町</v>
      </c>
      <c r="H1037" s="117" t="s">
        <v>277</v>
      </c>
      <c r="I1037" s="117"/>
      <c r="J1037" s="117" t="s">
        <v>4504</v>
      </c>
      <c r="K1037" s="121">
        <v>4527958</v>
      </c>
    </row>
    <row r="1038" spans="1:11" x14ac:dyDescent="0.4">
      <c r="A1038" s="117" t="s">
        <v>6634</v>
      </c>
      <c r="B1038" s="117" t="s">
        <v>225</v>
      </c>
      <c r="C1038" s="117" t="s">
        <v>6560</v>
      </c>
      <c r="D1038" s="117" t="s">
        <v>6561</v>
      </c>
      <c r="E1038" s="117" t="s">
        <v>4583</v>
      </c>
      <c r="F1038" s="117" t="s">
        <v>4582</v>
      </c>
      <c r="G1038" s="146" t="str">
        <f t="shared" si="16"/>
        <v>124222睦沢町</v>
      </c>
      <c r="H1038" s="117" t="s">
        <v>277</v>
      </c>
      <c r="J1038" s="117" t="s">
        <v>4504</v>
      </c>
      <c r="K1038" s="121">
        <v>4196134</v>
      </c>
    </row>
    <row r="1039" spans="1:11" x14ac:dyDescent="0.4">
      <c r="A1039" s="117" t="s">
        <v>6634</v>
      </c>
      <c r="B1039" s="117" t="s">
        <v>225</v>
      </c>
      <c r="C1039" s="117" t="s">
        <v>6560</v>
      </c>
      <c r="D1039" s="117" t="s">
        <v>6561</v>
      </c>
      <c r="E1039" s="117" t="s">
        <v>4581</v>
      </c>
      <c r="F1039" s="117" t="s">
        <v>4580</v>
      </c>
      <c r="G1039" s="146" t="str">
        <f t="shared" si="16"/>
        <v>124231長生村</v>
      </c>
      <c r="H1039" s="117" t="s">
        <v>277</v>
      </c>
      <c r="J1039" s="117" t="s">
        <v>4504</v>
      </c>
      <c r="K1039" s="121">
        <v>5601762</v>
      </c>
    </row>
    <row r="1040" spans="1:11" x14ac:dyDescent="0.4">
      <c r="A1040" s="117" t="s">
        <v>6634</v>
      </c>
      <c r="B1040" s="117" t="s">
        <v>225</v>
      </c>
      <c r="C1040" s="117" t="s">
        <v>6560</v>
      </c>
      <c r="D1040" s="117" t="s">
        <v>6561</v>
      </c>
      <c r="E1040" s="117" t="s">
        <v>4579</v>
      </c>
      <c r="F1040" s="117" t="s">
        <v>4578</v>
      </c>
      <c r="G1040" s="146" t="str">
        <f t="shared" si="16"/>
        <v>124249白子町</v>
      </c>
      <c r="H1040" s="117" t="s">
        <v>277</v>
      </c>
      <c r="I1040" s="116" t="s">
        <v>802</v>
      </c>
      <c r="J1040" s="117" t="s">
        <v>4504</v>
      </c>
      <c r="K1040" s="121">
        <v>4508074</v>
      </c>
    </row>
    <row r="1041" spans="1:11" x14ac:dyDescent="0.4">
      <c r="A1041" s="117" t="s">
        <v>6634</v>
      </c>
      <c r="B1041" s="117" t="s">
        <v>225</v>
      </c>
      <c r="C1041" s="117" t="s">
        <v>6560</v>
      </c>
      <c r="D1041" s="117" t="s">
        <v>6561</v>
      </c>
      <c r="E1041" s="117" t="s">
        <v>4577</v>
      </c>
      <c r="F1041" s="117" t="s">
        <v>4576</v>
      </c>
      <c r="G1041" s="146" t="str">
        <f t="shared" si="16"/>
        <v>124265長柄町</v>
      </c>
      <c r="H1041" s="117" t="s">
        <v>277</v>
      </c>
      <c r="I1041" s="117"/>
      <c r="J1041" s="117" t="s">
        <v>4504</v>
      </c>
      <c r="K1041" s="121">
        <v>3860106</v>
      </c>
    </row>
    <row r="1042" spans="1:11" x14ac:dyDescent="0.4">
      <c r="A1042" s="117" t="s">
        <v>6634</v>
      </c>
      <c r="B1042" s="117" t="s">
        <v>225</v>
      </c>
      <c r="C1042" s="117" t="s">
        <v>6560</v>
      </c>
      <c r="D1042" s="117" t="s">
        <v>6561</v>
      </c>
      <c r="E1042" s="117" t="s">
        <v>4575</v>
      </c>
      <c r="F1042" s="117" t="s">
        <v>4574</v>
      </c>
      <c r="G1042" s="146" t="str">
        <f t="shared" si="16"/>
        <v>124273長南町</v>
      </c>
      <c r="H1042" s="117" t="s">
        <v>277</v>
      </c>
      <c r="J1042" s="117" t="s">
        <v>4504</v>
      </c>
      <c r="K1042" s="121">
        <v>4616293</v>
      </c>
    </row>
    <row r="1043" spans="1:11" x14ac:dyDescent="0.4">
      <c r="A1043" s="117" t="s">
        <v>6634</v>
      </c>
      <c r="B1043" s="117" t="s">
        <v>225</v>
      </c>
      <c r="C1043" s="117" t="s">
        <v>6560</v>
      </c>
      <c r="D1043" s="117" t="s">
        <v>6561</v>
      </c>
      <c r="E1043" s="117" t="s">
        <v>4573</v>
      </c>
      <c r="F1043" s="117" t="s">
        <v>4572</v>
      </c>
      <c r="G1043" s="146" t="str">
        <f t="shared" si="16"/>
        <v>124419大多喜町</v>
      </c>
      <c r="H1043" s="117" t="s">
        <v>277</v>
      </c>
      <c r="J1043" s="117" t="s">
        <v>4504</v>
      </c>
      <c r="K1043" s="121">
        <v>5109399</v>
      </c>
    </row>
    <row r="1044" spans="1:11" x14ac:dyDescent="0.4">
      <c r="A1044" s="117" t="s">
        <v>6634</v>
      </c>
      <c r="B1044" s="117" t="s">
        <v>225</v>
      </c>
      <c r="C1044" s="117" t="s">
        <v>6560</v>
      </c>
      <c r="D1044" s="117" t="s">
        <v>6561</v>
      </c>
      <c r="E1044" s="117" t="s">
        <v>4571</v>
      </c>
      <c r="F1044" s="117" t="s">
        <v>4570</v>
      </c>
      <c r="G1044" s="146" t="str">
        <f t="shared" si="16"/>
        <v>124435御宿町</v>
      </c>
      <c r="H1044" s="117" t="s">
        <v>277</v>
      </c>
      <c r="J1044" s="117" t="s">
        <v>4504</v>
      </c>
      <c r="K1044" s="121">
        <v>3756034</v>
      </c>
    </row>
    <row r="1045" spans="1:11" x14ac:dyDescent="0.4">
      <c r="A1045" s="117" t="s">
        <v>6634</v>
      </c>
      <c r="B1045" s="117" t="s">
        <v>225</v>
      </c>
      <c r="C1045" s="117" t="s">
        <v>6560</v>
      </c>
      <c r="D1045" s="117" t="s">
        <v>6561</v>
      </c>
      <c r="E1045" s="117" t="s">
        <v>4569</v>
      </c>
      <c r="F1045" s="117" t="s">
        <v>4568</v>
      </c>
      <c r="G1045" s="146" t="str">
        <f t="shared" si="16"/>
        <v>124630鋸南町</v>
      </c>
      <c r="H1045" s="117" t="s">
        <v>277</v>
      </c>
      <c r="J1045" s="117" t="s">
        <v>4504</v>
      </c>
      <c r="K1045" s="121">
        <v>4021079</v>
      </c>
    </row>
    <row r="1046" spans="1:11" x14ac:dyDescent="0.4">
      <c r="A1046" s="117" t="s">
        <v>6634</v>
      </c>
      <c r="B1046" s="117" t="s">
        <v>225</v>
      </c>
      <c r="C1046" s="117" t="s">
        <v>6560</v>
      </c>
      <c r="D1046" s="117" t="s">
        <v>6561</v>
      </c>
      <c r="E1046" s="117" t="s">
        <v>4567</v>
      </c>
      <c r="F1046" s="117" t="s">
        <v>4566</v>
      </c>
      <c r="G1046" s="146" t="str">
        <f t="shared" si="16"/>
        <v>128139千葉県市町村総合事務組合</v>
      </c>
      <c r="H1046" s="117" t="s">
        <v>226</v>
      </c>
      <c r="J1046" s="117" t="s">
        <v>4504</v>
      </c>
      <c r="K1046" s="121">
        <v>22761415</v>
      </c>
    </row>
    <row r="1047" spans="1:11" x14ac:dyDescent="0.4">
      <c r="A1047" s="117" t="s">
        <v>6634</v>
      </c>
      <c r="B1047" s="117" t="s">
        <v>225</v>
      </c>
      <c r="C1047" s="117" t="s">
        <v>6560</v>
      </c>
      <c r="D1047" s="117" t="s">
        <v>6561</v>
      </c>
      <c r="E1047" s="117" t="s">
        <v>4565</v>
      </c>
      <c r="F1047" s="117" t="s">
        <v>4564</v>
      </c>
      <c r="G1047" s="146" t="str">
        <f t="shared" si="16"/>
        <v>128155東葛中部地区総合開発事務組合</v>
      </c>
      <c r="H1047" s="117" t="s">
        <v>226</v>
      </c>
      <c r="J1047" s="117" t="s">
        <v>4504</v>
      </c>
      <c r="K1047" s="121">
        <v>837511</v>
      </c>
    </row>
    <row r="1048" spans="1:11" x14ac:dyDescent="0.4">
      <c r="A1048" s="117" t="s">
        <v>6634</v>
      </c>
      <c r="B1048" s="117" t="s">
        <v>225</v>
      </c>
      <c r="C1048" s="117" t="s">
        <v>6560</v>
      </c>
      <c r="D1048" s="117" t="s">
        <v>6561</v>
      </c>
      <c r="E1048" s="117" t="s">
        <v>4563</v>
      </c>
      <c r="F1048" s="117" t="s">
        <v>4562</v>
      </c>
      <c r="G1048" s="146" t="str">
        <f t="shared" si="16"/>
        <v>128163鋸南地区環境衛生組合</v>
      </c>
      <c r="H1048" s="117" t="s">
        <v>226</v>
      </c>
      <c r="J1048" s="117" t="s">
        <v>4504</v>
      </c>
      <c r="K1048" s="121">
        <v>582920</v>
      </c>
    </row>
    <row r="1049" spans="1:11" x14ac:dyDescent="0.4">
      <c r="A1049" s="117" t="s">
        <v>6634</v>
      </c>
      <c r="B1049" s="117" t="s">
        <v>225</v>
      </c>
      <c r="C1049" s="117" t="s">
        <v>6560</v>
      </c>
      <c r="D1049" s="117" t="s">
        <v>6561</v>
      </c>
      <c r="E1049" s="117" t="s">
        <v>4561</v>
      </c>
      <c r="F1049" s="117" t="s">
        <v>4560</v>
      </c>
      <c r="G1049" s="146" t="str">
        <f t="shared" si="16"/>
        <v>128287佐倉市、酒々井町清掃組合</v>
      </c>
      <c r="H1049" s="117" t="s">
        <v>226</v>
      </c>
      <c r="J1049" s="117" t="s">
        <v>4504</v>
      </c>
      <c r="K1049" s="121">
        <v>3604448</v>
      </c>
    </row>
    <row r="1050" spans="1:11" x14ac:dyDescent="0.4">
      <c r="A1050" s="117" t="s">
        <v>6634</v>
      </c>
      <c r="B1050" s="117" t="s">
        <v>225</v>
      </c>
      <c r="C1050" s="117" t="s">
        <v>6560</v>
      </c>
      <c r="D1050" s="117" t="s">
        <v>6561</v>
      </c>
      <c r="E1050" s="117" t="s">
        <v>4559</v>
      </c>
      <c r="F1050" s="117" t="s">
        <v>4558</v>
      </c>
      <c r="G1050" s="146" t="str">
        <f t="shared" si="16"/>
        <v>128309東金市外三市町清掃組合</v>
      </c>
      <c r="H1050" s="117" t="s">
        <v>226</v>
      </c>
      <c r="J1050" s="117" t="s">
        <v>4504</v>
      </c>
      <c r="K1050" s="121">
        <v>1227064</v>
      </c>
    </row>
    <row r="1051" spans="1:11" x14ac:dyDescent="0.4">
      <c r="A1051" s="117" t="s">
        <v>6634</v>
      </c>
      <c r="B1051" s="117" t="s">
        <v>225</v>
      </c>
      <c r="C1051" s="117" t="s">
        <v>6560</v>
      </c>
      <c r="D1051" s="117" t="s">
        <v>6561</v>
      </c>
      <c r="E1051" s="117" t="s">
        <v>4557</v>
      </c>
      <c r="F1051" s="117" t="s">
        <v>4556</v>
      </c>
      <c r="G1051" s="146" t="str">
        <f t="shared" si="16"/>
        <v>128317山武郡市環境衛生組合</v>
      </c>
      <c r="H1051" s="117" t="s">
        <v>226</v>
      </c>
      <c r="J1051" s="117" t="s">
        <v>4504</v>
      </c>
      <c r="K1051" s="121">
        <v>990883</v>
      </c>
    </row>
    <row r="1052" spans="1:11" x14ac:dyDescent="0.4">
      <c r="A1052" s="117" t="s">
        <v>6634</v>
      </c>
      <c r="B1052" s="117" t="s">
        <v>225</v>
      </c>
      <c r="C1052" s="117" t="s">
        <v>6560</v>
      </c>
      <c r="D1052" s="117" t="s">
        <v>6561</v>
      </c>
      <c r="E1052" s="117" t="s">
        <v>4555</v>
      </c>
      <c r="F1052" s="117" t="s">
        <v>4554</v>
      </c>
      <c r="G1052" s="146" t="str">
        <f t="shared" si="16"/>
        <v>128333柏・白井・鎌ケ谷環境衛生組合</v>
      </c>
      <c r="H1052" s="117" t="s">
        <v>226</v>
      </c>
      <c r="J1052" s="117" t="s">
        <v>4504</v>
      </c>
      <c r="K1052" s="121">
        <v>3009179</v>
      </c>
    </row>
    <row r="1053" spans="1:11" x14ac:dyDescent="0.4">
      <c r="A1053" s="117" t="s">
        <v>6634</v>
      </c>
      <c r="B1053" s="117" t="s">
        <v>225</v>
      </c>
      <c r="C1053" s="117" t="s">
        <v>6560</v>
      </c>
      <c r="D1053" s="117" t="s">
        <v>6561</v>
      </c>
      <c r="E1053" s="117" t="s">
        <v>4553</v>
      </c>
      <c r="F1053" s="117" t="s">
        <v>4552</v>
      </c>
      <c r="G1053" s="146" t="str">
        <f t="shared" si="16"/>
        <v>128341印旛衛生施設管理組合</v>
      </c>
      <c r="H1053" s="117" t="s">
        <v>226</v>
      </c>
      <c r="J1053" s="117" t="s">
        <v>4504</v>
      </c>
      <c r="K1053" s="121">
        <v>421269</v>
      </c>
    </row>
    <row r="1054" spans="1:11" x14ac:dyDescent="0.4">
      <c r="A1054" s="117" t="s">
        <v>6634</v>
      </c>
      <c r="B1054" s="117" t="s">
        <v>225</v>
      </c>
      <c r="C1054" s="117" t="s">
        <v>6560</v>
      </c>
      <c r="D1054" s="117" t="s">
        <v>6561</v>
      </c>
      <c r="E1054" s="117" t="s">
        <v>4551</v>
      </c>
      <c r="F1054" s="117" t="s">
        <v>4550</v>
      </c>
      <c r="G1054" s="146" t="str">
        <f t="shared" si="16"/>
        <v>128350印西地区衛生組合</v>
      </c>
      <c r="H1054" s="117" t="s">
        <v>226</v>
      </c>
      <c r="J1054" s="117" t="s">
        <v>4504</v>
      </c>
      <c r="K1054" s="121">
        <v>178071</v>
      </c>
    </row>
    <row r="1055" spans="1:11" x14ac:dyDescent="0.4">
      <c r="A1055" s="117" t="s">
        <v>6634</v>
      </c>
      <c r="B1055" s="117" t="s">
        <v>225</v>
      </c>
      <c r="C1055" s="117" t="s">
        <v>6560</v>
      </c>
      <c r="D1055" s="117" t="s">
        <v>6561</v>
      </c>
      <c r="E1055" s="117" t="s">
        <v>4549</v>
      </c>
      <c r="F1055" s="117" t="s">
        <v>4548</v>
      </c>
      <c r="G1055" s="146" t="str">
        <f t="shared" si="16"/>
        <v>128384東総衛生組合</v>
      </c>
      <c r="H1055" s="117" t="s">
        <v>226</v>
      </c>
      <c r="J1055" s="117" t="s">
        <v>4504</v>
      </c>
      <c r="K1055" s="121">
        <v>538595</v>
      </c>
    </row>
    <row r="1056" spans="1:11" x14ac:dyDescent="0.4">
      <c r="A1056" s="117" t="s">
        <v>6634</v>
      </c>
      <c r="B1056" s="117" t="s">
        <v>225</v>
      </c>
      <c r="C1056" s="117" t="s">
        <v>6560</v>
      </c>
      <c r="D1056" s="117" t="s">
        <v>6561</v>
      </c>
      <c r="E1056" s="117" t="s">
        <v>4547</v>
      </c>
      <c r="F1056" s="117" t="s">
        <v>4546</v>
      </c>
      <c r="G1056" s="146" t="str">
        <f t="shared" si="16"/>
        <v>128414夷隅環境衛生組合</v>
      </c>
      <c r="H1056" s="117" t="s">
        <v>226</v>
      </c>
      <c r="J1056" s="117" t="s">
        <v>4504</v>
      </c>
      <c r="K1056" s="121">
        <v>513678</v>
      </c>
    </row>
    <row r="1057" spans="1:11" x14ac:dyDescent="0.4">
      <c r="A1057" s="117" t="s">
        <v>6634</v>
      </c>
      <c r="B1057" s="117" t="s">
        <v>225</v>
      </c>
      <c r="C1057" s="117" t="s">
        <v>6560</v>
      </c>
      <c r="D1057" s="117" t="s">
        <v>6561</v>
      </c>
      <c r="E1057" s="117" t="s">
        <v>4545</v>
      </c>
      <c r="F1057" s="117" t="s">
        <v>4544</v>
      </c>
      <c r="G1057" s="146" t="str">
        <f t="shared" si="16"/>
        <v>128449佐倉市、四街道市、酒々井町葬祭組合</v>
      </c>
      <c r="H1057" s="117" t="s">
        <v>226</v>
      </c>
      <c r="J1057" s="117" t="s">
        <v>4504</v>
      </c>
      <c r="K1057" s="121">
        <v>305629</v>
      </c>
    </row>
    <row r="1058" spans="1:11" x14ac:dyDescent="0.4">
      <c r="A1058" s="117" t="s">
        <v>6634</v>
      </c>
      <c r="B1058" s="117" t="s">
        <v>225</v>
      </c>
      <c r="C1058" s="117" t="s">
        <v>6560</v>
      </c>
      <c r="D1058" s="117" t="s">
        <v>6561</v>
      </c>
      <c r="E1058" s="117" t="s">
        <v>4543</v>
      </c>
      <c r="F1058" s="117" t="s">
        <v>4542</v>
      </c>
      <c r="G1058" s="146" t="str">
        <f t="shared" si="16"/>
        <v>128465一宮聖苑組合</v>
      </c>
      <c r="H1058" s="117" t="s">
        <v>226</v>
      </c>
      <c r="J1058" s="117" t="s">
        <v>4504</v>
      </c>
      <c r="K1058" s="121">
        <v>48104</v>
      </c>
    </row>
    <row r="1059" spans="1:11" x14ac:dyDescent="0.4">
      <c r="A1059" s="117" t="s">
        <v>6634</v>
      </c>
      <c r="B1059" s="117" t="s">
        <v>225</v>
      </c>
      <c r="C1059" s="117" t="s">
        <v>6560</v>
      </c>
      <c r="D1059" s="117" t="s">
        <v>6561</v>
      </c>
      <c r="E1059" s="117" t="s">
        <v>4541</v>
      </c>
      <c r="F1059" s="117" t="s">
        <v>4540</v>
      </c>
      <c r="G1059" s="146" t="str">
        <f t="shared" si="16"/>
        <v>128473印旛利根川水防事務組合</v>
      </c>
      <c r="H1059" s="117" t="s">
        <v>226</v>
      </c>
      <c r="J1059" s="117" t="s">
        <v>4504</v>
      </c>
      <c r="K1059" s="121">
        <v>12952</v>
      </c>
    </row>
    <row r="1060" spans="1:11" x14ac:dyDescent="0.4">
      <c r="A1060" s="117" t="s">
        <v>6634</v>
      </c>
      <c r="B1060" s="117" t="s">
        <v>225</v>
      </c>
      <c r="C1060" s="117" t="s">
        <v>6560</v>
      </c>
      <c r="D1060" s="117" t="s">
        <v>6561</v>
      </c>
      <c r="E1060" s="117" t="s">
        <v>4539</v>
      </c>
      <c r="F1060" s="117" t="s">
        <v>4538</v>
      </c>
      <c r="G1060" s="146" t="str">
        <f t="shared" si="16"/>
        <v>128503布施学校組合</v>
      </c>
      <c r="H1060" s="117" t="s">
        <v>226</v>
      </c>
      <c r="J1060" s="117" t="s">
        <v>4504</v>
      </c>
      <c r="K1060" s="121">
        <v>27481</v>
      </c>
    </row>
    <row r="1061" spans="1:11" x14ac:dyDescent="0.4">
      <c r="A1061" s="117" t="s">
        <v>6634</v>
      </c>
      <c r="B1061" s="117" t="s">
        <v>225</v>
      </c>
      <c r="C1061" s="117" t="s">
        <v>6560</v>
      </c>
      <c r="D1061" s="117" t="s">
        <v>6561</v>
      </c>
      <c r="E1061" s="117" t="s">
        <v>4537</v>
      </c>
      <c r="F1061" s="117" t="s">
        <v>4536</v>
      </c>
      <c r="G1061" s="146" t="str">
        <f t="shared" si="16"/>
        <v>128538千葉県競馬組合</v>
      </c>
      <c r="H1061" s="117" t="s">
        <v>220</v>
      </c>
      <c r="J1061" s="117" t="s">
        <v>4504</v>
      </c>
      <c r="K1061" s="121">
        <v>0</v>
      </c>
    </row>
    <row r="1062" spans="1:11" x14ac:dyDescent="0.4">
      <c r="A1062" s="117" t="s">
        <v>6634</v>
      </c>
      <c r="B1062" s="117" t="s">
        <v>225</v>
      </c>
      <c r="C1062" s="117" t="s">
        <v>6560</v>
      </c>
      <c r="D1062" s="117" t="s">
        <v>6561</v>
      </c>
      <c r="E1062" s="117" t="s">
        <v>4535</v>
      </c>
      <c r="F1062" s="117" t="s">
        <v>4534</v>
      </c>
      <c r="G1062" s="146" t="str">
        <f t="shared" si="16"/>
        <v>128546匝瑳市ほか二町環境衛生組合</v>
      </c>
      <c r="H1062" s="117" t="s">
        <v>226</v>
      </c>
      <c r="J1062" s="117" t="s">
        <v>4504</v>
      </c>
      <c r="K1062" s="121">
        <v>528642</v>
      </c>
    </row>
    <row r="1063" spans="1:11" x14ac:dyDescent="0.4">
      <c r="A1063" s="117" t="s">
        <v>6634</v>
      </c>
      <c r="B1063" s="117" t="s">
        <v>225</v>
      </c>
      <c r="C1063" s="117" t="s">
        <v>6560</v>
      </c>
      <c r="D1063" s="117" t="s">
        <v>6561</v>
      </c>
      <c r="E1063" s="117" t="s">
        <v>4533</v>
      </c>
      <c r="F1063" s="117" t="s">
        <v>4532</v>
      </c>
      <c r="G1063" s="146" t="str">
        <f t="shared" si="16"/>
        <v>128571君津郡市広域市町村圏事務組合</v>
      </c>
      <c r="H1063" s="117" t="s">
        <v>226</v>
      </c>
      <c r="J1063" s="117" t="s">
        <v>4504</v>
      </c>
      <c r="K1063" s="121">
        <v>777069</v>
      </c>
    </row>
    <row r="1064" spans="1:11" x14ac:dyDescent="0.4">
      <c r="A1064" s="117" t="s">
        <v>6634</v>
      </c>
      <c r="B1064" s="117" t="s">
        <v>225</v>
      </c>
      <c r="C1064" s="117" t="s">
        <v>6560</v>
      </c>
      <c r="D1064" s="117" t="s">
        <v>6561</v>
      </c>
      <c r="E1064" s="117" t="s">
        <v>4531</v>
      </c>
      <c r="F1064" s="117" t="s">
        <v>4530</v>
      </c>
      <c r="G1064" s="146" t="str">
        <f t="shared" si="16"/>
        <v>128589千葉県市町村交通災害共済事業会計</v>
      </c>
      <c r="H1064" s="117" t="s">
        <v>220</v>
      </c>
      <c r="J1064" s="117" t="s">
        <v>4504</v>
      </c>
      <c r="K1064" s="121">
        <v>0</v>
      </c>
    </row>
    <row r="1065" spans="1:11" x14ac:dyDescent="0.4">
      <c r="A1065" s="117" t="s">
        <v>6634</v>
      </c>
      <c r="B1065" s="117" t="s">
        <v>225</v>
      </c>
      <c r="C1065" s="117" t="s">
        <v>6560</v>
      </c>
      <c r="D1065" s="117" t="s">
        <v>6561</v>
      </c>
      <c r="E1065" s="117" t="s">
        <v>4529</v>
      </c>
      <c r="F1065" s="117" t="s">
        <v>4528</v>
      </c>
      <c r="G1065" s="146" t="str">
        <f t="shared" si="16"/>
        <v>128601安房郡市広域市町村圏事務組合</v>
      </c>
      <c r="H1065" s="117" t="s">
        <v>226</v>
      </c>
      <c r="J1065" s="117" t="s">
        <v>4504</v>
      </c>
      <c r="K1065" s="121">
        <v>3222754</v>
      </c>
    </row>
    <row r="1066" spans="1:11" x14ac:dyDescent="0.4">
      <c r="A1066" s="117" t="s">
        <v>6634</v>
      </c>
      <c r="B1066" s="117" t="s">
        <v>225</v>
      </c>
      <c r="C1066" s="117" t="s">
        <v>6560</v>
      </c>
      <c r="D1066" s="117" t="s">
        <v>6561</v>
      </c>
      <c r="E1066" s="117" t="s">
        <v>4527</v>
      </c>
      <c r="F1066" s="117" t="s">
        <v>4526</v>
      </c>
      <c r="G1066" s="146" t="str">
        <f t="shared" si="16"/>
        <v>128619四市複合事務組合</v>
      </c>
      <c r="H1066" s="117" t="s">
        <v>226</v>
      </c>
      <c r="J1066" s="117" t="s">
        <v>4504</v>
      </c>
      <c r="K1066" s="121">
        <v>1402935</v>
      </c>
    </row>
    <row r="1067" spans="1:11" x14ac:dyDescent="0.4">
      <c r="A1067" s="117" t="s">
        <v>6634</v>
      </c>
      <c r="B1067" s="117" t="s">
        <v>225</v>
      </c>
      <c r="C1067" s="117" t="s">
        <v>6560</v>
      </c>
      <c r="D1067" s="117" t="s">
        <v>6561</v>
      </c>
      <c r="E1067" s="117" t="s">
        <v>4525</v>
      </c>
      <c r="F1067" s="117" t="s">
        <v>4524</v>
      </c>
      <c r="G1067" s="146" t="str">
        <f t="shared" si="16"/>
        <v>128635長生郡市広域市町村圏組合（普通会計分）</v>
      </c>
      <c r="H1067" s="117" t="s">
        <v>226</v>
      </c>
      <c r="J1067" s="117" t="s">
        <v>4504</v>
      </c>
      <c r="K1067" s="121">
        <v>7102709</v>
      </c>
    </row>
    <row r="1068" spans="1:11" x14ac:dyDescent="0.4">
      <c r="A1068" s="117" t="s">
        <v>6634</v>
      </c>
      <c r="B1068" s="117" t="s">
        <v>225</v>
      </c>
      <c r="C1068" s="117" t="s">
        <v>6560</v>
      </c>
      <c r="D1068" s="117" t="s">
        <v>6561</v>
      </c>
      <c r="E1068" s="117" t="s">
        <v>4523</v>
      </c>
      <c r="F1068" s="117" t="s">
        <v>4522</v>
      </c>
      <c r="G1068" s="146" t="str">
        <f t="shared" si="16"/>
        <v>128651匝瑳市横芝光町消防組合</v>
      </c>
      <c r="H1068" s="117" t="s">
        <v>226</v>
      </c>
      <c r="J1068" s="117" t="s">
        <v>4504</v>
      </c>
      <c r="K1068" s="121">
        <v>1001531</v>
      </c>
    </row>
    <row r="1069" spans="1:11" x14ac:dyDescent="0.4">
      <c r="A1069" s="117" t="s">
        <v>6634</v>
      </c>
      <c r="B1069" s="117" t="s">
        <v>225</v>
      </c>
      <c r="C1069" s="117" t="s">
        <v>6560</v>
      </c>
      <c r="D1069" s="117" t="s">
        <v>6561</v>
      </c>
      <c r="E1069" s="117" t="s">
        <v>4521</v>
      </c>
      <c r="F1069" s="117" t="s">
        <v>4520</v>
      </c>
      <c r="G1069" s="146" t="str">
        <f t="shared" si="16"/>
        <v>128660山武郡市広域行政組合</v>
      </c>
      <c r="H1069" s="117" t="s">
        <v>226</v>
      </c>
      <c r="J1069" s="117" t="s">
        <v>4504</v>
      </c>
      <c r="K1069" s="121">
        <v>4339099</v>
      </c>
    </row>
    <row r="1070" spans="1:11" x14ac:dyDescent="0.4">
      <c r="A1070" s="117" t="s">
        <v>6634</v>
      </c>
      <c r="B1070" s="117" t="s">
        <v>225</v>
      </c>
      <c r="C1070" s="117" t="s">
        <v>6560</v>
      </c>
      <c r="D1070" s="117" t="s">
        <v>6561</v>
      </c>
      <c r="E1070" s="117" t="s">
        <v>4519</v>
      </c>
      <c r="F1070" s="117" t="s">
        <v>4518</v>
      </c>
      <c r="G1070" s="146" t="str">
        <f t="shared" si="16"/>
        <v>128678香取広域市町村圏事務組合</v>
      </c>
      <c r="H1070" s="117" t="s">
        <v>226</v>
      </c>
      <c r="J1070" s="117" t="s">
        <v>4504</v>
      </c>
      <c r="K1070" s="121">
        <v>4106853</v>
      </c>
    </row>
    <row r="1071" spans="1:11" x14ac:dyDescent="0.4">
      <c r="A1071" s="117" t="s">
        <v>6634</v>
      </c>
      <c r="B1071" s="117" t="s">
        <v>225</v>
      </c>
      <c r="C1071" s="117" t="s">
        <v>6560</v>
      </c>
      <c r="D1071" s="117" t="s">
        <v>6561</v>
      </c>
      <c r="E1071" s="117" t="s">
        <v>4517</v>
      </c>
      <c r="F1071" s="117" t="s">
        <v>4516</v>
      </c>
      <c r="G1071" s="146" t="str">
        <f t="shared" si="16"/>
        <v>128686佐倉市八街市酒々井町消防組合</v>
      </c>
      <c r="H1071" s="117" t="s">
        <v>226</v>
      </c>
      <c r="J1071" s="117" t="s">
        <v>4504</v>
      </c>
      <c r="K1071" s="121">
        <v>4580217</v>
      </c>
    </row>
    <row r="1072" spans="1:11" x14ac:dyDescent="0.4">
      <c r="A1072" s="117" t="s">
        <v>6634</v>
      </c>
      <c r="B1072" s="117" t="s">
        <v>225</v>
      </c>
      <c r="C1072" s="117" t="s">
        <v>6560</v>
      </c>
      <c r="D1072" s="117" t="s">
        <v>6561</v>
      </c>
      <c r="E1072" s="117" t="s">
        <v>4515</v>
      </c>
      <c r="F1072" s="117" t="s">
        <v>4514</v>
      </c>
      <c r="G1072" s="146" t="str">
        <f t="shared" si="16"/>
        <v>128694東総地区広域市町村圏事務組合</v>
      </c>
      <c r="H1072" s="117" t="s">
        <v>226</v>
      </c>
      <c r="J1072" s="117" t="s">
        <v>4504</v>
      </c>
      <c r="K1072" s="121">
        <v>508426</v>
      </c>
    </row>
    <row r="1073" spans="1:11" x14ac:dyDescent="0.4">
      <c r="A1073" s="117" t="s">
        <v>6634</v>
      </c>
      <c r="B1073" s="117" t="s">
        <v>225</v>
      </c>
      <c r="C1073" s="117" t="s">
        <v>6560</v>
      </c>
      <c r="D1073" s="117" t="s">
        <v>6561</v>
      </c>
      <c r="E1073" s="117" t="s">
        <v>4513</v>
      </c>
      <c r="F1073" s="117" t="s">
        <v>4512</v>
      </c>
      <c r="G1073" s="146" t="str">
        <f t="shared" si="16"/>
        <v>128708印西地区消防組合</v>
      </c>
      <c r="H1073" s="117" t="s">
        <v>226</v>
      </c>
      <c r="J1073" s="117" t="s">
        <v>4504</v>
      </c>
      <c r="K1073" s="121">
        <v>3312294</v>
      </c>
    </row>
    <row r="1074" spans="1:11" x14ac:dyDescent="0.4">
      <c r="A1074" s="117" t="s">
        <v>6634</v>
      </c>
      <c r="B1074" s="117" t="s">
        <v>225</v>
      </c>
      <c r="C1074" s="117" t="s">
        <v>6560</v>
      </c>
      <c r="D1074" s="117" t="s">
        <v>6561</v>
      </c>
      <c r="E1074" s="117" t="s">
        <v>4511</v>
      </c>
      <c r="F1074" s="117" t="s">
        <v>4510</v>
      </c>
      <c r="G1074" s="146" t="str">
        <f t="shared" si="16"/>
        <v>128732夷隅郡市広域市町村圏事務組合</v>
      </c>
      <c r="H1074" s="117" t="s">
        <v>226</v>
      </c>
      <c r="J1074" s="117" t="s">
        <v>4504</v>
      </c>
      <c r="K1074" s="121">
        <v>2007401</v>
      </c>
    </row>
    <row r="1075" spans="1:11" x14ac:dyDescent="0.4">
      <c r="A1075" s="117" t="s">
        <v>6634</v>
      </c>
      <c r="B1075" s="117" t="s">
        <v>225</v>
      </c>
      <c r="C1075" s="117" t="s">
        <v>6560</v>
      </c>
      <c r="D1075" s="117" t="s">
        <v>6561</v>
      </c>
      <c r="E1075" s="117" t="s">
        <v>4509</v>
      </c>
      <c r="F1075" s="117" t="s">
        <v>4508</v>
      </c>
      <c r="G1075" s="146" t="str">
        <f t="shared" si="16"/>
        <v>128741印旛郡市広域市町村圏事務組合（普通会計分）</v>
      </c>
      <c r="H1075" s="117" t="s">
        <v>226</v>
      </c>
      <c r="J1075" s="117" t="s">
        <v>4504</v>
      </c>
      <c r="K1075" s="121">
        <v>190341</v>
      </c>
    </row>
    <row r="1076" spans="1:11" x14ac:dyDescent="0.4">
      <c r="A1076" s="117" t="s">
        <v>6634</v>
      </c>
      <c r="B1076" s="117" t="s">
        <v>225</v>
      </c>
      <c r="C1076" s="117" t="s">
        <v>6560</v>
      </c>
      <c r="D1076" s="117" t="s">
        <v>6561</v>
      </c>
      <c r="E1076" s="117" t="s">
        <v>4507</v>
      </c>
      <c r="F1076" s="117" t="s">
        <v>6643</v>
      </c>
      <c r="G1076" s="146" t="str">
        <f t="shared" si="16"/>
        <v>128830印西地区環境整備事業組合（普通会計分）</v>
      </c>
      <c r="H1076" s="117" t="s">
        <v>226</v>
      </c>
      <c r="J1076" s="117" t="s">
        <v>4504</v>
      </c>
      <c r="K1076" s="121">
        <v>3354627</v>
      </c>
    </row>
    <row r="1077" spans="1:11" x14ac:dyDescent="0.4">
      <c r="A1077" s="117" t="s">
        <v>6634</v>
      </c>
      <c r="B1077" s="117" t="s">
        <v>225</v>
      </c>
      <c r="C1077" s="117" t="s">
        <v>6560</v>
      </c>
      <c r="D1077" s="117" t="s">
        <v>6561</v>
      </c>
      <c r="E1077" s="117" t="s">
        <v>4506</v>
      </c>
      <c r="F1077" s="117" t="s">
        <v>4505</v>
      </c>
      <c r="G1077" s="146" t="str">
        <f t="shared" si="16"/>
        <v>128902千葉県後期高齢者医療広域連合</v>
      </c>
      <c r="H1077" s="117" t="s">
        <v>220</v>
      </c>
      <c r="J1077" s="117" t="s">
        <v>4504</v>
      </c>
      <c r="K1077" s="121">
        <v>3163333</v>
      </c>
    </row>
    <row r="1078" spans="1:11" x14ac:dyDescent="0.4">
      <c r="A1078" s="117" t="s">
        <v>6634</v>
      </c>
      <c r="B1078" s="117" t="s">
        <v>225</v>
      </c>
      <c r="C1078" s="117" t="s">
        <v>6560</v>
      </c>
      <c r="D1078" s="117" t="s">
        <v>6561</v>
      </c>
      <c r="E1078" s="117" t="s">
        <v>4503</v>
      </c>
      <c r="F1078" s="117" t="s">
        <v>4502</v>
      </c>
      <c r="G1078" s="146" t="str">
        <f t="shared" si="16"/>
        <v>131016千代田区</v>
      </c>
      <c r="H1078" s="117" t="s">
        <v>4457</v>
      </c>
      <c r="J1078" s="117" t="s">
        <v>4319</v>
      </c>
      <c r="K1078" s="121">
        <v>50774114</v>
      </c>
    </row>
    <row r="1079" spans="1:11" x14ac:dyDescent="0.4">
      <c r="A1079" s="117" t="s">
        <v>6634</v>
      </c>
      <c r="B1079" s="117" t="s">
        <v>225</v>
      </c>
      <c r="C1079" s="117" t="s">
        <v>6560</v>
      </c>
      <c r="D1079" s="117" t="s">
        <v>6561</v>
      </c>
      <c r="E1079" s="117" t="s">
        <v>4501</v>
      </c>
      <c r="F1079" s="117" t="s">
        <v>4500</v>
      </c>
      <c r="G1079" s="146" t="str">
        <f t="shared" si="16"/>
        <v>131024中央区</v>
      </c>
      <c r="H1079" s="117" t="s">
        <v>4457</v>
      </c>
      <c r="J1079" s="117" t="s">
        <v>4319</v>
      </c>
      <c r="K1079" s="121">
        <v>102456591</v>
      </c>
    </row>
    <row r="1080" spans="1:11" x14ac:dyDescent="0.4">
      <c r="A1080" s="117" t="s">
        <v>6634</v>
      </c>
      <c r="B1080" s="117" t="s">
        <v>225</v>
      </c>
      <c r="C1080" s="117" t="s">
        <v>6560</v>
      </c>
      <c r="D1080" s="117" t="s">
        <v>6561</v>
      </c>
      <c r="E1080" s="117" t="s">
        <v>4499</v>
      </c>
      <c r="F1080" s="117" t="s">
        <v>4498</v>
      </c>
      <c r="G1080" s="146" t="str">
        <f t="shared" si="16"/>
        <v>131032港区</v>
      </c>
      <c r="H1080" s="117" t="s">
        <v>4457</v>
      </c>
      <c r="J1080" s="117" t="s">
        <v>4319</v>
      </c>
      <c r="K1080" s="121">
        <v>174730757</v>
      </c>
    </row>
    <row r="1081" spans="1:11" x14ac:dyDescent="0.4">
      <c r="A1081" s="117" t="s">
        <v>6634</v>
      </c>
      <c r="B1081" s="117" t="s">
        <v>225</v>
      </c>
      <c r="C1081" s="117" t="s">
        <v>6560</v>
      </c>
      <c r="D1081" s="117" t="s">
        <v>6561</v>
      </c>
      <c r="E1081" s="117" t="s">
        <v>4497</v>
      </c>
      <c r="F1081" s="117" t="s">
        <v>4496</v>
      </c>
      <c r="G1081" s="146" t="str">
        <f t="shared" si="16"/>
        <v>131041新宿区</v>
      </c>
      <c r="H1081" s="117" t="s">
        <v>4457</v>
      </c>
      <c r="J1081" s="117" t="s">
        <v>4319</v>
      </c>
      <c r="K1081" s="121">
        <v>139072619</v>
      </c>
    </row>
    <row r="1082" spans="1:11" x14ac:dyDescent="0.4">
      <c r="A1082" s="117" t="s">
        <v>6634</v>
      </c>
      <c r="B1082" s="117" t="s">
        <v>225</v>
      </c>
      <c r="C1082" s="117" t="s">
        <v>6560</v>
      </c>
      <c r="D1082" s="117" t="s">
        <v>6561</v>
      </c>
      <c r="E1082" s="117" t="s">
        <v>4495</v>
      </c>
      <c r="F1082" s="117" t="s">
        <v>4494</v>
      </c>
      <c r="G1082" s="146" t="str">
        <f t="shared" si="16"/>
        <v>131059文京区</v>
      </c>
      <c r="H1082" s="117" t="s">
        <v>4457</v>
      </c>
      <c r="J1082" s="117" t="s">
        <v>4319</v>
      </c>
      <c r="K1082" s="121">
        <v>87001637</v>
      </c>
    </row>
    <row r="1083" spans="1:11" x14ac:dyDescent="0.4">
      <c r="A1083" s="117" t="s">
        <v>6634</v>
      </c>
      <c r="B1083" s="117" t="s">
        <v>225</v>
      </c>
      <c r="C1083" s="117" t="s">
        <v>6560</v>
      </c>
      <c r="D1083" s="117" t="s">
        <v>6561</v>
      </c>
      <c r="E1083" s="117" t="s">
        <v>4493</v>
      </c>
      <c r="F1083" s="117" t="s">
        <v>4492</v>
      </c>
      <c r="G1083" s="146" t="str">
        <f t="shared" si="16"/>
        <v>131067台東区</v>
      </c>
      <c r="H1083" s="117" t="s">
        <v>4457</v>
      </c>
      <c r="J1083" s="117" t="s">
        <v>4319</v>
      </c>
      <c r="K1083" s="121">
        <v>95355568</v>
      </c>
    </row>
    <row r="1084" spans="1:11" x14ac:dyDescent="0.4">
      <c r="A1084" s="117" t="s">
        <v>6634</v>
      </c>
      <c r="B1084" s="117" t="s">
        <v>225</v>
      </c>
      <c r="C1084" s="117" t="s">
        <v>6560</v>
      </c>
      <c r="D1084" s="117" t="s">
        <v>6561</v>
      </c>
      <c r="E1084" s="117" t="s">
        <v>4491</v>
      </c>
      <c r="F1084" s="117" t="s">
        <v>4490</v>
      </c>
      <c r="G1084" s="146" t="str">
        <f t="shared" si="16"/>
        <v>131075墨田区</v>
      </c>
      <c r="H1084" s="117" t="s">
        <v>4457</v>
      </c>
      <c r="J1084" s="117" t="s">
        <v>4319</v>
      </c>
      <c r="K1084" s="121">
        <v>109949313</v>
      </c>
    </row>
    <row r="1085" spans="1:11" x14ac:dyDescent="0.4">
      <c r="A1085" s="117" t="s">
        <v>6634</v>
      </c>
      <c r="B1085" s="117" t="s">
        <v>225</v>
      </c>
      <c r="C1085" s="117" t="s">
        <v>6560</v>
      </c>
      <c r="D1085" s="117" t="s">
        <v>6561</v>
      </c>
      <c r="E1085" s="117" t="s">
        <v>4489</v>
      </c>
      <c r="F1085" s="117" t="s">
        <v>4488</v>
      </c>
      <c r="G1085" s="146" t="str">
        <f t="shared" si="16"/>
        <v>131083江東区</v>
      </c>
      <c r="H1085" s="117" t="s">
        <v>4457</v>
      </c>
      <c r="J1085" s="117" t="s">
        <v>4319</v>
      </c>
      <c r="K1085" s="121">
        <v>196936202</v>
      </c>
    </row>
    <row r="1086" spans="1:11" x14ac:dyDescent="0.4">
      <c r="A1086" s="117" t="s">
        <v>6634</v>
      </c>
      <c r="B1086" s="117" t="s">
        <v>225</v>
      </c>
      <c r="C1086" s="117" t="s">
        <v>6560</v>
      </c>
      <c r="D1086" s="117" t="s">
        <v>6561</v>
      </c>
      <c r="E1086" s="117" t="s">
        <v>4487</v>
      </c>
      <c r="F1086" s="117" t="s">
        <v>4486</v>
      </c>
      <c r="G1086" s="146" t="str">
        <f t="shared" si="16"/>
        <v>131091品川区</v>
      </c>
      <c r="H1086" s="117" t="s">
        <v>4457</v>
      </c>
      <c r="J1086" s="117" t="s">
        <v>4319</v>
      </c>
      <c r="K1086" s="121">
        <v>161971680</v>
      </c>
    </row>
    <row r="1087" spans="1:11" x14ac:dyDescent="0.4">
      <c r="A1087" s="117" t="s">
        <v>6634</v>
      </c>
      <c r="B1087" s="117" t="s">
        <v>225</v>
      </c>
      <c r="C1087" s="117" t="s">
        <v>6560</v>
      </c>
      <c r="D1087" s="117" t="s">
        <v>6561</v>
      </c>
      <c r="E1087" s="117" t="s">
        <v>4485</v>
      </c>
      <c r="F1087" s="117" t="s">
        <v>4484</v>
      </c>
      <c r="G1087" s="146" t="str">
        <f t="shared" si="16"/>
        <v>131105目黒区</v>
      </c>
      <c r="H1087" s="117" t="s">
        <v>4457</v>
      </c>
      <c r="J1087" s="117" t="s">
        <v>4319</v>
      </c>
      <c r="K1087" s="121">
        <v>89055714</v>
      </c>
    </row>
    <row r="1088" spans="1:11" x14ac:dyDescent="0.4">
      <c r="A1088" s="117" t="s">
        <v>6634</v>
      </c>
      <c r="B1088" s="117" t="s">
        <v>225</v>
      </c>
      <c r="C1088" s="117" t="s">
        <v>6560</v>
      </c>
      <c r="D1088" s="117" t="s">
        <v>6561</v>
      </c>
      <c r="E1088" s="117" t="s">
        <v>4483</v>
      </c>
      <c r="F1088" s="117" t="s">
        <v>4482</v>
      </c>
      <c r="G1088" s="146" t="str">
        <f t="shared" si="16"/>
        <v>131113大田区</v>
      </c>
      <c r="H1088" s="117" t="s">
        <v>4457</v>
      </c>
      <c r="J1088" s="117" t="s">
        <v>4319</v>
      </c>
      <c r="K1088" s="121">
        <v>245043920</v>
      </c>
    </row>
    <row r="1089" spans="1:11" x14ac:dyDescent="0.4">
      <c r="A1089" s="117" t="s">
        <v>6634</v>
      </c>
      <c r="B1089" s="117" t="s">
        <v>225</v>
      </c>
      <c r="C1089" s="117" t="s">
        <v>6560</v>
      </c>
      <c r="D1089" s="117" t="s">
        <v>6561</v>
      </c>
      <c r="E1089" s="117" t="s">
        <v>4481</v>
      </c>
      <c r="F1089" s="117" t="s">
        <v>4480</v>
      </c>
      <c r="G1089" s="146" t="str">
        <f t="shared" si="16"/>
        <v>131121世田谷区</v>
      </c>
      <c r="H1089" s="117" t="s">
        <v>4457</v>
      </c>
      <c r="J1089" s="117" t="s">
        <v>4319</v>
      </c>
      <c r="K1089" s="121">
        <v>294120127</v>
      </c>
    </row>
    <row r="1090" spans="1:11" x14ac:dyDescent="0.4">
      <c r="A1090" s="117" t="s">
        <v>6634</v>
      </c>
      <c r="B1090" s="117" t="s">
        <v>225</v>
      </c>
      <c r="C1090" s="117" t="s">
        <v>6560</v>
      </c>
      <c r="D1090" s="117" t="s">
        <v>6561</v>
      </c>
      <c r="E1090" s="117" t="s">
        <v>4479</v>
      </c>
      <c r="F1090" s="117" t="s">
        <v>4478</v>
      </c>
      <c r="G1090" s="146" t="str">
        <f t="shared" ref="G1090:G1153" si="17">E1090&amp;F1090</f>
        <v>131130渋谷区</v>
      </c>
      <c r="H1090" s="117" t="s">
        <v>4457</v>
      </c>
      <c r="J1090" s="117" t="s">
        <v>4319</v>
      </c>
      <c r="K1090" s="121">
        <v>90943981</v>
      </c>
    </row>
    <row r="1091" spans="1:11" x14ac:dyDescent="0.4">
      <c r="A1091" s="117" t="s">
        <v>6634</v>
      </c>
      <c r="B1091" s="117" t="s">
        <v>225</v>
      </c>
      <c r="C1091" s="117" t="s">
        <v>6560</v>
      </c>
      <c r="D1091" s="117" t="s">
        <v>6561</v>
      </c>
      <c r="E1091" s="117" t="s">
        <v>4477</v>
      </c>
      <c r="F1091" s="117" t="s">
        <v>4476</v>
      </c>
      <c r="G1091" s="146" t="str">
        <f t="shared" si="17"/>
        <v>131148中野区</v>
      </c>
      <c r="H1091" s="117" t="s">
        <v>4457</v>
      </c>
      <c r="J1091" s="117" t="s">
        <v>4319</v>
      </c>
      <c r="K1091" s="121">
        <v>122084708</v>
      </c>
    </row>
    <row r="1092" spans="1:11" x14ac:dyDescent="0.4">
      <c r="A1092" s="117" t="s">
        <v>6634</v>
      </c>
      <c r="B1092" s="117" t="s">
        <v>225</v>
      </c>
      <c r="C1092" s="117" t="s">
        <v>6560</v>
      </c>
      <c r="D1092" s="117" t="s">
        <v>6561</v>
      </c>
      <c r="E1092" s="117" t="s">
        <v>4475</v>
      </c>
      <c r="F1092" s="117" t="s">
        <v>4474</v>
      </c>
      <c r="G1092" s="146" t="str">
        <f t="shared" si="17"/>
        <v>131156杉並区</v>
      </c>
      <c r="H1092" s="117" t="s">
        <v>4457</v>
      </c>
      <c r="J1092" s="117" t="s">
        <v>4319</v>
      </c>
      <c r="K1092" s="121">
        <v>185236128</v>
      </c>
    </row>
    <row r="1093" spans="1:11" x14ac:dyDescent="0.4">
      <c r="A1093" s="117" t="s">
        <v>6634</v>
      </c>
      <c r="B1093" s="117" t="s">
        <v>225</v>
      </c>
      <c r="C1093" s="117" t="s">
        <v>6560</v>
      </c>
      <c r="D1093" s="117" t="s">
        <v>6561</v>
      </c>
      <c r="E1093" s="117" t="s">
        <v>4473</v>
      </c>
      <c r="F1093" s="117" t="s">
        <v>4472</v>
      </c>
      <c r="G1093" s="146" t="str">
        <f t="shared" si="17"/>
        <v>131164豊島区</v>
      </c>
      <c r="H1093" s="117" t="s">
        <v>4457</v>
      </c>
      <c r="J1093" s="117" t="s">
        <v>4319</v>
      </c>
      <c r="K1093" s="121">
        <v>115150373</v>
      </c>
    </row>
    <row r="1094" spans="1:11" x14ac:dyDescent="0.4">
      <c r="A1094" s="117" t="s">
        <v>6634</v>
      </c>
      <c r="B1094" s="117" t="s">
        <v>225</v>
      </c>
      <c r="C1094" s="117" t="s">
        <v>6560</v>
      </c>
      <c r="D1094" s="117" t="s">
        <v>6561</v>
      </c>
      <c r="E1094" s="117" t="s">
        <v>4471</v>
      </c>
      <c r="F1094" s="117" t="s">
        <v>4470</v>
      </c>
      <c r="G1094" s="146" t="str">
        <f t="shared" si="17"/>
        <v>131172北区</v>
      </c>
      <c r="H1094" s="117" t="s">
        <v>4457</v>
      </c>
      <c r="J1094" s="117" t="s">
        <v>4319</v>
      </c>
      <c r="K1094" s="121">
        <v>138539799</v>
      </c>
    </row>
    <row r="1095" spans="1:11" x14ac:dyDescent="0.4">
      <c r="A1095" s="117" t="s">
        <v>6634</v>
      </c>
      <c r="B1095" s="117" t="s">
        <v>225</v>
      </c>
      <c r="C1095" s="117" t="s">
        <v>6560</v>
      </c>
      <c r="D1095" s="117" t="s">
        <v>6561</v>
      </c>
      <c r="E1095" s="117" t="s">
        <v>4469</v>
      </c>
      <c r="F1095" s="117" t="s">
        <v>4468</v>
      </c>
      <c r="G1095" s="146" t="str">
        <f t="shared" si="17"/>
        <v>131181荒川区</v>
      </c>
      <c r="H1095" s="117" t="s">
        <v>4457</v>
      </c>
      <c r="J1095" s="117" t="s">
        <v>4319</v>
      </c>
      <c r="K1095" s="121">
        <v>91739511</v>
      </c>
    </row>
    <row r="1096" spans="1:11" x14ac:dyDescent="0.4">
      <c r="A1096" s="117" t="s">
        <v>6634</v>
      </c>
      <c r="B1096" s="117" t="s">
        <v>225</v>
      </c>
      <c r="C1096" s="117" t="s">
        <v>6560</v>
      </c>
      <c r="D1096" s="117" t="s">
        <v>6561</v>
      </c>
      <c r="E1096" s="117" t="s">
        <v>4467</v>
      </c>
      <c r="F1096" s="117" t="s">
        <v>4466</v>
      </c>
      <c r="G1096" s="146" t="str">
        <f t="shared" si="17"/>
        <v>131199板橋区</v>
      </c>
      <c r="H1096" s="117" t="s">
        <v>4457</v>
      </c>
      <c r="J1096" s="117" t="s">
        <v>4319</v>
      </c>
      <c r="K1096" s="121">
        <v>207189692</v>
      </c>
    </row>
    <row r="1097" spans="1:11" x14ac:dyDescent="0.4">
      <c r="A1097" s="117" t="s">
        <v>6634</v>
      </c>
      <c r="B1097" s="117" t="s">
        <v>225</v>
      </c>
      <c r="C1097" s="117" t="s">
        <v>6560</v>
      </c>
      <c r="D1097" s="117" t="s">
        <v>6561</v>
      </c>
      <c r="E1097" s="117" t="s">
        <v>4465</v>
      </c>
      <c r="F1097" s="117" t="s">
        <v>4464</v>
      </c>
      <c r="G1097" s="146" t="str">
        <f t="shared" si="17"/>
        <v>131202練馬区</v>
      </c>
      <c r="H1097" s="117" t="s">
        <v>4457</v>
      </c>
      <c r="J1097" s="117" t="s">
        <v>4319</v>
      </c>
      <c r="K1097" s="121">
        <v>245494251</v>
      </c>
    </row>
    <row r="1098" spans="1:11" x14ac:dyDescent="0.4">
      <c r="A1098" s="117" t="s">
        <v>6634</v>
      </c>
      <c r="B1098" s="117" t="s">
        <v>225</v>
      </c>
      <c r="C1098" s="117" t="s">
        <v>6560</v>
      </c>
      <c r="D1098" s="117" t="s">
        <v>6561</v>
      </c>
      <c r="E1098" s="117" t="s">
        <v>4463</v>
      </c>
      <c r="F1098" s="117" t="s">
        <v>4462</v>
      </c>
      <c r="G1098" s="146" t="str">
        <f t="shared" si="17"/>
        <v>131211足立区</v>
      </c>
      <c r="H1098" s="117" t="s">
        <v>4457</v>
      </c>
      <c r="J1098" s="117" t="s">
        <v>4319</v>
      </c>
      <c r="K1098" s="121">
        <v>271292692</v>
      </c>
    </row>
    <row r="1099" spans="1:11" x14ac:dyDescent="0.4">
      <c r="A1099" s="117" t="s">
        <v>6634</v>
      </c>
      <c r="B1099" s="117" t="s">
        <v>225</v>
      </c>
      <c r="C1099" s="117" t="s">
        <v>6560</v>
      </c>
      <c r="D1099" s="117" t="s">
        <v>6561</v>
      </c>
      <c r="E1099" s="117" t="s">
        <v>4461</v>
      </c>
      <c r="F1099" s="117" t="s">
        <v>4460</v>
      </c>
      <c r="G1099" s="146" t="str">
        <f t="shared" si="17"/>
        <v>131229葛飾区</v>
      </c>
      <c r="H1099" s="117" t="s">
        <v>4457</v>
      </c>
      <c r="J1099" s="117" t="s">
        <v>4319</v>
      </c>
      <c r="K1099" s="121">
        <v>192799052</v>
      </c>
    </row>
    <row r="1100" spans="1:11" x14ac:dyDescent="0.4">
      <c r="A1100" s="117" t="s">
        <v>6634</v>
      </c>
      <c r="B1100" s="117" t="s">
        <v>225</v>
      </c>
      <c r="C1100" s="117" t="s">
        <v>6560</v>
      </c>
      <c r="D1100" s="117" t="s">
        <v>6561</v>
      </c>
      <c r="E1100" s="117" t="s">
        <v>4459</v>
      </c>
      <c r="F1100" s="117" t="s">
        <v>4458</v>
      </c>
      <c r="G1100" s="146" t="str">
        <f t="shared" si="17"/>
        <v>131237江戸川区</v>
      </c>
      <c r="H1100" s="117" t="s">
        <v>4457</v>
      </c>
      <c r="J1100" s="117" t="s">
        <v>4319</v>
      </c>
      <c r="K1100" s="121">
        <v>251036007</v>
      </c>
    </row>
    <row r="1101" spans="1:11" x14ac:dyDescent="0.4">
      <c r="A1101" s="117" t="s">
        <v>6634</v>
      </c>
      <c r="B1101" s="117" t="s">
        <v>225</v>
      </c>
      <c r="C1101" s="117" t="s">
        <v>6560</v>
      </c>
      <c r="D1101" s="117" t="s">
        <v>6561</v>
      </c>
      <c r="E1101" s="117" t="s">
        <v>4456</v>
      </c>
      <c r="F1101" s="117" t="s">
        <v>4455</v>
      </c>
      <c r="G1101" s="146" t="str">
        <f t="shared" si="17"/>
        <v>132012八王子市</v>
      </c>
      <c r="H1101" s="117" t="s">
        <v>360</v>
      </c>
      <c r="J1101" s="117" t="s">
        <v>4319</v>
      </c>
      <c r="K1101" s="121">
        <v>190648275</v>
      </c>
    </row>
    <row r="1102" spans="1:11" x14ac:dyDescent="0.4">
      <c r="A1102" s="117" t="s">
        <v>6634</v>
      </c>
      <c r="B1102" s="117" t="s">
        <v>225</v>
      </c>
      <c r="C1102" s="117" t="s">
        <v>6560</v>
      </c>
      <c r="D1102" s="117" t="s">
        <v>6561</v>
      </c>
      <c r="E1102" s="117" t="s">
        <v>4454</v>
      </c>
      <c r="F1102" s="117" t="s">
        <v>4453</v>
      </c>
      <c r="G1102" s="146" t="str">
        <f t="shared" si="17"/>
        <v>132021立川市</v>
      </c>
      <c r="H1102" s="117" t="s">
        <v>343</v>
      </c>
      <c r="J1102" s="117" t="s">
        <v>4319</v>
      </c>
      <c r="K1102" s="121">
        <v>71466326</v>
      </c>
    </row>
    <row r="1103" spans="1:11" x14ac:dyDescent="0.4">
      <c r="A1103" s="117" t="s">
        <v>6634</v>
      </c>
      <c r="B1103" s="117" t="s">
        <v>225</v>
      </c>
      <c r="C1103" s="117" t="s">
        <v>6560</v>
      </c>
      <c r="D1103" s="117" t="s">
        <v>6561</v>
      </c>
      <c r="E1103" s="117" t="s">
        <v>4452</v>
      </c>
      <c r="F1103" s="117" t="s">
        <v>4451</v>
      </c>
      <c r="G1103" s="146" t="str">
        <f t="shared" si="17"/>
        <v>132039武蔵野市</v>
      </c>
      <c r="H1103" s="117" t="s">
        <v>343</v>
      </c>
      <c r="J1103" s="117" t="s">
        <v>4319</v>
      </c>
      <c r="K1103" s="121">
        <v>63809604</v>
      </c>
    </row>
    <row r="1104" spans="1:11" x14ac:dyDescent="0.4">
      <c r="A1104" s="117" t="s">
        <v>6634</v>
      </c>
      <c r="B1104" s="117" t="s">
        <v>225</v>
      </c>
      <c r="C1104" s="117" t="s">
        <v>6560</v>
      </c>
      <c r="D1104" s="117" t="s">
        <v>6561</v>
      </c>
      <c r="E1104" s="117" t="s">
        <v>4450</v>
      </c>
      <c r="F1104" s="117" t="s">
        <v>4449</v>
      </c>
      <c r="G1104" s="146" t="str">
        <f t="shared" si="17"/>
        <v>132047三鷹市</v>
      </c>
      <c r="H1104" s="117" t="s">
        <v>343</v>
      </c>
      <c r="J1104" s="117" t="s">
        <v>4319</v>
      </c>
      <c r="K1104" s="121">
        <v>65206271</v>
      </c>
    </row>
    <row r="1105" spans="1:11" x14ac:dyDescent="0.4">
      <c r="A1105" s="117" t="s">
        <v>6634</v>
      </c>
      <c r="B1105" s="117" t="s">
        <v>225</v>
      </c>
      <c r="C1105" s="117" t="s">
        <v>6560</v>
      </c>
      <c r="D1105" s="117" t="s">
        <v>6561</v>
      </c>
      <c r="E1105" s="117" t="s">
        <v>4448</v>
      </c>
      <c r="F1105" s="117" t="s">
        <v>4447</v>
      </c>
      <c r="G1105" s="146" t="str">
        <f t="shared" si="17"/>
        <v>132055青梅市</v>
      </c>
      <c r="H1105" s="117" t="s">
        <v>343</v>
      </c>
      <c r="J1105" s="117" t="s">
        <v>4319</v>
      </c>
      <c r="K1105" s="121">
        <v>48591326</v>
      </c>
    </row>
    <row r="1106" spans="1:11" x14ac:dyDescent="0.4">
      <c r="A1106" s="117" t="s">
        <v>6634</v>
      </c>
      <c r="B1106" s="117" t="s">
        <v>225</v>
      </c>
      <c r="C1106" s="117" t="s">
        <v>6560</v>
      </c>
      <c r="D1106" s="117" t="s">
        <v>6561</v>
      </c>
      <c r="E1106" s="117" t="s">
        <v>4446</v>
      </c>
      <c r="F1106" s="117" t="s">
        <v>1727</v>
      </c>
      <c r="G1106" s="146" t="str">
        <f t="shared" si="17"/>
        <v>132063府中市</v>
      </c>
      <c r="H1106" s="117" t="s">
        <v>343</v>
      </c>
      <c r="J1106" s="117" t="s">
        <v>4319</v>
      </c>
      <c r="K1106" s="121">
        <v>114062612</v>
      </c>
    </row>
    <row r="1107" spans="1:11" x14ac:dyDescent="0.4">
      <c r="A1107" s="117" t="s">
        <v>6634</v>
      </c>
      <c r="B1107" s="117" t="s">
        <v>225</v>
      </c>
      <c r="C1107" s="117" t="s">
        <v>6560</v>
      </c>
      <c r="D1107" s="117" t="s">
        <v>6561</v>
      </c>
      <c r="E1107" s="117" t="s">
        <v>4445</v>
      </c>
      <c r="F1107" s="117" t="s">
        <v>4444</v>
      </c>
      <c r="G1107" s="146" t="str">
        <f t="shared" si="17"/>
        <v>132071昭島市</v>
      </c>
      <c r="H1107" s="117" t="s">
        <v>343</v>
      </c>
      <c r="J1107" s="117" t="s">
        <v>4319</v>
      </c>
      <c r="K1107" s="121">
        <v>41291360</v>
      </c>
    </row>
    <row r="1108" spans="1:11" x14ac:dyDescent="0.4">
      <c r="A1108" s="117" t="s">
        <v>6634</v>
      </c>
      <c r="B1108" s="117" t="s">
        <v>225</v>
      </c>
      <c r="C1108" s="117" t="s">
        <v>6560</v>
      </c>
      <c r="D1108" s="117" t="s">
        <v>6561</v>
      </c>
      <c r="E1108" s="117" t="s">
        <v>4443</v>
      </c>
      <c r="F1108" s="117" t="s">
        <v>4442</v>
      </c>
      <c r="G1108" s="146" t="str">
        <f t="shared" si="17"/>
        <v>132080調布市</v>
      </c>
      <c r="H1108" s="117" t="s">
        <v>343</v>
      </c>
      <c r="J1108" s="117" t="s">
        <v>4319</v>
      </c>
      <c r="K1108" s="121">
        <v>86930454</v>
      </c>
    </row>
    <row r="1109" spans="1:11" x14ac:dyDescent="0.4">
      <c r="A1109" s="117" t="s">
        <v>6634</v>
      </c>
      <c r="B1109" s="117" t="s">
        <v>225</v>
      </c>
      <c r="C1109" s="117" t="s">
        <v>6560</v>
      </c>
      <c r="D1109" s="117" t="s">
        <v>6561</v>
      </c>
      <c r="E1109" s="117" t="s">
        <v>4441</v>
      </c>
      <c r="F1109" s="117" t="s">
        <v>4440</v>
      </c>
      <c r="G1109" s="146" t="str">
        <f t="shared" si="17"/>
        <v>132098町田市</v>
      </c>
      <c r="H1109" s="117" t="s">
        <v>343</v>
      </c>
      <c r="J1109" s="117" t="s">
        <v>4319</v>
      </c>
      <c r="K1109" s="121">
        <v>148140403</v>
      </c>
    </row>
    <row r="1110" spans="1:11" x14ac:dyDescent="0.4">
      <c r="A1110" s="117" t="s">
        <v>6634</v>
      </c>
      <c r="B1110" s="117" t="s">
        <v>225</v>
      </c>
      <c r="C1110" s="117" t="s">
        <v>6560</v>
      </c>
      <c r="D1110" s="117" t="s">
        <v>6561</v>
      </c>
      <c r="E1110" s="117" t="s">
        <v>4439</v>
      </c>
      <c r="F1110" s="117" t="s">
        <v>4438</v>
      </c>
      <c r="G1110" s="146" t="str">
        <f t="shared" si="17"/>
        <v>132101小金井市</v>
      </c>
      <c r="H1110" s="117" t="s">
        <v>343</v>
      </c>
      <c r="J1110" s="117" t="s">
        <v>4319</v>
      </c>
      <c r="K1110" s="121">
        <v>40092192</v>
      </c>
    </row>
    <row r="1111" spans="1:11" x14ac:dyDescent="0.4">
      <c r="A1111" s="117" t="s">
        <v>6634</v>
      </c>
      <c r="B1111" s="117" t="s">
        <v>225</v>
      </c>
      <c r="C1111" s="117" t="s">
        <v>6560</v>
      </c>
      <c r="D1111" s="117" t="s">
        <v>6561</v>
      </c>
      <c r="E1111" s="117" t="s">
        <v>4437</v>
      </c>
      <c r="F1111" s="117" t="s">
        <v>4436</v>
      </c>
      <c r="G1111" s="146" t="str">
        <f t="shared" si="17"/>
        <v>132110小平市</v>
      </c>
      <c r="H1111" s="117" t="s">
        <v>343</v>
      </c>
      <c r="J1111" s="117" t="s">
        <v>4319</v>
      </c>
      <c r="K1111" s="121">
        <v>62596088</v>
      </c>
    </row>
    <row r="1112" spans="1:11" x14ac:dyDescent="0.4">
      <c r="A1112" s="117" t="s">
        <v>6634</v>
      </c>
      <c r="B1112" s="117" t="s">
        <v>225</v>
      </c>
      <c r="C1112" s="117" t="s">
        <v>6560</v>
      </c>
      <c r="D1112" s="117" t="s">
        <v>6561</v>
      </c>
      <c r="E1112" s="117" t="s">
        <v>4435</v>
      </c>
      <c r="F1112" s="117" t="s">
        <v>4434</v>
      </c>
      <c r="G1112" s="146" t="str">
        <f t="shared" si="17"/>
        <v>132128日野市</v>
      </c>
      <c r="H1112" s="117" t="s">
        <v>343</v>
      </c>
      <c r="J1112" s="117" t="s">
        <v>4319</v>
      </c>
      <c r="K1112" s="121">
        <v>65584684</v>
      </c>
    </row>
    <row r="1113" spans="1:11" x14ac:dyDescent="0.4">
      <c r="A1113" s="117" t="s">
        <v>6634</v>
      </c>
      <c r="B1113" s="117" t="s">
        <v>225</v>
      </c>
      <c r="C1113" s="117" t="s">
        <v>6560</v>
      </c>
      <c r="D1113" s="117" t="s">
        <v>6561</v>
      </c>
      <c r="E1113" s="117" t="s">
        <v>4433</v>
      </c>
      <c r="F1113" s="117" t="s">
        <v>4432</v>
      </c>
      <c r="G1113" s="146" t="str">
        <f t="shared" si="17"/>
        <v>132136東村山市</v>
      </c>
      <c r="H1113" s="117" t="s">
        <v>343</v>
      </c>
      <c r="J1113" s="117" t="s">
        <v>4319</v>
      </c>
      <c r="K1113" s="121">
        <v>52621926</v>
      </c>
    </row>
    <row r="1114" spans="1:11" x14ac:dyDescent="0.4">
      <c r="A1114" s="117" t="s">
        <v>6634</v>
      </c>
      <c r="B1114" s="117" t="s">
        <v>225</v>
      </c>
      <c r="C1114" s="117" t="s">
        <v>6560</v>
      </c>
      <c r="D1114" s="117" t="s">
        <v>6561</v>
      </c>
      <c r="E1114" s="117" t="s">
        <v>4431</v>
      </c>
      <c r="F1114" s="117" t="s">
        <v>4430</v>
      </c>
      <c r="G1114" s="146" t="str">
        <f t="shared" si="17"/>
        <v>132144国分寺市</v>
      </c>
      <c r="H1114" s="117" t="s">
        <v>343</v>
      </c>
      <c r="J1114" s="117" t="s">
        <v>4319</v>
      </c>
      <c r="K1114" s="121">
        <v>55263482</v>
      </c>
    </row>
    <row r="1115" spans="1:11" x14ac:dyDescent="0.4">
      <c r="A1115" s="117" t="s">
        <v>6634</v>
      </c>
      <c r="B1115" s="117" t="s">
        <v>225</v>
      </c>
      <c r="C1115" s="117" t="s">
        <v>6560</v>
      </c>
      <c r="D1115" s="117" t="s">
        <v>6561</v>
      </c>
      <c r="E1115" s="117" t="s">
        <v>4429</v>
      </c>
      <c r="F1115" s="117" t="s">
        <v>4428</v>
      </c>
      <c r="G1115" s="146" t="str">
        <f t="shared" si="17"/>
        <v>132152国立市</v>
      </c>
      <c r="H1115" s="117" t="s">
        <v>338</v>
      </c>
      <c r="J1115" s="117" t="s">
        <v>4319</v>
      </c>
      <c r="K1115" s="121">
        <v>29364335</v>
      </c>
    </row>
    <row r="1116" spans="1:11" x14ac:dyDescent="0.4">
      <c r="A1116" s="117" t="s">
        <v>6634</v>
      </c>
      <c r="B1116" s="117" t="s">
        <v>225</v>
      </c>
      <c r="C1116" s="117" t="s">
        <v>6560</v>
      </c>
      <c r="D1116" s="117" t="s">
        <v>6561</v>
      </c>
      <c r="E1116" s="117" t="s">
        <v>4427</v>
      </c>
      <c r="F1116" s="117" t="s">
        <v>4426</v>
      </c>
      <c r="G1116" s="146" t="str">
        <f t="shared" si="17"/>
        <v>132187福生市</v>
      </c>
      <c r="H1116" s="117" t="s">
        <v>338</v>
      </c>
      <c r="J1116" s="117" t="s">
        <v>4319</v>
      </c>
      <c r="K1116" s="121">
        <v>26057469</v>
      </c>
    </row>
    <row r="1117" spans="1:11" x14ac:dyDescent="0.4">
      <c r="A1117" s="117" t="s">
        <v>6634</v>
      </c>
      <c r="B1117" s="117" t="s">
        <v>225</v>
      </c>
      <c r="C1117" s="117" t="s">
        <v>6560</v>
      </c>
      <c r="D1117" s="117" t="s">
        <v>6561</v>
      </c>
      <c r="E1117" s="117" t="s">
        <v>4425</v>
      </c>
      <c r="F1117" s="117" t="s">
        <v>4424</v>
      </c>
      <c r="G1117" s="146" t="str">
        <f t="shared" si="17"/>
        <v>132195狛江市</v>
      </c>
      <c r="H1117" s="117" t="s">
        <v>338</v>
      </c>
      <c r="J1117" s="117" t="s">
        <v>4319</v>
      </c>
      <c r="K1117" s="121">
        <v>27506704</v>
      </c>
    </row>
    <row r="1118" spans="1:11" x14ac:dyDescent="0.4">
      <c r="A1118" s="117" t="s">
        <v>6634</v>
      </c>
      <c r="B1118" s="117" t="s">
        <v>225</v>
      </c>
      <c r="C1118" s="117" t="s">
        <v>6560</v>
      </c>
      <c r="D1118" s="117" t="s">
        <v>6561</v>
      </c>
      <c r="E1118" s="117" t="s">
        <v>4423</v>
      </c>
      <c r="F1118" s="117" t="s">
        <v>4422</v>
      </c>
      <c r="G1118" s="146" t="str">
        <f t="shared" si="17"/>
        <v>132209東大和市</v>
      </c>
      <c r="H1118" s="117" t="s">
        <v>338</v>
      </c>
      <c r="J1118" s="117" t="s">
        <v>4319</v>
      </c>
      <c r="K1118" s="121">
        <v>31608236</v>
      </c>
    </row>
    <row r="1119" spans="1:11" x14ac:dyDescent="0.4">
      <c r="A1119" s="117" t="s">
        <v>6634</v>
      </c>
      <c r="B1119" s="117" t="s">
        <v>225</v>
      </c>
      <c r="C1119" s="117" t="s">
        <v>6560</v>
      </c>
      <c r="D1119" s="117" t="s">
        <v>6561</v>
      </c>
      <c r="E1119" s="117" t="s">
        <v>4421</v>
      </c>
      <c r="F1119" s="117" t="s">
        <v>4420</v>
      </c>
      <c r="G1119" s="146" t="str">
        <f t="shared" si="17"/>
        <v>132217清瀬市</v>
      </c>
      <c r="H1119" s="117" t="s">
        <v>338</v>
      </c>
      <c r="J1119" s="117" t="s">
        <v>4319</v>
      </c>
      <c r="K1119" s="121">
        <v>29791445</v>
      </c>
    </row>
    <row r="1120" spans="1:11" x14ac:dyDescent="0.4">
      <c r="A1120" s="117" t="s">
        <v>6634</v>
      </c>
      <c r="B1120" s="117" t="s">
        <v>225</v>
      </c>
      <c r="C1120" s="117" t="s">
        <v>6560</v>
      </c>
      <c r="D1120" s="117" t="s">
        <v>6561</v>
      </c>
      <c r="E1120" s="117" t="s">
        <v>4419</v>
      </c>
      <c r="F1120" s="117" t="s">
        <v>4418</v>
      </c>
      <c r="G1120" s="146" t="str">
        <f t="shared" si="17"/>
        <v>132225東久留米市</v>
      </c>
      <c r="H1120" s="117" t="s">
        <v>343</v>
      </c>
      <c r="J1120" s="117" t="s">
        <v>4319</v>
      </c>
      <c r="K1120" s="121">
        <v>40062167</v>
      </c>
    </row>
    <row r="1121" spans="1:11" x14ac:dyDescent="0.4">
      <c r="A1121" s="117" t="s">
        <v>6634</v>
      </c>
      <c r="B1121" s="117" t="s">
        <v>225</v>
      </c>
      <c r="C1121" s="117" t="s">
        <v>6560</v>
      </c>
      <c r="D1121" s="117" t="s">
        <v>6561</v>
      </c>
      <c r="E1121" s="117" t="s">
        <v>4417</v>
      </c>
      <c r="F1121" s="117" t="s">
        <v>4416</v>
      </c>
      <c r="G1121" s="146" t="str">
        <f t="shared" si="17"/>
        <v>132233武蔵村山市</v>
      </c>
      <c r="H1121" s="117" t="s">
        <v>338</v>
      </c>
      <c r="J1121" s="117" t="s">
        <v>4319</v>
      </c>
      <c r="K1121" s="121">
        <v>28590692</v>
      </c>
    </row>
    <row r="1122" spans="1:11" x14ac:dyDescent="0.4">
      <c r="A1122" s="117" t="s">
        <v>6634</v>
      </c>
      <c r="B1122" s="117" t="s">
        <v>225</v>
      </c>
      <c r="C1122" s="117" t="s">
        <v>6560</v>
      </c>
      <c r="D1122" s="117" t="s">
        <v>6561</v>
      </c>
      <c r="E1122" s="117" t="s">
        <v>4415</v>
      </c>
      <c r="F1122" s="117" t="s">
        <v>4414</v>
      </c>
      <c r="G1122" s="146" t="str">
        <f t="shared" si="17"/>
        <v>132241多摩市</v>
      </c>
      <c r="H1122" s="117" t="s">
        <v>343</v>
      </c>
      <c r="J1122" s="117" t="s">
        <v>4319</v>
      </c>
      <c r="K1122" s="121">
        <v>55256158</v>
      </c>
    </row>
    <row r="1123" spans="1:11" x14ac:dyDescent="0.4">
      <c r="A1123" s="117" t="s">
        <v>6634</v>
      </c>
      <c r="B1123" s="117" t="s">
        <v>225</v>
      </c>
      <c r="C1123" s="117" t="s">
        <v>6560</v>
      </c>
      <c r="D1123" s="117" t="s">
        <v>6561</v>
      </c>
      <c r="E1123" s="117" t="s">
        <v>4413</v>
      </c>
      <c r="F1123" s="117" t="s">
        <v>4412</v>
      </c>
      <c r="G1123" s="146" t="str">
        <f t="shared" si="17"/>
        <v>132250稲城市</v>
      </c>
      <c r="H1123" s="117" t="s">
        <v>338</v>
      </c>
      <c r="J1123" s="117" t="s">
        <v>4319</v>
      </c>
      <c r="K1123" s="121">
        <v>31382711</v>
      </c>
    </row>
    <row r="1124" spans="1:11" x14ac:dyDescent="0.4">
      <c r="A1124" s="117" t="s">
        <v>6634</v>
      </c>
      <c r="B1124" s="117" t="s">
        <v>225</v>
      </c>
      <c r="C1124" s="117" t="s">
        <v>6560</v>
      </c>
      <c r="D1124" s="117" t="s">
        <v>6561</v>
      </c>
      <c r="E1124" s="117" t="s">
        <v>4411</v>
      </c>
      <c r="F1124" s="117" t="s">
        <v>4410</v>
      </c>
      <c r="G1124" s="146" t="str">
        <f t="shared" si="17"/>
        <v>132276羽村市</v>
      </c>
      <c r="H1124" s="117" t="s">
        <v>338</v>
      </c>
      <c r="J1124" s="117" t="s">
        <v>4319</v>
      </c>
      <c r="K1124" s="121">
        <v>22873104</v>
      </c>
    </row>
    <row r="1125" spans="1:11" x14ac:dyDescent="0.4">
      <c r="A1125" s="117" t="s">
        <v>6634</v>
      </c>
      <c r="B1125" s="117" t="s">
        <v>225</v>
      </c>
      <c r="C1125" s="117" t="s">
        <v>6560</v>
      </c>
      <c r="D1125" s="117" t="s">
        <v>6561</v>
      </c>
      <c r="E1125" s="117" t="s">
        <v>4409</v>
      </c>
      <c r="F1125" s="117" t="s">
        <v>4408</v>
      </c>
      <c r="G1125" s="146" t="str">
        <f t="shared" si="17"/>
        <v>132284あきる野市</v>
      </c>
      <c r="H1125" s="117" t="s">
        <v>338</v>
      </c>
      <c r="J1125" s="117" t="s">
        <v>4319</v>
      </c>
      <c r="K1125" s="121">
        <v>29961975</v>
      </c>
    </row>
    <row r="1126" spans="1:11" x14ac:dyDescent="0.4">
      <c r="A1126" s="117" t="s">
        <v>6634</v>
      </c>
      <c r="B1126" s="117" t="s">
        <v>225</v>
      </c>
      <c r="C1126" s="117" t="s">
        <v>6560</v>
      </c>
      <c r="D1126" s="117" t="s">
        <v>6561</v>
      </c>
      <c r="E1126" s="117" t="s">
        <v>4407</v>
      </c>
      <c r="F1126" s="117" t="s">
        <v>4406</v>
      </c>
      <c r="G1126" s="146" t="str">
        <f t="shared" si="17"/>
        <v>132292西東京市</v>
      </c>
      <c r="H1126" s="117" t="s">
        <v>343</v>
      </c>
      <c r="J1126" s="117" t="s">
        <v>4319</v>
      </c>
      <c r="K1126" s="121">
        <v>70147688</v>
      </c>
    </row>
    <row r="1127" spans="1:11" x14ac:dyDescent="0.4">
      <c r="A1127" s="117" t="s">
        <v>6634</v>
      </c>
      <c r="B1127" s="117" t="s">
        <v>225</v>
      </c>
      <c r="C1127" s="117" t="s">
        <v>6560</v>
      </c>
      <c r="D1127" s="117" t="s">
        <v>6561</v>
      </c>
      <c r="E1127" s="117" t="s">
        <v>4405</v>
      </c>
      <c r="F1127" s="117" t="s">
        <v>4404</v>
      </c>
      <c r="G1127" s="146" t="str">
        <f t="shared" si="17"/>
        <v>133035瑞穂町</v>
      </c>
      <c r="H1127" s="117" t="s">
        <v>277</v>
      </c>
      <c r="J1127" s="117" t="s">
        <v>4319</v>
      </c>
      <c r="K1127" s="121">
        <v>14713889</v>
      </c>
    </row>
    <row r="1128" spans="1:11" x14ac:dyDescent="0.4">
      <c r="A1128" s="117" t="s">
        <v>6634</v>
      </c>
      <c r="B1128" s="117" t="s">
        <v>225</v>
      </c>
      <c r="C1128" s="117" t="s">
        <v>6560</v>
      </c>
      <c r="D1128" s="117" t="s">
        <v>6561</v>
      </c>
      <c r="E1128" s="117" t="s">
        <v>4403</v>
      </c>
      <c r="F1128" s="117" t="s">
        <v>4402</v>
      </c>
      <c r="G1128" s="146" t="str">
        <f t="shared" si="17"/>
        <v>133051日の出町</v>
      </c>
      <c r="H1128" s="117" t="s">
        <v>277</v>
      </c>
      <c r="J1128" s="117" t="s">
        <v>4319</v>
      </c>
      <c r="K1128" s="121">
        <v>8761413</v>
      </c>
    </row>
    <row r="1129" spans="1:11" x14ac:dyDescent="0.4">
      <c r="A1129" s="117" t="s">
        <v>6634</v>
      </c>
      <c r="B1129" s="117" t="s">
        <v>225</v>
      </c>
      <c r="C1129" s="117" t="s">
        <v>6560</v>
      </c>
      <c r="D1129" s="117" t="s">
        <v>6561</v>
      </c>
      <c r="E1129" s="117" t="s">
        <v>4401</v>
      </c>
      <c r="F1129" s="117" t="s">
        <v>4400</v>
      </c>
      <c r="G1129" s="146" t="str">
        <f t="shared" si="17"/>
        <v>133078檜原村</v>
      </c>
      <c r="H1129" s="117" t="s">
        <v>277</v>
      </c>
      <c r="J1129" s="117" t="s">
        <v>4319</v>
      </c>
      <c r="K1129" s="121">
        <v>3648804</v>
      </c>
    </row>
    <row r="1130" spans="1:11" x14ac:dyDescent="0.4">
      <c r="A1130" s="117" t="s">
        <v>6634</v>
      </c>
      <c r="B1130" s="117" t="s">
        <v>225</v>
      </c>
      <c r="C1130" s="117" t="s">
        <v>6560</v>
      </c>
      <c r="D1130" s="117" t="s">
        <v>6561</v>
      </c>
      <c r="E1130" s="117" t="s">
        <v>4399</v>
      </c>
      <c r="F1130" s="117" t="s">
        <v>4398</v>
      </c>
      <c r="G1130" s="146" t="str">
        <f t="shared" si="17"/>
        <v>133086奥多摩町</v>
      </c>
      <c r="H1130" s="117" t="s">
        <v>277</v>
      </c>
      <c r="J1130" s="117" t="s">
        <v>4319</v>
      </c>
      <c r="K1130" s="121">
        <v>6388231</v>
      </c>
    </row>
    <row r="1131" spans="1:11" x14ac:dyDescent="0.4">
      <c r="A1131" s="117" t="s">
        <v>6634</v>
      </c>
      <c r="B1131" s="117" t="s">
        <v>225</v>
      </c>
      <c r="C1131" s="117" t="s">
        <v>6560</v>
      </c>
      <c r="D1131" s="117" t="s">
        <v>6561</v>
      </c>
      <c r="E1131" s="117" t="s">
        <v>4397</v>
      </c>
      <c r="F1131" s="117" t="s">
        <v>4396</v>
      </c>
      <c r="G1131" s="146" t="str">
        <f t="shared" si="17"/>
        <v>133612大島町</v>
      </c>
      <c r="H1131" s="117" t="s">
        <v>277</v>
      </c>
      <c r="J1131" s="117" t="s">
        <v>4319</v>
      </c>
      <c r="K1131" s="121">
        <v>9663401</v>
      </c>
    </row>
    <row r="1132" spans="1:11" x14ac:dyDescent="0.4">
      <c r="A1132" s="117" t="s">
        <v>6634</v>
      </c>
      <c r="B1132" s="117" t="s">
        <v>225</v>
      </c>
      <c r="C1132" s="117" t="s">
        <v>6560</v>
      </c>
      <c r="D1132" s="117" t="s">
        <v>6561</v>
      </c>
      <c r="E1132" s="117" t="s">
        <v>4395</v>
      </c>
      <c r="F1132" s="117" t="s">
        <v>4394</v>
      </c>
      <c r="G1132" s="146" t="str">
        <f t="shared" si="17"/>
        <v>133621利島村</v>
      </c>
      <c r="H1132" s="117" t="s">
        <v>277</v>
      </c>
      <c r="J1132" s="117" t="s">
        <v>4319</v>
      </c>
      <c r="K1132" s="121">
        <v>1890570</v>
      </c>
    </row>
    <row r="1133" spans="1:11" x14ac:dyDescent="0.4">
      <c r="A1133" s="117" t="s">
        <v>6634</v>
      </c>
      <c r="B1133" s="117" t="s">
        <v>225</v>
      </c>
      <c r="C1133" s="117" t="s">
        <v>6560</v>
      </c>
      <c r="D1133" s="117" t="s">
        <v>6561</v>
      </c>
      <c r="E1133" s="117" t="s">
        <v>4393</v>
      </c>
      <c r="F1133" s="117" t="s">
        <v>4392</v>
      </c>
      <c r="G1133" s="146" t="str">
        <f t="shared" si="17"/>
        <v>133639新島村</v>
      </c>
      <c r="H1133" s="117" t="s">
        <v>277</v>
      </c>
      <c r="J1133" s="117" t="s">
        <v>4319</v>
      </c>
      <c r="K1133" s="121">
        <v>4568720</v>
      </c>
    </row>
    <row r="1134" spans="1:11" x14ac:dyDescent="0.4">
      <c r="A1134" s="117" t="s">
        <v>6634</v>
      </c>
      <c r="B1134" s="117" t="s">
        <v>225</v>
      </c>
      <c r="C1134" s="117" t="s">
        <v>6560</v>
      </c>
      <c r="D1134" s="117" t="s">
        <v>6561</v>
      </c>
      <c r="E1134" s="117" t="s">
        <v>4391</v>
      </c>
      <c r="F1134" s="117" t="s">
        <v>4390</v>
      </c>
      <c r="G1134" s="146" t="str">
        <f t="shared" si="17"/>
        <v>133647神津島村</v>
      </c>
      <c r="H1134" s="117" t="s">
        <v>277</v>
      </c>
      <c r="J1134" s="117" t="s">
        <v>4319</v>
      </c>
      <c r="K1134" s="121">
        <v>2935555</v>
      </c>
    </row>
    <row r="1135" spans="1:11" x14ac:dyDescent="0.4">
      <c r="A1135" s="117" t="s">
        <v>6634</v>
      </c>
      <c r="B1135" s="117" t="s">
        <v>225</v>
      </c>
      <c r="C1135" s="117" t="s">
        <v>6560</v>
      </c>
      <c r="D1135" s="117" t="s">
        <v>6561</v>
      </c>
      <c r="E1135" s="117" t="s">
        <v>4389</v>
      </c>
      <c r="F1135" s="117" t="s">
        <v>4388</v>
      </c>
      <c r="G1135" s="146" t="str">
        <f t="shared" si="17"/>
        <v>133817三宅村</v>
      </c>
      <c r="H1135" s="117" t="s">
        <v>277</v>
      </c>
      <c r="J1135" s="117" t="s">
        <v>4319</v>
      </c>
      <c r="K1135" s="121">
        <v>3989685</v>
      </c>
    </row>
    <row r="1136" spans="1:11" x14ac:dyDescent="0.4">
      <c r="A1136" s="117" t="s">
        <v>6634</v>
      </c>
      <c r="B1136" s="117" t="s">
        <v>225</v>
      </c>
      <c r="C1136" s="117" t="s">
        <v>6560</v>
      </c>
      <c r="D1136" s="117" t="s">
        <v>6561</v>
      </c>
      <c r="E1136" s="117" t="s">
        <v>4387</v>
      </c>
      <c r="F1136" s="117" t="s">
        <v>4386</v>
      </c>
      <c r="G1136" s="146" t="str">
        <f t="shared" si="17"/>
        <v>133825御蔵島村</v>
      </c>
      <c r="H1136" s="117" t="s">
        <v>277</v>
      </c>
      <c r="J1136" s="117" t="s">
        <v>4319</v>
      </c>
      <c r="K1136" s="121">
        <v>1363554</v>
      </c>
    </row>
    <row r="1137" spans="1:11" x14ac:dyDescent="0.4">
      <c r="A1137" s="117" t="s">
        <v>6634</v>
      </c>
      <c r="B1137" s="117" t="s">
        <v>225</v>
      </c>
      <c r="C1137" s="117" t="s">
        <v>6560</v>
      </c>
      <c r="D1137" s="117" t="s">
        <v>6561</v>
      </c>
      <c r="E1137" s="117" t="s">
        <v>4385</v>
      </c>
      <c r="F1137" s="117" t="s">
        <v>4384</v>
      </c>
      <c r="G1137" s="146" t="str">
        <f t="shared" si="17"/>
        <v>134015八丈町</v>
      </c>
      <c r="H1137" s="117" t="s">
        <v>277</v>
      </c>
      <c r="J1137" s="117" t="s">
        <v>4319</v>
      </c>
      <c r="K1137" s="121">
        <v>7974153</v>
      </c>
    </row>
    <row r="1138" spans="1:11" x14ac:dyDescent="0.4">
      <c r="A1138" s="117" t="s">
        <v>6634</v>
      </c>
      <c r="B1138" s="117" t="s">
        <v>225</v>
      </c>
      <c r="C1138" s="117" t="s">
        <v>6560</v>
      </c>
      <c r="D1138" s="117" t="s">
        <v>6561</v>
      </c>
      <c r="E1138" s="117" t="s">
        <v>4383</v>
      </c>
      <c r="F1138" s="117" t="s">
        <v>4382</v>
      </c>
      <c r="G1138" s="146" t="str">
        <f t="shared" si="17"/>
        <v>134023青ケ島村</v>
      </c>
      <c r="H1138" s="117" t="s">
        <v>277</v>
      </c>
      <c r="J1138" s="117" t="s">
        <v>4319</v>
      </c>
      <c r="K1138" s="121">
        <v>754583</v>
      </c>
    </row>
    <row r="1139" spans="1:11" x14ac:dyDescent="0.4">
      <c r="A1139" s="117" t="s">
        <v>6634</v>
      </c>
      <c r="B1139" s="117" t="s">
        <v>225</v>
      </c>
      <c r="C1139" s="117" t="s">
        <v>6560</v>
      </c>
      <c r="D1139" s="117" t="s">
        <v>6561</v>
      </c>
      <c r="E1139" s="117" t="s">
        <v>4381</v>
      </c>
      <c r="F1139" s="117" t="s">
        <v>4380</v>
      </c>
      <c r="G1139" s="146" t="str">
        <f t="shared" si="17"/>
        <v>134210小笠原村</v>
      </c>
      <c r="H1139" s="117" t="s">
        <v>277</v>
      </c>
      <c r="J1139" s="117" t="s">
        <v>4319</v>
      </c>
      <c r="K1139" s="121">
        <v>4971688</v>
      </c>
    </row>
    <row r="1140" spans="1:11" x14ac:dyDescent="0.4">
      <c r="A1140" s="117" t="s">
        <v>6634</v>
      </c>
      <c r="B1140" s="117" t="s">
        <v>225</v>
      </c>
      <c r="C1140" s="117" t="s">
        <v>6560</v>
      </c>
      <c r="D1140" s="117" t="s">
        <v>6561</v>
      </c>
      <c r="E1140" s="117" t="s">
        <v>4379</v>
      </c>
      <c r="F1140" s="117" t="s">
        <v>4378</v>
      </c>
      <c r="G1140" s="146" t="str">
        <f t="shared" si="17"/>
        <v>138011特別区人事・厚生事務組合</v>
      </c>
      <c r="H1140" s="117" t="s">
        <v>226</v>
      </c>
      <c r="J1140" s="117" t="s">
        <v>4319</v>
      </c>
      <c r="K1140" s="121">
        <v>8006757</v>
      </c>
    </row>
    <row r="1141" spans="1:11" x14ac:dyDescent="0.4">
      <c r="A1141" s="117" t="s">
        <v>6634</v>
      </c>
      <c r="B1141" s="117" t="s">
        <v>225</v>
      </c>
      <c r="C1141" s="117" t="s">
        <v>6560</v>
      </c>
      <c r="D1141" s="117" t="s">
        <v>6561</v>
      </c>
      <c r="E1141" s="117" t="s">
        <v>4377</v>
      </c>
      <c r="F1141" s="117" t="s">
        <v>4376</v>
      </c>
      <c r="G1141" s="146" t="str">
        <f t="shared" si="17"/>
        <v>138029特別区競馬組合</v>
      </c>
      <c r="H1141" s="117" t="s">
        <v>220</v>
      </c>
      <c r="J1141" s="117" t="s">
        <v>4319</v>
      </c>
      <c r="K1141" s="121">
        <v>0</v>
      </c>
    </row>
    <row r="1142" spans="1:11" x14ac:dyDescent="0.4">
      <c r="A1142" s="117" t="s">
        <v>6634</v>
      </c>
      <c r="B1142" s="117" t="s">
        <v>225</v>
      </c>
      <c r="C1142" s="117" t="s">
        <v>6560</v>
      </c>
      <c r="D1142" s="117" t="s">
        <v>6561</v>
      </c>
      <c r="E1142" s="117" t="s">
        <v>4375</v>
      </c>
      <c r="F1142" s="117" t="s">
        <v>4374</v>
      </c>
      <c r="G1142" s="146" t="str">
        <f t="shared" si="17"/>
        <v>138061東京都島嶼町村一部事務組合</v>
      </c>
      <c r="H1142" s="117" t="s">
        <v>226</v>
      </c>
      <c r="J1142" s="117" t="s">
        <v>4319</v>
      </c>
      <c r="K1142" s="121">
        <v>652628</v>
      </c>
    </row>
    <row r="1143" spans="1:11" x14ac:dyDescent="0.4">
      <c r="A1143" s="117" t="s">
        <v>6634</v>
      </c>
      <c r="B1143" s="117" t="s">
        <v>225</v>
      </c>
      <c r="C1143" s="117" t="s">
        <v>6560</v>
      </c>
      <c r="D1143" s="117" t="s">
        <v>6561</v>
      </c>
      <c r="E1143" s="117" t="s">
        <v>4373</v>
      </c>
      <c r="F1143" s="117" t="s">
        <v>4372</v>
      </c>
      <c r="G1143" s="146" t="str">
        <f t="shared" si="17"/>
        <v>138096瑞穂斎場組合</v>
      </c>
      <c r="H1143" s="117" t="s">
        <v>226</v>
      </c>
      <c r="J1143" s="117" t="s">
        <v>4319</v>
      </c>
      <c r="K1143" s="121">
        <v>406263</v>
      </c>
    </row>
    <row r="1144" spans="1:11" x14ac:dyDescent="0.4">
      <c r="A1144" s="117" t="s">
        <v>6634</v>
      </c>
      <c r="B1144" s="117" t="s">
        <v>225</v>
      </c>
      <c r="C1144" s="117" t="s">
        <v>6560</v>
      </c>
      <c r="D1144" s="117" t="s">
        <v>6561</v>
      </c>
      <c r="E1144" s="117" t="s">
        <v>4371</v>
      </c>
      <c r="F1144" s="117" t="s">
        <v>4370</v>
      </c>
      <c r="G1144" s="146" t="str">
        <f t="shared" si="17"/>
        <v>138151ふじみ衛生組合</v>
      </c>
      <c r="H1144" s="117" t="s">
        <v>226</v>
      </c>
      <c r="J1144" s="117" t="s">
        <v>4319</v>
      </c>
      <c r="K1144" s="121">
        <v>1732748</v>
      </c>
    </row>
    <row r="1145" spans="1:11" x14ac:dyDescent="0.4">
      <c r="A1145" s="117" t="s">
        <v>6634</v>
      </c>
      <c r="B1145" s="117" t="s">
        <v>225</v>
      </c>
      <c r="C1145" s="117" t="s">
        <v>6560</v>
      </c>
      <c r="D1145" s="117" t="s">
        <v>6561</v>
      </c>
      <c r="E1145" s="117" t="s">
        <v>4369</v>
      </c>
      <c r="F1145" s="117" t="s">
        <v>4368</v>
      </c>
      <c r="G1145" s="146" t="str">
        <f t="shared" si="17"/>
        <v>138169柳泉園組合</v>
      </c>
      <c r="H1145" s="117" t="s">
        <v>226</v>
      </c>
      <c r="J1145" s="117" t="s">
        <v>4319</v>
      </c>
      <c r="K1145" s="121">
        <v>2496634</v>
      </c>
    </row>
    <row r="1146" spans="1:11" x14ac:dyDescent="0.4">
      <c r="A1146" s="117" t="s">
        <v>6634</v>
      </c>
      <c r="B1146" s="117" t="s">
        <v>225</v>
      </c>
      <c r="C1146" s="117" t="s">
        <v>6560</v>
      </c>
      <c r="D1146" s="117" t="s">
        <v>6561</v>
      </c>
      <c r="E1146" s="117" t="s">
        <v>4367</v>
      </c>
      <c r="F1146" s="117" t="s">
        <v>4366</v>
      </c>
      <c r="G1146" s="146" t="str">
        <f t="shared" si="17"/>
        <v>138185湖南衛生組合</v>
      </c>
      <c r="H1146" s="117" t="s">
        <v>226</v>
      </c>
      <c r="J1146" s="117" t="s">
        <v>4319</v>
      </c>
      <c r="K1146" s="121">
        <v>486067</v>
      </c>
    </row>
    <row r="1147" spans="1:11" x14ac:dyDescent="0.4">
      <c r="A1147" s="117" t="s">
        <v>6634</v>
      </c>
      <c r="B1147" s="117" t="s">
        <v>225</v>
      </c>
      <c r="C1147" s="117" t="s">
        <v>6560</v>
      </c>
      <c r="D1147" s="117" t="s">
        <v>6561</v>
      </c>
      <c r="E1147" s="117" t="s">
        <v>4365</v>
      </c>
      <c r="F1147" s="117" t="s">
        <v>4364</v>
      </c>
      <c r="G1147" s="146" t="str">
        <f t="shared" si="17"/>
        <v>138207西多摩衛生組合</v>
      </c>
      <c r="H1147" s="117" t="s">
        <v>226</v>
      </c>
      <c r="J1147" s="117" t="s">
        <v>4319</v>
      </c>
      <c r="K1147" s="121">
        <v>1589845</v>
      </c>
    </row>
    <row r="1148" spans="1:11" x14ac:dyDescent="0.4">
      <c r="A1148" s="117" t="s">
        <v>6634</v>
      </c>
      <c r="B1148" s="117" t="s">
        <v>225</v>
      </c>
      <c r="C1148" s="117" t="s">
        <v>6560</v>
      </c>
      <c r="D1148" s="117" t="s">
        <v>6561</v>
      </c>
      <c r="E1148" s="117" t="s">
        <v>4363</v>
      </c>
      <c r="F1148" s="117" t="s">
        <v>4362</v>
      </c>
      <c r="G1148" s="146" t="str">
        <f t="shared" si="17"/>
        <v>138223多摩川衛生組合</v>
      </c>
      <c r="H1148" s="117" t="s">
        <v>226</v>
      </c>
      <c r="J1148" s="117" t="s">
        <v>4319</v>
      </c>
      <c r="K1148" s="121">
        <v>2304485</v>
      </c>
    </row>
    <row r="1149" spans="1:11" x14ac:dyDescent="0.4">
      <c r="A1149" s="117" t="s">
        <v>6634</v>
      </c>
      <c r="B1149" s="117" t="s">
        <v>225</v>
      </c>
      <c r="C1149" s="117" t="s">
        <v>6560</v>
      </c>
      <c r="D1149" s="117" t="s">
        <v>6561</v>
      </c>
      <c r="E1149" s="117" t="s">
        <v>4361</v>
      </c>
      <c r="F1149" s="117" t="s">
        <v>4360</v>
      </c>
      <c r="G1149" s="146" t="str">
        <f t="shared" si="17"/>
        <v>138231小平・村山・大和衛生組合</v>
      </c>
      <c r="H1149" s="117" t="s">
        <v>226</v>
      </c>
      <c r="J1149" s="117" t="s">
        <v>4319</v>
      </c>
      <c r="K1149" s="121">
        <v>2743368</v>
      </c>
    </row>
    <row r="1150" spans="1:11" x14ac:dyDescent="0.4">
      <c r="A1150" s="117" t="s">
        <v>6634</v>
      </c>
      <c r="B1150" s="117" t="s">
        <v>225</v>
      </c>
      <c r="C1150" s="117" t="s">
        <v>6560</v>
      </c>
      <c r="D1150" s="117" t="s">
        <v>6561</v>
      </c>
      <c r="E1150" s="117" t="s">
        <v>4359</v>
      </c>
      <c r="F1150" s="117" t="s">
        <v>4358</v>
      </c>
      <c r="G1150" s="146" t="str">
        <f t="shared" si="17"/>
        <v>138258東京都市町村職員退職手当組合</v>
      </c>
      <c r="H1150" s="117" t="s">
        <v>226</v>
      </c>
      <c r="J1150" s="117" t="s">
        <v>4319</v>
      </c>
      <c r="K1150" s="121">
        <v>4566030</v>
      </c>
    </row>
    <row r="1151" spans="1:11" x14ac:dyDescent="0.4">
      <c r="A1151" s="117" t="s">
        <v>6634</v>
      </c>
      <c r="B1151" s="117" t="s">
        <v>225</v>
      </c>
      <c r="C1151" s="117" t="s">
        <v>6560</v>
      </c>
      <c r="D1151" s="117" t="s">
        <v>6561</v>
      </c>
      <c r="E1151" s="117" t="s">
        <v>4357</v>
      </c>
      <c r="F1151" s="117" t="s">
        <v>4356</v>
      </c>
      <c r="G1151" s="146" t="str">
        <f t="shared" si="17"/>
        <v>138266東京都十一市競輪事業組合</v>
      </c>
      <c r="H1151" s="117" t="s">
        <v>220</v>
      </c>
      <c r="J1151" s="117" t="s">
        <v>4319</v>
      </c>
      <c r="K1151" s="121">
        <v>0</v>
      </c>
    </row>
    <row r="1152" spans="1:11" x14ac:dyDescent="0.4">
      <c r="A1152" s="117" t="s">
        <v>6634</v>
      </c>
      <c r="B1152" s="117" t="s">
        <v>225</v>
      </c>
      <c r="C1152" s="117" t="s">
        <v>6560</v>
      </c>
      <c r="D1152" s="117" t="s">
        <v>6561</v>
      </c>
      <c r="E1152" s="117" t="s">
        <v>4355</v>
      </c>
      <c r="F1152" s="117" t="s">
        <v>4354</v>
      </c>
      <c r="G1152" s="146" t="str">
        <f t="shared" si="17"/>
        <v>138274東京都六市競艇事業組合</v>
      </c>
      <c r="H1152" s="117" t="s">
        <v>220</v>
      </c>
      <c r="J1152" s="117" t="s">
        <v>4319</v>
      </c>
      <c r="K1152" s="121">
        <v>0</v>
      </c>
    </row>
    <row r="1153" spans="1:11" x14ac:dyDescent="0.4">
      <c r="A1153" s="117" t="s">
        <v>6634</v>
      </c>
      <c r="B1153" s="117" t="s">
        <v>225</v>
      </c>
      <c r="C1153" s="117" t="s">
        <v>6560</v>
      </c>
      <c r="D1153" s="117" t="s">
        <v>6561</v>
      </c>
      <c r="E1153" s="117" t="s">
        <v>4353</v>
      </c>
      <c r="F1153" s="117" t="s">
        <v>4352</v>
      </c>
      <c r="G1153" s="146" t="str">
        <f t="shared" si="17"/>
        <v>138282東京都四市競艇事業組合</v>
      </c>
      <c r="H1153" s="117" t="s">
        <v>220</v>
      </c>
      <c r="J1153" s="117" t="s">
        <v>4319</v>
      </c>
      <c r="K1153" s="121">
        <v>0</v>
      </c>
    </row>
    <row r="1154" spans="1:11" x14ac:dyDescent="0.4">
      <c r="A1154" s="117" t="s">
        <v>6634</v>
      </c>
      <c r="B1154" s="117" t="s">
        <v>225</v>
      </c>
      <c r="C1154" s="117" t="s">
        <v>6560</v>
      </c>
      <c r="D1154" s="117" t="s">
        <v>6561</v>
      </c>
      <c r="E1154" s="117" t="s">
        <v>4351</v>
      </c>
      <c r="F1154" s="117" t="s">
        <v>4350</v>
      </c>
      <c r="G1154" s="146" t="str">
        <f t="shared" ref="G1154:G1217" si="18">E1154&amp;F1154</f>
        <v>138321東京都市町村議会議員公務災害補償等組合</v>
      </c>
      <c r="H1154" s="117" t="s">
        <v>226</v>
      </c>
      <c r="J1154" s="117" t="s">
        <v>4319</v>
      </c>
      <c r="K1154" s="121">
        <v>2749</v>
      </c>
    </row>
    <row r="1155" spans="1:11" x14ac:dyDescent="0.4">
      <c r="A1155" s="117" t="s">
        <v>6634</v>
      </c>
      <c r="B1155" s="117" t="s">
        <v>225</v>
      </c>
      <c r="C1155" s="117" t="s">
        <v>6560</v>
      </c>
      <c r="D1155" s="117" t="s">
        <v>6561</v>
      </c>
      <c r="E1155" s="117" t="s">
        <v>4349</v>
      </c>
      <c r="F1155" s="117" t="s">
        <v>4348</v>
      </c>
      <c r="G1155" s="146" t="str">
        <f t="shared" si="18"/>
        <v>138398羽村・瑞穂地区学校給食組合</v>
      </c>
      <c r="H1155" s="117" t="s">
        <v>226</v>
      </c>
      <c r="J1155" s="117" t="s">
        <v>4319</v>
      </c>
      <c r="K1155" s="121">
        <v>382893</v>
      </c>
    </row>
    <row r="1156" spans="1:11" x14ac:dyDescent="0.4">
      <c r="A1156" s="117" t="s">
        <v>6634</v>
      </c>
      <c r="B1156" s="117" t="s">
        <v>225</v>
      </c>
      <c r="C1156" s="117" t="s">
        <v>6560</v>
      </c>
      <c r="D1156" s="117" t="s">
        <v>6561</v>
      </c>
      <c r="E1156" s="117" t="s">
        <v>4347</v>
      </c>
      <c r="F1156" s="117" t="s">
        <v>4346</v>
      </c>
      <c r="G1156" s="146" t="str">
        <f t="shared" si="18"/>
        <v>138410東京都三市収益事業組合</v>
      </c>
      <c r="H1156" s="117" t="s">
        <v>220</v>
      </c>
      <c r="J1156" s="117" t="s">
        <v>4319</v>
      </c>
      <c r="K1156" s="121">
        <v>0</v>
      </c>
    </row>
    <row r="1157" spans="1:11" x14ac:dyDescent="0.4">
      <c r="A1157" s="117" t="s">
        <v>6634</v>
      </c>
      <c r="B1157" s="117" t="s">
        <v>225</v>
      </c>
      <c r="C1157" s="117" t="s">
        <v>6560</v>
      </c>
      <c r="D1157" s="117" t="s">
        <v>6561</v>
      </c>
      <c r="E1157" s="117" t="s">
        <v>4345</v>
      </c>
      <c r="F1157" s="117" t="s">
        <v>4344</v>
      </c>
      <c r="G1157" s="146" t="str">
        <f t="shared" si="18"/>
        <v>138444西秋川衛生組合</v>
      </c>
      <c r="H1157" s="117" t="s">
        <v>226</v>
      </c>
      <c r="J1157" s="117" t="s">
        <v>4319</v>
      </c>
      <c r="K1157" s="121">
        <v>2215976</v>
      </c>
    </row>
    <row r="1158" spans="1:11" x14ac:dyDescent="0.4">
      <c r="A1158" s="117" t="s">
        <v>6634</v>
      </c>
      <c r="B1158" s="117" t="s">
        <v>225</v>
      </c>
      <c r="C1158" s="117" t="s">
        <v>6560</v>
      </c>
      <c r="D1158" s="117" t="s">
        <v>6561</v>
      </c>
      <c r="E1158" s="117" t="s">
        <v>4343</v>
      </c>
      <c r="F1158" s="117" t="s">
        <v>4342</v>
      </c>
      <c r="G1158" s="146" t="str">
        <f t="shared" si="18"/>
        <v>138452南多摩斎場組合</v>
      </c>
      <c r="H1158" s="117" t="s">
        <v>226</v>
      </c>
      <c r="J1158" s="117" t="s">
        <v>4319</v>
      </c>
      <c r="K1158" s="121">
        <v>331445</v>
      </c>
    </row>
    <row r="1159" spans="1:11" x14ac:dyDescent="0.4">
      <c r="A1159" s="117" t="s">
        <v>6634</v>
      </c>
      <c r="B1159" s="117" t="s">
        <v>225</v>
      </c>
      <c r="C1159" s="117" t="s">
        <v>6560</v>
      </c>
      <c r="D1159" s="117" t="s">
        <v>6561</v>
      </c>
      <c r="E1159" s="117" t="s">
        <v>4341</v>
      </c>
      <c r="F1159" s="117" t="s">
        <v>4340</v>
      </c>
      <c r="G1159" s="146" t="str">
        <f t="shared" si="18"/>
        <v>138479東京たま広域資源循環組合</v>
      </c>
      <c r="H1159" s="117" t="s">
        <v>226</v>
      </c>
      <c r="J1159" s="117" t="s">
        <v>4319</v>
      </c>
      <c r="K1159" s="121">
        <v>9832348</v>
      </c>
    </row>
    <row r="1160" spans="1:11" x14ac:dyDescent="0.4">
      <c r="A1160" s="117" t="s">
        <v>6634</v>
      </c>
      <c r="B1160" s="117" t="s">
        <v>225</v>
      </c>
      <c r="C1160" s="117" t="s">
        <v>6560</v>
      </c>
      <c r="D1160" s="117" t="s">
        <v>6561</v>
      </c>
      <c r="E1160" s="117" t="s">
        <v>4339</v>
      </c>
      <c r="F1160" s="117" t="s">
        <v>4338</v>
      </c>
      <c r="G1160" s="146" t="str">
        <f t="shared" si="18"/>
        <v>138487立川・昭島・国立聖苑組合</v>
      </c>
      <c r="H1160" s="117" t="s">
        <v>226</v>
      </c>
      <c r="J1160" s="117" t="s">
        <v>4319</v>
      </c>
      <c r="K1160" s="121">
        <v>348944</v>
      </c>
    </row>
    <row r="1161" spans="1:11" x14ac:dyDescent="0.4">
      <c r="A1161" s="117" t="s">
        <v>6634</v>
      </c>
      <c r="B1161" s="117" t="s">
        <v>225</v>
      </c>
      <c r="C1161" s="117" t="s">
        <v>6560</v>
      </c>
      <c r="D1161" s="117" t="s">
        <v>6561</v>
      </c>
      <c r="E1161" s="117" t="s">
        <v>4337</v>
      </c>
      <c r="F1161" s="117" t="s">
        <v>4336</v>
      </c>
      <c r="G1161" s="146" t="str">
        <f t="shared" si="18"/>
        <v>138495東京市町村総合事務組合</v>
      </c>
      <c r="H1161" s="117" t="s">
        <v>226</v>
      </c>
      <c r="J1161" s="117" t="s">
        <v>4319</v>
      </c>
      <c r="K1161" s="121">
        <v>886430</v>
      </c>
    </row>
    <row r="1162" spans="1:11" x14ac:dyDescent="0.4">
      <c r="A1162" s="117" t="s">
        <v>6634</v>
      </c>
      <c r="B1162" s="117" t="s">
        <v>225</v>
      </c>
      <c r="C1162" s="117" t="s">
        <v>6560</v>
      </c>
      <c r="D1162" s="117" t="s">
        <v>6561</v>
      </c>
      <c r="E1162" s="117" t="s">
        <v>4335</v>
      </c>
      <c r="F1162" s="117" t="s">
        <v>4334</v>
      </c>
      <c r="G1162" s="146" t="str">
        <f t="shared" si="18"/>
        <v>138517多摩六都科学館組合</v>
      </c>
      <c r="H1162" s="117" t="s">
        <v>226</v>
      </c>
      <c r="J1162" s="117" t="s">
        <v>4319</v>
      </c>
      <c r="K1162" s="121">
        <v>466917</v>
      </c>
    </row>
    <row r="1163" spans="1:11" x14ac:dyDescent="0.4">
      <c r="A1163" s="117" t="s">
        <v>6634</v>
      </c>
      <c r="B1163" s="117" t="s">
        <v>225</v>
      </c>
      <c r="C1163" s="117" t="s">
        <v>6560</v>
      </c>
      <c r="D1163" s="117" t="s">
        <v>6561</v>
      </c>
      <c r="E1163" s="117" t="s">
        <v>4333</v>
      </c>
      <c r="F1163" s="117" t="s">
        <v>4332</v>
      </c>
      <c r="G1163" s="146" t="str">
        <f t="shared" si="18"/>
        <v>138525多摩ニュータウン環境組合</v>
      </c>
      <c r="H1163" s="117" t="s">
        <v>226</v>
      </c>
      <c r="J1163" s="117" t="s">
        <v>4319</v>
      </c>
      <c r="K1163" s="121">
        <v>1673241</v>
      </c>
    </row>
    <row r="1164" spans="1:11" x14ac:dyDescent="0.4">
      <c r="A1164" s="117" t="s">
        <v>6634</v>
      </c>
      <c r="B1164" s="117" t="s">
        <v>225</v>
      </c>
      <c r="C1164" s="117" t="s">
        <v>6560</v>
      </c>
      <c r="D1164" s="117" t="s">
        <v>6561</v>
      </c>
      <c r="E1164" s="117" t="s">
        <v>4331</v>
      </c>
      <c r="F1164" s="117" t="s">
        <v>4330</v>
      </c>
      <c r="G1164" s="146" t="str">
        <f t="shared" si="18"/>
        <v>138533秋川流域斎場組合</v>
      </c>
      <c r="H1164" s="117" t="s">
        <v>226</v>
      </c>
      <c r="J1164" s="117" t="s">
        <v>4319</v>
      </c>
      <c r="K1164" s="121">
        <v>245087</v>
      </c>
    </row>
    <row r="1165" spans="1:11" x14ac:dyDescent="0.4">
      <c r="A1165" s="117" t="s">
        <v>6634</v>
      </c>
      <c r="B1165" s="117" t="s">
        <v>225</v>
      </c>
      <c r="C1165" s="117" t="s">
        <v>6560</v>
      </c>
      <c r="D1165" s="117" t="s">
        <v>6561</v>
      </c>
      <c r="E1165" s="117" t="s">
        <v>4329</v>
      </c>
      <c r="F1165" s="117" t="s">
        <v>4328</v>
      </c>
      <c r="G1165" s="146" t="str">
        <f t="shared" si="18"/>
        <v>138550臨海部広域斎場組合</v>
      </c>
      <c r="H1165" s="117" t="s">
        <v>226</v>
      </c>
      <c r="J1165" s="117" t="s">
        <v>4319</v>
      </c>
      <c r="K1165" s="121">
        <v>875096</v>
      </c>
    </row>
    <row r="1166" spans="1:11" x14ac:dyDescent="0.4">
      <c r="A1166" s="117" t="s">
        <v>6634</v>
      </c>
      <c r="B1166" s="117" t="s">
        <v>225</v>
      </c>
      <c r="C1166" s="117" t="s">
        <v>6560</v>
      </c>
      <c r="D1166" s="117" t="s">
        <v>6561</v>
      </c>
      <c r="E1166" s="117" t="s">
        <v>4327</v>
      </c>
      <c r="F1166" s="117" t="s">
        <v>4326</v>
      </c>
      <c r="G1166" s="146" t="str">
        <f t="shared" si="18"/>
        <v>138568東京二十三区清掃一部事務組合</v>
      </c>
      <c r="H1166" s="117" t="s">
        <v>226</v>
      </c>
      <c r="J1166" s="117" t="s">
        <v>4319</v>
      </c>
      <c r="K1166" s="121">
        <v>74824840</v>
      </c>
    </row>
    <row r="1167" spans="1:11" x14ac:dyDescent="0.4">
      <c r="A1167" s="117" t="s">
        <v>6634</v>
      </c>
      <c r="B1167" s="117" t="s">
        <v>225</v>
      </c>
      <c r="C1167" s="117" t="s">
        <v>6560</v>
      </c>
      <c r="D1167" s="117" t="s">
        <v>6561</v>
      </c>
      <c r="E1167" s="117" t="s">
        <v>4325</v>
      </c>
      <c r="F1167" s="117" t="s">
        <v>4324</v>
      </c>
      <c r="G1167" s="146" t="str">
        <f t="shared" si="18"/>
        <v>138584東京都後期高齢者医療広域連合</v>
      </c>
      <c r="H1167" s="117" t="s">
        <v>220</v>
      </c>
      <c r="J1167" s="117" t="s">
        <v>4319</v>
      </c>
      <c r="K1167" s="121">
        <v>7356778</v>
      </c>
    </row>
    <row r="1168" spans="1:11" x14ac:dyDescent="0.4">
      <c r="A1168" s="117" t="s">
        <v>6634</v>
      </c>
      <c r="B1168" s="117" t="s">
        <v>225</v>
      </c>
      <c r="C1168" s="117" t="s">
        <v>6560</v>
      </c>
      <c r="D1168" s="117" t="s">
        <v>6561</v>
      </c>
      <c r="E1168" s="117" t="s">
        <v>4323</v>
      </c>
      <c r="F1168" s="117" t="s">
        <v>4322</v>
      </c>
      <c r="G1168" s="146" t="str">
        <f t="shared" si="18"/>
        <v>138592稲城・府中墓苑組合</v>
      </c>
      <c r="H1168" s="117" t="s">
        <v>226</v>
      </c>
      <c r="J1168" s="117" t="s">
        <v>4319</v>
      </c>
      <c r="K1168" s="121">
        <v>968047</v>
      </c>
    </row>
    <row r="1169" spans="1:11" x14ac:dyDescent="0.4">
      <c r="A1169" s="117" t="s">
        <v>6634</v>
      </c>
      <c r="B1169" s="117" t="s">
        <v>225</v>
      </c>
      <c r="C1169" s="117" t="s">
        <v>6560</v>
      </c>
      <c r="D1169" s="117" t="s">
        <v>6561</v>
      </c>
      <c r="E1169" s="117" t="s">
        <v>4321</v>
      </c>
      <c r="F1169" s="117" t="s">
        <v>4320</v>
      </c>
      <c r="G1169" s="146" t="str">
        <f t="shared" si="18"/>
        <v>138606浅川清流環境組合</v>
      </c>
      <c r="H1169" s="117" t="s">
        <v>226</v>
      </c>
      <c r="J1169" s="117" t="s">
        <v>4319</v>
      </c>
      <c r="K1169" s="121">
        <v>1246188</v>
      </c>
    </row>
    <row r="1170" spans="1:11" x14ac:dyDescent="0.4">
      <c r="A1170" s="117" t="s">
        <v>6634</v>
      </c>
      <c r="B1170" s="117" t="s">
        <v>225</v>
      </c>
      <c r="C1170" s="117" t="s">
        <v>6560</v>
      </c>
      <c r="D1170" s="117" t="s">
        <v>6561</v>
      </c>
      <c r="E1170" s="117" t="s">
        <v>4318</v>
      </c>
      <c r="F1170" s="117" t="s">
        <v>4317</v>
      </c>
      <c r="G1170" s="146" t="str">
        <f t="shared" si="18"/>
        <v>141003横浜市</v>
      </c>
      <c r="H1170" s="117" t="s">
        <v>802</v>
      </c>
      <c r="J1170" s="117" t="s">
        <v>801</v>
      </c>
      <c r="K1170" s="121">
        <v>1682028520</v>
      </c>
    </row>
    <row r="1171" spans="1:11" x14ac:dyDescent="0.4">
      <c r="A1171" s="117" t="s">
        <v>6634</v>
      </c>
      <c r="B1171" s="117" t="s">
        <v>225</v>
      </c>
      <c r="C1171" s="117" t="s">
        <v>6560</v>
      </c>
      <c r="D1171" s="117" t="s">
        <v>6561</v>
      </c>
      <c r="E1171" s="117" t="s">
        <v>4316</v>
      </c>
      <c r="F1171" s="117" t="s">
        <v>4315</v>
      </c>
      <c r="G1171" s="146" t="str">
        <f t="shared" si="18"/>
        <v>141305川崎市</v>
      </c>
      <c r="H1171" s="117" t="s">
        <v>802</v>
      </c>
      <c r="J1171" s="117" t="s">
        <v>801</v>
      </c>
      <c r="K1171" s="121">
        <v>697012352</v>
      </c>
    </row>
    <row r="1172" spans="1:11" x14ac:dyDescent="0.4">
      <c r="A1172" s="117" t="s">
        <v>6634</v>
      </c>
      <c r="B1172" s="117" t="s">
        <v>225</v>
      </c>
      <c r="C1172" s="117" t="s">
        <v>6560</v>
      </c>
      <c r="D1172" s="117" t="s">
        <v>6561</v>
      </c>
      <c r="E1172" s="117" t="s">
        <v>4314</v>
      </c>
      <c r="F1172" s="117" t="s">
        <v>4313</v>
      </c>
      <c r="G1172" s="146" t="str">
        <f t="shared" si="18"/>
        <v>141500相模原市</v>
      </c>
      <c r="H1172" s="117" t="s">
        <v>802</v>
      </c>
      <c r="J1172" s="117" t="s">
        <v>801</v>
      </c>
      <c r="K1172" s="121">
        <v>283547810</v>
      </c>
    </row>
    <row r="1173" spans="1:11" x14ac:dyDescent="0.4">
      <c r="A1173" s="117" t="s">
        <v>6634</v>
      </c>
      <c r="B1173" s="117" t="s">
        <v>225</v>
      </c>
      <c r="C1173" s="117" t="s">
        <v>6560</v>
      </c>
      <c r="D1173" s="117" t="s">
        <v>6561</v>
      </c>
      <c r="E1173" s="117" t="s">
        <v>4312</v>
      </c>
      <c r="F1173" s="117" t="s">
        <v>4311</v>
      </c>
      <c r="G1173" s="146" t="str">
        <f t="shared" si="18"/>
        <v>142018横須賀市</v>
      </c>
      <c r="H1173" s="117" t="s">
        <v>360</v>
      </c>
      <c r="J1173" s="117" t="s">
        <v>4208</v>
      </c>
      <c r="K1173" s="121">
        <v>143499055</v>
      </c>
    </row>
    <row r="1174" spans="1:11" x14ac:dyDescent="0.4">
      <c r="A1174" s="117" t="s">
        <v>6634</v>
      </c>
      <c r="B1174" s="117" t="s">
        <v>225</v>
      </c>
      <c r="C1174" s="117" t="s">
        <v>6560</v>
      </c>
      <c r="D1174" s="117" t="s">
        <v>6561</v>
      </c>
      <c r="E1174" s="117" t="s">
        <v>4310</v>
      </c>
      <c r="F1174" s="117" t="s">
        <v>4309</v>
      </c>
      <c r="G1174" s="146" t="str">
        <f t="shared" si="18"/>
        <v>142034平塚市</v>
      </c>
      <c r="H1174" s="117" t="s">
        <v>947</v>
      </c>
      <c r="J1174" s="117" t="s">
        <v>4208</v>
      </c>
      <c r="K1174" s="121">
        <v>82315501</v>
      </c>
    </row>
    <row r="1175" spans="1:11" x14ac:dyDescent="0.4">
      <c r="A1175" s="117" t="s">
        <v>6634</v>
      </c>
      <c r="B1175" s="117" t="s">
        <v>225</v>
      </c>
      <c r="C1175" s="117" t="s">
        <v>6560</v>
      </c>
      <c r="D1175" s="117" t="s">
        <v>6561</v>
      </c>
      <c r="E1175" s="117" t="s">
        <v>4308</v>
      </c>
      <c r="F1175" s="117" t="s">
        <v>4307</v>
      </c>
      <c r="G1175" s="146" t="str">
        <f t="shared" si="18"/>
        <v>142042鎌倉市</v>
      </c>
      <c r="H1175" s="117" t="s">
        <v>343</v>
      </c>
      <c r="J1175" s="117" t="s">
        <v>4208</v>
      </c>
      <c r="K1175" s="121">
        <v>59644157</v>
      </c>
    </row>
    <row r="1176" spans="1:11" x14ac:dyDescent="0.4">
      <c r="A1176" s="117" t="s">
        <v>6634</v>
      </c>
      <c r="B1176" s="117" t="s">
        <v>225</v>
      </c>
      <c r="C1176" s="117" t="s">
        <v>6560</v>
      </c>
      <c r="D1176" s="117" t="s">
        <v>6561</v>
      </c>
      <c r="E1176" s="117" t="s">
        <v>4306</v>
      </c>
      <c r="F1176" s="117" t="s">
        <v>4305</v>
      </c>
      <c r="G1176" s="146" t="str">
        <f t="shared" si="18"/>
        <v>142051藤沢市</v>
      </c>
      <c r="H1176" s="117" t="s">
        <v>343</v>
      </c>
      <c r="J1176" s="117" t="s">
        <v>4208</v>
      </c>
      <c r="K1176" s="121">
        <v>152989934</v>
      </c>
    </row>
    <row r="1177" spans="1:11" x14ac:dyDescent="0.4">
      <c r="A1177" s="117" t="s">
        <v>6634</v>
      </c>
      <c r="B1177" s="117" t="s">
        <v>225</v>
      </c>
      <c r="C1177" s="117" t="s">
        <v>6560</v>
      </c>
      <c r="D1177" s="117" t="s">
        <v>6561</v>
      </c>
      <c r="E1177" s="117" t="s">
        <v>4304</v>
      </c>
      <c r="F1177" s="117" t="s">
        <v>4303</v>
      </c>
      <c r="G1177" s="146" t="str">
        <f t="shared" si="18"/>
        <v>142069小田原市</v>
      </c>
      <c r="H1177" s="117" t="s">
        <v>947</v>
      </c>
      <c r="J1177" s="117" t="s">
        <v>4208</v>
      </c>
      <c r="K1177" s="121">
        <v>67715231</v>
      </c>
    </row>
    <row r="1178" spans="1:11" x14ac:dyDescent="0.4">
      <c r="A1178" s="117" t="s">
        <v>6634</v>
      </c>
      <c r="B1178" s="117" t="s">
        <v>225</v>
      </c>
      <c r="C1178" s="117" t="s">
        <v>6560</v>
      </c>
      <c r="D1178" s="117" t="s">
        <v>6561</v>
      </c>
      <c r="E1178" s="117" t="s">
        <v>4302</v>
      </c>
      <c r="F1178" s="117" t="s">
        <v>4301</v>
      </c>
      <c r="G1178" s="146" t="str">
        <f t="shared" si="18"/>
        <v>142077茅ヶ崎市</v>
      </c>
      <c r="H1178" s="117" t="s">
        <v>947</v>
      </c>
      <c r="J1178" s="117" t="s">
        <v>4208</v>
      </c>
      <c r="K1178" s="121">
        <v>72283128</v>
      </c>
    </row>
    <row r="1179" spans="1:11" x14ac:dyDescent="0.4">
      <c r="A1179" s="117" t="s">
        <v>6634</v>
      </c>
      <c r="B1179" s="117" t="s">
        <v>225</v>
      </c>
      <c r="C1179" s="117" t="s">
        <v>6560</v>
      </c>
      <c r="D1179" s="117" t="s">
        <v>6561</v>
      </c>
      <c r="E1179" s="117" t="s">
        <v>4300</v>
      </c>
      <c r="F1179" s="117" t="s">
        <v>4299</v>
      </c>
      <c r="G1179" s="146" t="str">
        <f t="shared" si="18"/>
        <v>142085逗子市</v>
      </c>
      <c r="H1179" s="117" t="s">
        <v>338</v>
      </c>
      <c r="J1179" s="117" t="s">
        <v>4208</v>
      </c>
      <c r="K1179" s="121">
        <v>19460193</v>
      </c>
    </row>
    <row r="1180" spans="1:11" x14ac:dyDescent="0.4">
      <c r="A1180" s="117" t="s">
        <v>6634</v>
      </c>
      <c r="B1180" s="117" t="s">
        <v>225</v>
      </c>
      <c r="C1180" s="117" t="s">
        <v>6560</v>
      </c>
      <c r="D1180" s="117" t="s">
        <v>6561</v>
      </c>
      <c r="E1180" s="117" t="s">
        <v>4298</v>
      </c>
      <c r="F1180" s="117" t="s">
        <v>4297</v>
      </c>
      <c r="G1180" s="146" t="str">
        <f t="shared" si="18"/>
        <v>142107三浦市</v>
      </c>
      <c r="H1180" s="117" t="s">
        <v>338</v>
      </c>
      <c r="J1180" s="117" t="s">
        <v>4208</v>
      </c>
      <c r="K1180" s="121">
        <v>16409123</v>
      </c>
    </row>
    <row r="1181" spans="1:11" x14ac:dyDescent="0.4">
      <c r="A1181" s="117" t="s">
        <v>6634</v>
      </c>
      <c r="B1181" s="117" t="s">
        <v>225</v>
      </c>
      <c r="C1181" s="117" t="s">
        <v>6560</v>
      </c>
      <c r="D1181" s="117" t="s">
        <v>6561</v>
      </c>
      <c r="E1181" s="117" t="s">
        <v>4296</v>
      </c>
      <c r="F1181" s="117" t="s">
        <v>4295</v>
      </c>
      <c r="G1181" s="146" t="str">
        <f t="shared" si="18"/>
        <v>142115秦野市</v>
      </c>
      <c r="H1181" s="117" t="s">
        <v>343</v>
      </c>
      <c r="J1181" s="117" t="s">
        <v>4208</v>
      </c>
      <c r="K1181" s="121">
        <v>49405247</v>
      </c>
    </row>
    <row r="1182" spans="1:11" x14ac:dyDescent="0.4">
      <c r="A1182" s="117" t="s">
        <v>6634</v>
      </c>
      <c r="B1182" s="117" t="s">
        <v>225</v>
      </c>
      <c r="C1182" s="117" t="s">
        <v>6560</v>
      </c>
      <c r="D1182" s="117" t="s">
        <v>6561</v>
      </c>
      <c r="E1182" s="117" t="s">
        <v>4294</v>
      </c>
      <c r="F1182" s="117" t="s">
        <v>4293</v>
      </c>
      <c r="G1182" s="146" t="str">
        <f t="shared" si="18"/>
        <v>142123厚木市</v>
      </c>
      <c r="H1182" s="117" t="s">
        <v>947</v>
      </c>
      <c r="J1182" s="117" t="s">
        <v>4208</v>
      </c>
      <c r="K1182" s="121">
        <v>85320049</v>
      </c>
    </row>
    <row r="1183" spans="1:11" x14ac:dyDescent="0.4">
      <c r="A1183" s="117" t="s">
        <v>6634</v>
      </c>
      <c r="B1183" s="117" t="s">
        <v>225</v>
      </c>
      <c r="C1183" s="117" t="s">
        <v>6560</v>
      </c>
      <c r="D1183" s="117" t="s">
        <v>6561</v>
      </c>
      <c r="E1183" s="117" t="s">
        <v>4292</v>
      </c>
      <c r="F1183" s="117" t="s">
        <v>4291</v>
      </c>
      <c r="G1183" s="146" t="str">
        <f t="shared" si="18"/>
        <v>142131大和市</v>
      </c>
      <c r="H1183" s="117" t="s">
        <v>947</v>
      </c>
      <c r="J1183" s="117" t="s">
        <v>4208</v>
      </c>
      <c r="K1183" s="121">
        <v>73172187</v>
      </c>
    </row>
    <row r="1184" spans="1:11" x14ac:dyDescent="0.4">
      <c r="A1184" s="117" t="s">
        <v>6634</v>
      </c>
      <c r="B1184" s="117" t="s">
        <v>225</v>
      </c>
      <c r="C1184" s="117" t="s">
        <v>6560</v>
      </c>
      <c r="D1184" s="117" t="s">
        <v>6561</v>
      </c>
      <c r="E1184" s="117" t="s">
        <v>4290</v>
      </c>
      <c r="F1184" s="117" t="s">
        <v>4289</v>
      </c>
      <c r="G1184" s="146" t="str">
        <f t="shared" si="18"/>
        <v>142140伊勢原市</v>
      </c>
      <c r="H1184" s="117" t="s">
        <v>343</v>
      </c>
      <c r="J1184" s="117" t="s">
        <v>4208</v>
      </c>
      <c r="K1184" s="121">
        <v>31289878</v>
      </c>
    </row>
    <row r="1185" spans="1:11" x14ac:dyDescent="0.4">
      <c r="A1185" s="117" t="s">
        <v>6634</v>
      </c>
      <c r="B1185" s="117" t="s">
        <v>225</v>
      </c>
      <c r="C1185" s="117" t="s">
        <v>6560</v>
      </c>
      <c r="D1185" s="117" t="s">
        <v>6561</v>
      </c>
      <c r="E1185" s="117" t="s">
        <v>4288</v>
      </c>
      <c r="F1185" s="117" t="s">
        <v>4287</v>
      </c>
      <c r="G1185" s="146" t="str">
        <f t="shared" si="18"/>
        <v>142158海老名市</v>
      </c>
      <c r="H1185" s="117" t="s">
        <v>343</v>
      </c>
      <c r="J1185" s="117" t="s">
        <v>4208</v>
      </c>
      <c r="K1185" s="121">
        <v>40069163</v>
      </c>
    </row>
    <row r="1186" spans="1:11" x14ac:dyDescent="0.4">
      <c r="A1186" s="117" t="s">
        <v>6634</v>
      </c>
      <c r="B1186" s="117" t="s">
        <v>225</v>
      </c>
      <c r="C1186" s="117" t="s">
        <v>6560</v>
      </c>
      <c r="D1186" s="117" t="s">
        <v>6561</v>
      </c>
      <c r="E1186" s="117" t="s">
        <v>4286</v>
      </c>
      <c r="F1186" s="117" t="s">
        <v>4285</v>
      </c>
      <c r="G1186" s="146" t="str">
        <f t="shared" si="18"/>
        <v>142166座間市</v>
      </c>
      <c r="H1186" s="117" t="s">
        <v>343</v>
      </c>
      <c r="J1186" s="117" t="s">
        <v>4208</v>
      </c>
      <c r="K1186" s="121">
        <v>42435931</v>
      </c>
    </row>
    <row r="1187" spans="1:11" x14ac:dyDescent="0.4">
      <c r="A1187" s="117" t="s">
        <v>6634</v>
      </c>
      <c r="B1187" s="117" t="s">
        <v>225</v>
      </c>
      <c r="C1187" s="117" t="s">
        <v>6560</v>
      </c>
      <c r="D1187" s="117" t="s">
        <v>6561</v>
      </c>
      <c r="E1187" s="117" t="s">
        <v>4284</v>
      </c>
      <c r="F1187" s="117" t="s">
        <v>4283</v>
      </c>
      <c r="G1187" s="146" t="str">
        <f t="shared" si="18"/>
        <v>142174南足柄市</v>
      </c>
      <c r="H1187" s="117" t="s">
        <v>338</v>
      </c>
      <c r="J1187" s="117" t="s">
        <v>4208</v>
      </c>
      <c r="K1187" s="121">
        <v>14316590</v>
      </c>
    </row>
    <row r="1188" spans="1:11" x14ac:dyDescent="0.4">
      <c r="A1188" s="117" t="s">
        <v>6634</v>
      </c>
      <c r="B1188" s="117" t="s">
        <v>225</v>
      </c>
      <c r="C1188" s="117" t="s">
        <v>6560</v>
      </c>
      <c r="D1188" s="117" t="s">
        <v>6561</v>
      </c>
      <c r="E1188" s="117" t="s">
        <v>4282</v>
      </c>
      <c r="F1188" s="117" t="s">
        <v>4281</v>
      </c>
      <c r="G1188" s="146" t="str">
        <f t="shared" si="18"/>
        <v>142182綾瀬市</v>
      </c>
      <c r="H1188" s="117" t="s">
        <v>338</v>
      </c>
      <c r="J1188" s="117" t="s">
        <v>4208</v>
      </c>
      <c r="K1188" s="121">
        <v>30238537</v>
      </c>
    </row>
    <row r="1189" spans="1:11" x14ac:dyDescent="0.4">
      <c r="A1189" s="117" t="s">
        <v>6634</v>
      </c>
      <c r="B1189" s="117" t="s">
        <v>225</v>
      </c>
      <c r="C1189" s="117" t="s">
        <v>6560</v>
      </c>
      <c r="D1189" s="117" t="s">
        <v>6561</v>
      </c>
      <c r="E1189" s="117" t="s">
        <v>4280</v>
      </c>
      <c r="F1189" s="117" t="s">
        <v>4279</v>
      </c>
      <c r="G1189" s="146" t="str">
        <f t="shared" si="18"/>
        <v>143014葉山町</v>
      </c>
      <c r="H1189" s="117" t="s">
        <v>277</v>
      </c>
      <c r="J1189" s="117" t="s">
        <v>4208</v>
      </c>
      <c r="K1189" s="121">
        <v>9849670</v>
      </c>
    </row>
    <row r="1190" spans="1:11" x14ac:dyDescent="0.4">
      <c r="A1190" s="117" t="s">
        <v>6634</v>
      </c>
      <c r="B1190" s="117" t="s">
        <v>225</v>
      </c>
      <c r="C1190" s="117" t="s">
        <v>6560</v>
      </c>
      <c r="D1190" s="117" t="s">
        <v>6561</v>
      </c>
      <c r="E1190" s="117" t="s">
        <v>4278</v>
      </c>
      <c r="F1190" s="117" t="s">
        <v>4277</v>
      </c>
      <c r="G1190" s="146" t="str">
        <f t="shared" si="18"/>
        <v>143219寒川町</v>
      </c>
      <c r="H1190" s="117" t="s">
        <v>277</v>
      </c>
      <c r="J1190" s="117" t="s">
        <v>4208</v>
      </c>
      <c r="K1190" s="121">
        <v>15861895</v>
      </c>
    </row>
    <row r="1191" spans="1:11" x14ac:dyDescent="0.4">
      <c r="A1191" s="117" t="s">
        <v>6634</v>
      </c>
      <c r="B1191" s="117" t="s">
        <v>225</v>
      </c>
      <c r="C1191" s="117" t="s">
        <v>6560</v>
      </c>
      <c r="D1191" s="117" t="s">
        <v>6561</v>
      </c>
      <c r="E1191" s="117" t="s">
        <v>4276</v>
      </c>
      <c r="F1191" s="117" t="s">
        <v>4275</v>
      </c>
      <c r="G1191" s="146" t="str">
        <f t="shared" si="18"/>
        <v>143413大磯町</v>
      </c>
      <c r="H1191" s="117" t="s">
        <v>277</v>
      </c>
      <c r="J1191" s="117" t="s">
        <v>4208</v>
      </c>
      <c r="K1191" s="121">
        <v>10838098</v>
      </c>
    </row>
    <row r="1192" spans="1:11" x14ac:dyDescent="0.4">
      <c r="A1192" s="117" t="s">
        <v>6634</v>
      </c>
      <c r="B1192" s="117" t="s">
        <v>225</v>
      </c>
      <c r="C1192" s="117" t="s">
        <v>6560</v>
      </c>
      <c r="D1192" s="117" t="s">
        <v>6561</v>
      </c>
      <c r="E1192" s="117" t="s">
        <v>4274</v>
      </c>
      <c r="F1192" s="117" t="s">
        <v>4273</v>
      </c>
      <c r="G1192" s="146" t="str">
        <f t="shared" si="18"/>
        <v>143421二宮町</v>
      </c>
      <c r="H1192" s="117" t="s">
        <v>277</v>
      </c>
      <c r="J1192" s="117" t="s">
        <v>4208</v>
      </c>
      <c r="K1192" s="121">
        <v>8097252</v>
      </c>
    </row>
    <row r="1193" spans="1:11" x14ac:dyDescent="0.4">
      <c r="A1193" s="117" t="s">
        <v>6634</v>
      </c>
      <c r="B1193" s="117" t="s">
        <v>225</v>
      </c>
      <c r="C1193" s="117" t="s">
        <v>6560</v>
      </c>
      <c r="D1193" s="117" t="s">
        <v>6561</v>
      </c>
      <c r="E1193" s="117" t="s">
        <v>4272</v>
      </c>
      <c r="F1193" s="117" t="s">
        <v>4271</v>
      </c>
      <c r="G1193" s="146" t="str">
        <f t="shared" si="18"/>
        <v>143618中井町</v>
      </c>
      <c r="H1193" s="117" t="s">
        <v>277</v>
      </c>
      <c r="J1193" s="117" t="s">
        <v>4208</v>
      </c>
      <c r="K1193" s="121">
        <v>3749249</v>
      </c>
    </row>
    <row r="1194" spans="1:11" x14ac:dyDescent="0.4">
      <c r="A1194" s="117" t="s">
        <v>6634</v>
      </c>
      <c r="B1194" s="117" t="s">
        <v>225</v>
      </c>
      <c r="C1194" s="117" t="s">
        <v>6560</v>
      </c>
      <c r="D1194" s="117" t="s">
        <v>6561</v>
      </c>
      <c r="E1194" s="117" t="s">
        <v>4270</v>
      </c>
      <c r="F1194" s="117" t="s">
        <v>4269</v>
      </c>
      <c r="G1194" s="146" t="str">
        <f t="shared" si="18"/>
        <v>143626大井町</v>
      </c>
      <c r="H1194" s="117" t="s">
        <v>277</v>
      </c>
      <c r="J1194" s="117" t="s">
        <v>4208</v>
      </c>
      <c r="K1194" s="121">
        <v>5332081</v>
      </c>
    </row>
    <row r="1195" spans="1:11" x14ac:dyDescent="0.4">
      <c r="A1195" s="117" t="s">
        <v>6634</v>
      </c>
      <c r="B1195" s="117" t="s">
        <v>225</v>
      </c>
      <c r="C1195" s="117" t="s">
        <v>6560</v>
      </c>
      <c r="D1195" s="117" t="s">
        <v>6561</v>
      </c>
      <c r="E1195" s="117" t="s">
        <v>4268</v>
      </c>
      <c r="F1195" s="117" t="s">
        <v>4267</v>
      </c>
      <c r="G1195" s="146" t="str">
        <f t="shared" si="18"/>
        <v>143634松田町</v>
      </c>
      <c r="H1195" s="117" t="s">
        <v>277</v>
      </c>
      <c r="J1195" s="117" t="s">
        <v>4208</v>
      </c>
      <c r="K1195" s="121">
        <v>4294638</v>
      </c>
    </row>
    <row r="1196" spans="1:11" x14ac:dyDescent="0.4">
      <c r="A1196" s="117" t="s">
        <v>6634</v>
      </c>
      <c r="B1196" s="117" t="s">
        <v>225</v>
      </c>
      <c r="C1196" s="117" t="s">
        <v>6560</v>
      </c>
      <c r="D1196" s="117" t="s">
        <v>6561</v>
      </c>
      <c r="E1196" s="117" t="s">
        <v>4266</v>
      </c>
      <c r="F1196" s="117" t="s">
        <v>4265</v>
      </c>
      <c r="G1196" s="146" t="str">
        <f t="shared" si="18"/>
        <v>143642山北町</v>
      </c>
      <c r="H1196" s="117" t="s">
        <v>277</v>
      </c>
      <c r="J1196" s="117" t="s">
        <v>4208</v>
      </c>
      <c r="K1196" s="121">
        <v>5178524</v>
      </c>
    </row>
    <row r="1197" spans="1:11" x14ac:dyDescent="0.4">
      <c r="A1197" s="117" t="s">
        <v>6634</v>
      </c>
      <c r="B1197" s="117" t="s">
        <v>225</v>
      </c>
      <c r="C1197" s="117" t="s">
        <v>6560</v>
      </c>
      <c r="D1197" s="117" t="s">
        <v>6561</v>
      </c>
      <c r="E1197" s="117" t="s">
        <v>4264</v>
      </c>
      <c r="F1197" s="117" t="s">
        <v>4263</v>
      </c>
      <c r="G1197" s="146" t="str">
        <f t="shared" si="18"/>
        <v>143669開成町</v>
      </c>
      <c r="H1197" s="117" t="s">
        <v>277</v>
      </c>
      <c r="J1197" s="117" t="s">
        <v>4208</v>
      </c>
      <c r="K1197" s="121">
        <v>5613287</v>
      </c>
    </row>
    <row r="1198" spans="1:11" x14ac:dyDescent="0.4">
      <c r="A1198" s="117" t="s">
        <v>6634</v>
      </c>
      <c r="B1198" s="117" t="s">
        <v>225</v>
      </c>
      <c r="C1198" s="117" t="s">
        <v>6560</v>
      </c>
      <c r="D1198" s="117" t="s">
        <v>6561</v>
      </c>
      <c r="E1198" s="117" t="s">
        <v>4262</v>
      </c>
      <c r="F1198" s="117" t="s">
        <v>4261</v>
      </c>
      <c r="G1198" s="146" t="str">
        <f t="shared" si="18"/>
        <v>143821箱根町</v>
      </c>
      <c r="H1198" s="117" t="s">
        <v>277</v>
      </c>
      <c r="J1198" s="117" t="s">
        <v>4208</v>
      </c>
      <c r="K1198" s="121">
        <v>9906839</v>
      </c>
    </row>
    <row r="1199" spans="1:11" x14ac:dyDescent="0.4">
      <c r="A1199" s="117" t="s">
        <v>6634</v>
      </c>
      <c r="B1199" s="117" t="s">
        <v>225</v>
      </c>
      <c r="C1199" s="117" t="s">
        <v>6560</v>
      </c>
      <c r="D1199" s="117" t="s">
        <v>6561</v>
      </c>
      <c r="E1199" s="117" t="s">
        <v>4260</v>
      </c>
      <c r="F1199" s="117" t="s">
        <v>4259</v>
      </c>
      <c r="G1199" s="146" t="str">
        <f t="shared" si="18"/>
        <v>143839真鶴町</v>
      </c>
      <c r="H1199" s="117" t="s">
        <v>277</v>
      </c>
      <c r="J1199" s="117" t="s">
        <v>4208</v>
      </c>
      <c r="K1199" s="121">
        <v>3279341</v>
      </c>
    </row>
    <row r="1200" spans="1:11" x14ac:dyDescent="0.4">
      <c r="A1200" s="117" t="s">
        <v>6634</v>
      </c>
      <c r="B1200" s="117" t="s">
        <v>225</v>
      </c>
      <c r="C1200" s="117" t="s">
        <v>6560</v>
      </c>
      <c r="D1200" s="117" t="s">
        <v>6561</v>
      </c>
      <c r="E1200" s="117" t="s">
        <v>4258</v>
      </c>
      <c r="F1200" s="117" t="s">
        <v>4257</v>
      </c>
      <c r="G1200" s="146" t="str">
        <f t="shared" si="18"/>
        <v>143847湯河原町</v>
      </c>
      <c r="H1200" s="117" t="s">
        <v>277</v>
      </c>
      <c r="J1200" s="117" t="s">
        <v>4208</v>
      </c>
      <c r="K1200" s="121">
        <v>10223094</v>
      </c>
    </row>
    <row r="1201" spans="1:11" x14ac:dyDescent="0.4">
      <c r="A1201" s="117" t="s">
        <v>6634</v>
      </c>
      <c r="B1201" s="117" t="s">
        <v>225</v>
      </c>
      <c r="C1201" s="117" t="s">
        <v>6560</v>
      </c>
      <c r="D1201" s="117" t="s">
        <v>6561</v>
      </c>
      <c r="E1201" s="117" t="s">
        <v>4256</v>
      </c>
      <c r="F1201" s="117" t="s">
        <v>4255</v>
      </c>
      <c r="G1201" s="146" t="str">
        <f t="shared" si="18"/>
        <v>144011愛川町</v>
      </c>
      <c r="H1201" s="117" t="s">
        <v>277</v>
      </c>
      <c r="J1201" s="117" t="s">
        <v>4208</v>
      </c>
      <c r="K1201" s="121">
        <v>12024693</v>
      </c>
    </row>
    <row r="1202" spans="1:11" x14ac:dyDescent="0.4">
      <c r="A1202" s="117" t="s">
        <v>6634</v>
      </c>
      <c r="B1202" s="117" t="s">
        <v>225</v>
      </c>
      <c r="C1202" s="117" t="s">
        <v>6560</v>
      </c>
      <c r="D1202" s="117" t="s">
        <v>6561</v>
      </c>
      <c r="E1202" s="117" t="s">
        <v>4254</v>
      </c>
      <c r="F1202" s="117" t="s">
        <v>4253</v>
      </c>
      <c r="G1202" s="146" t="str">
        <f t="shared" si="18"/>
        <v>144029清川村</v>
      </c>
      <c r="H1202" s="117" t="s">
        <v>277</v>
      </c>
      <c r="J1202" s="117" t="s">
        <v>4208</v>
      </c>
      <c r="K1202" s="121">
        <v>2863627</v>
      </c>
    </row>
    <row r="1203" spans="1:11" x14ac:dyDescent="0.4">
      <c r="A1203" s="117" t="s">
        <v>6634</v>
      </c>
      <c r="B1203" s="117" t="s">
        <v>225</v>
      </c>
      <c r="C1203" s="117" t="s">
        <v>6560</v>
      </c>
      <c r="D1203" s="117" t="s">
        <v>6561</v>
      </c>
      <c r="E1203" s="117" t="s">
        <v>4252</v>
      </c>
      <c r="F1203" s="117" t="s">
        <v>4251</v>
      </c>
      <c r="G1203" s="146" t="str">
        <f t="shared" si="18"/>
        <v>148016小田原市外二ヶ市町組合</v>
      </c>
      <c r="H1203" s="117" t="s">
        <v>226</v>
      </c>
      <c r="J1203" s="117" t="s">
        <v>4208</v>
      </c>
      <c r="K1203" s="121">
        <v>42445</v>
      </c>
    </row>
    <row r="1204" spans="1:11" x14ac:dyDescent="0.4">
      <c r="A1204" s="117" t="s">
        <v>6634</v>
      </c>
      <c r="B1204" s="117" t="s">
        <v>225</v>
      </c>
      <c r="C1204" s="117" t="s">
        <v>6560</v>
      </c>
      <c r="D1204" s="117" t="s">
        <v>6561</v>
      </c>
      <c r="E1204" s="117" t="s">
        <v>4250</v>
      </c>
      <c r="F1204" s="117" t="s">
        <v>4249</v>
      </c>
      <c r="G1204" s="146" t="str">
        <f t="shared" si="18"/>
        <v>148024南足柄市外五ケ市町組合</v>
      </c>
      <c r="H1204" s="117" t="s">
        <v>226</v>
      </c>
      <c r="J1204" s="117" t="s">
        <v>4208</v>
      </c>
      <c r="K1204" s="121">
        <v>9192</v>
      </c>
    </row>
    <row r="1205" spans="1:11" x14ac:dyDescent="0.4">
      <c r="A1205" s="117" t="s">
        <v>6634</v>
      </c>
      <c r="B1205" s="117" t="s">
        <v>225</v>
      </c>
      <c r="C1205" s="117" t="s">
        <v>6560</v>
      </c>
      <c r="D1205" s="117" t="s">
        <v>6561</v>
      </c>
      <c r="E1205" s="117" t="s">
        <v>4248</v>
      </c>
      <c r="F1205" s="117" t="s">
        <v>4247</v>
      </c>
      <c r="G1205" s="146" t="str">
        <f t="shared" si="18"/>
        <v>148041南足柄市外二ケ市町組合</v>
      </c>
      <c r="H1205" s="117" t="s">
        <v>226</v>
      </c>
      <c r="J1205" s="117" t="s">
        <v>4208</v>
      </c>
      <c r="K1205" s="121">
        <v>5386</v>
      </c>
    </row>
    <row r="1206" spans="1:11" x14ac:dyDescent="0.4">
      <c r="A1206" s="117" t="s">
        <v>6634</v>
      </c>
      <c r="B1206" s="117" t="s">
        <v>225</v>
      </c>
      <c r="C1206" s="117" t="s">
        <v>6560</v>
      </c>
      <c r="D1206" s="117" t="s">
        <v>6561</v>
      </c>
      <c r="E1206" s="117" t="s">
        <v>4246</v>
      </c>
      <c r="F1206" s="117" t="s">
        <v>4245</v>
      </c>
      <c r="G1206" s="146" t="str">
        <f t="shared" si="18"/>
        <v>148059南足柄市外二ケ町組合</v>
      </c>
      <c r="H1206" s="117" t="s">
        <v>226</v>
      </c>
      <c r="J1206" s="117" t="s">
        <v>4208</v>
      </c>
      <c r="K1206" s="121">
        <v>17111</v>
      </c>
    </row>
    <row r="1207" spans="1:11" x14ac:dyDescent="0.4">
      <c r="A1207" s="117" t="s">
        <v>6634</v>
      </c>
      <c r="B1207" s="117" t="s">
        <v>225</v>
      </c>
      <c r="C1207" s="117" t="s">
        <v>6560</v>
      </c>
      <c r="D1207" s="117" t="s">
        <v>6561</v>
      </c>
      <c r="E1207" s="117" t="s">
        <v>4244</v>
      </c>
      <c r="F1207" s="117" t="s">
        <v>4243</v>
      </c>
      <c r="G1207" s="146" t="str">
        <f t="shared" si="18"/>
        <v>148067南足柄市・山北町・開成町一部事務組合</v>
      </c>
      <c r="H1207" s="117" t="s">
        <v>226</v>
      </c>
      <c r="J1207" s="117" t="s">
        <v>4208</v>
      </c>
      <c r="K1207" s="121">
        <v>2002</v>
      </c>
    </row>
    <row r="1208" spans="1:11" x14ac:dyDescent="0.4">
      <c r="A1208" s="117" t="s">
        <v>6634</v>
      </c>
      <c r="B1208" s="117" t="s">
        <v>225</v>
      </c>
      <c r="C1208" s="117" t="s">
        <v>6560</v>
      </c>
      <c r="D1208" s="117" t="s">
        <v>6561</v>
      </c>
      <c r="E1208" s="117" t="s">
        <v>4242</v>
      </c>
      <c r="F1208" s="117" t="s">
        <v>4241</v>
      </c>
      <c r="G1208" s="146" t="str">
        <f t="shared" si="18"/>
        <v>148075松田町外三ヶ町組合</v>
      </c>
      <c r="H1208" s="117" t="s">
        <v>226</v>
      </c>
      <c r="J1208" s="117" t="s">
        <v>4208</v>
      </c>
      <c r="K1208" s="121">
        <v>13509</v>
      </c>
    </row>
    <row r="1209" spans="1:11" x14ac:dyDescent="0.4">
      <c r="A1209" s="117" t="s">
        <v>6634</v>
      </c>
      <c r="B1209" s="117" t="s">
        <v>225</v>
      </c>
      <c r="C1209" s="117" t="s">
        <v>6560</v>
      </c>
      <c r="D1209" s="117" t="s">
        <v>6561</v>
      </c>
      <c r="E1209" s="117" t="s">
        <v>4240</v>
      </c>
      <c r="F1209" s="117" t="s">
        <v>4239</v>
      </c>
      <c r="G1209" s="146" t="str">
        <f t="shared" si="18"/>
        <v>148130松田町外二ヶ町組合</v>
      </c>
      <c r="H1209" s="117" t="s">
        <v>226</v>
      </c>
      <c r="J1209" s="117" t="s">
        <v>4208</v>
      </c>
      <c r="K1209" s="121">
        <v>10958</v>
      </c>
    </row>
    <row r="1210" spans="1:11" x14ac:dyDescent="0.4">
      <c r="A1210" s="117" t="s">
        <v>6634</v>
      </c>
      <c r="B1210" s="117" t="s">
        <v>225</v>
      </c>
      <c r="C1210" s="117" t="s">
        <v>6560</v>
      </c>
      <c r="D1210" s="117" t="s">
        <v>6561</v>
      </c>
      <c r="E1210" s="117" t="s">
        <v>4238</v>
      </c>
      <c r="F1210" s="117" t="s">
        <v>4237</v>
      </c>
      <c r="G1210" s="146" t="str">
        <f t="shared" si="18"/>
        <v>148148金目川水害予防組合</v>
      </c>
      <c r="H1210" s="117" t="s">
        <v>226</v>
      </c>
      <c r="J1210" s="117" t="s">
        <v>4208</v>
      </c>
      <c r="K1210" s="121">
        <v>6930</v>
      </c>
    </row>
    <row r="1211" spans="1:11" x14ac:dyDescent="0.4">
      <c r="A1211" s="117" t="s">
        <v>6634</v>
      </c>
      <c r="B1211" s="117" t="s">
        <v>225</v>
      </c>
      <c r="C1211" s="117" t="s">
        <v>6560</v>
      </c>
      <c r="D1211" s="117" t="s">
        <v>6561</v>
      </c>
      <c r="E1211" s="117" t="s">
        <v>4236</v>
      </c>
      <c r="F1211" s="117" t="s">
        <v>4235</v>
      </c>
      <c r="G1211" s="146" t="str">
        <f t="shared" si="18"/>
        <v>148156秦野市伊勢原市環境衛生組合</v>
      </c>
      <c r="H1211" s="117" t="s">
        <v>226</v>
      </c>
      <c r="J1211" s="117" t="s">
        <v>4208</v>
      </c>
      <c r="K1211" s="121">
        <v>4351067</v>
      </c>
    </row>
    <row r="1212" spans="1:11" x14ac:dyDescent="0.4">
      <c r="A1212" s="117" t="s">
        <v>6634</v>
      </c>
      <c r="B1212" s="117" t="s">
        <v>225</v>
      </c>
      <c r="C1212" s="117" t="s">
        <v>6560</v>
      </c>
      <c r="D1212" s="117" t="s">
        <v>6561</v>
      </c>
      <c r="E1212" s="117" t="s">
        <v>4234</v>
      </c>
      <c r="F1212" s="117" t="s">
        <v>4233</v>
      </c>
      <c r="G1212" s="146" t="str">
        <f t="shared" si="18"/>
        <v>148181高座清掃施設組合</v>
      </c>
      <c r="H1212" s="117" t="s">
        <v>226</v>
      </c>
      <c r="J1212" s="117" t="s">
        <v>4208</v>
      </c>
      <c r="K1212" s="121">
        <v>8269291</v>
      </c>
    </row>
    <row r="1213" spans="1:11" x14ac:dyDescent="0.4">
      <c r="A1213" s="117" t="s">
        <v>6634</v>
      </c>
      <c r="B1213" s="117" t="s">
        <v>225</v>
      </c>
      <c r="C1213" s="117" t="s">
        <v>6560</v>
      </c>
      <c r="D1213" s="117" t="s">
        <v>6561</v>
      </c>
      <c r="E1213" s="117" t="s">
        <v>4232</v>
      </c>
      <c r="F1213" s="117" t="s">
        <v>4231</v>
      </c>
      <c r="G1213" s="146" t="str">
        <f t="shared" si="18"/>
        <v>148199足柄上衛生組合</v>
      </c>
      <c r="H1213" s="117" t="s">
        <v>226</v>
      </c>
      <c r="J1213" s="117" t="s">
        <v>4208</v>
      </c>
      <c r="K1213" s="121">
        <v>210613</v>
      </c>
    </row>
    <row r="1214" spans="1:11" x14ac:dyDescent="0.4">
      <c r="A1214" s="117" t="s">
        <v>6634</v>
      </c>
      <c r="B1214" s="117" t="s">
        <v>225</v>
      </c>
      <c r="C1214" s="117" t="s">
        <v>6560</v>
      </c>
      <c r="D1214" s="117" t="s">
        <v>6561</v>
      </c>
      <c r="E1214" s="117" t="s">
        <v>4230</v>
      </c>
      <c r="F1214" s="117" t="s">
        <v>4229</v>
      </c>
      <c r="G1214" s="146" t="str">
        <f t="shared" si="18"/>
        <v>148202神奈川県市町村職員退職手当組合</v>
      </c>
      <c r="H1214" s="117" t="s">
        <v>226</v>
      </c>
      <c r="J1214" s="117" t="s">
        <v>4208</v>
      </c>
      <c r="K1214" s="121">
        <v>3739442</v>
      </c>
    </row>
    <row r="1215" spans="1:11" x14ac:dyDescent="0.4">
      <c r="A1215" s="117" t="s">
        <v>6634</v>
      </c>
      <c r="B1215" s="117" t="s">
        <v>225</v>
      </c>
      <c r="C1215" s="117" t="s">
        <v>6560</v>
      </c>
      <c r="D1215" s="117" t="s">
        <v>6561</v>
      </c>
      <c r="E1215" s="117" t="s">
        <v>4228</v>
      </c>
      <c r="F1215" s="117" t="s">
        <v>4227</v>
      </c>
      <c r="G1215" s="146" t="str">
        <f t="shared" si="18"/>
        <v>148229箱根町外二カ市組合</v>
      </c>
      <c r="H1215" s="117" t="s">
        <v>226</v>
      </c>
      <c r="J1215" s="117" t="s">
        <v>4208</v>
      </c>
      <c r="K1215" s="121">
        <v>6683</v>
      </c>
    </row>
    <row r="1216" spans="1:11" x14ac:dyDescent="0.4">
      <c r="A1216" s="117" t="s">
        <v>6634</v>
      </c>
      <c r="B1216" s="117" t="s">
        <v>225</v>
      </c>
      <c r="C1216" s="117" t="s">
        <v>6560</v>
      </c>
      <c r="D1216" s="117" t="s">
        <v>6561</v>
      </c>
      <c r="E1216" s="117" t="s">
        <v>4226</v>
      </c>
      <c r="F1216" s="117" t="s">
        <v>4225</v>
      </c>
      <c r="G1216" s="146" t="str">
        <f t="shared" si="18"/>
        <v>148237南足柄市外四ケ市町組合</v>
      </c>
      <c r="H1216" s="117" t="s">
        <v>226</v>
      </c>
      <c r="J1216" s="117" t="s">
        <v>4208</v>
      </c>
      <c r="K1216" s="121">
        <v>1234</v>
      </c>
    </row>
    <row r="1217" spans="1:11" x14ac:dyDescent="0.4">
      <c r="A1217" s="117" t="s">
        <v>6634</v>
      </c>
      <c r="B1217" s="117" t="s">
        <v>225</v>
      </c>
      <c r="C1217" s="117" t="s">
        <v>6560</v>
      </c>
      <c r="D1217" s="117" t="s">
        <v>6561</v>
      </c>
      <c r="E1217" s="117" t="s">
        <v>4224</v>
      </c>
      <c r="F1217" s="117" t="s">
        <v>4223</v>
      </c>
      <c r="G1217" s="146" t="str">
        <f t="shared" si="18"/>
        <v>148270湯河原町真鶴町衛生組合</v>
      </c>
      <c r="H1217" s="117" t="s">
        <v>226</v>
      </c>
      <c r="J1217" s="117" t="s">
        <v>4208</v>
      </c>
      <c r="K1217" s="121">
        <v>2329090</v>
      </c>
    </row>
    <row r="1218" spans="1:11" x14ac:dyDescent="0.4">
      <c r="A1218" s="117" t="s">
        <v>6634</v>
      </c>
      <c r="B1218" s="117" t="s">
        <v>225</v>
      </c>
      <c r="C1218" s="117" t="s">
        <v>6560</v>
      </c>
      <c r="D1218" s="117" t="s">
        <v>6561</v>
      </c>
      <c r="E1218" s="117" t="s">
        <v>4222</v>
      </c>
      <c r="F1218" s="117" t="s">
        <v>4221</v>
      </c>
      <c r="G1218" s="146" t="str">
        <f t="shared" ref="G1218:G1281" si="19">E1218&amp;F1218</f>
        <v>148288広域大和斎場組合</v>
      </c>
      <c r="H1218" s="117" t="s">
        <v>226</v>
      </c>
      <c r="J1218" s="117" t="s">
        <v>4208</v>
      </c>
      <c r="K1218" s="121">
        <v>463163</v>
      </c>
    </row>
    <row r="1219" spans="1:11" x14ac:dyDescent="0.4">
      <c r="A1219" s="117" t="s">
        <v>6634</v>
      </c>
      <c r="B1219" s="117" t="s">
        <v>225</v>
      </c>
      <c r="C1219" s="117" t="s">
        <v>6560</v>
      </c>
      <c r="D1219" s="117" t="s">
        <v>6561</v>
      </c>
      <c r="E1219" s="117" t="s">
        <v>4220</v>
      </c>
      <c r="F1219" s="117" t="s">
        <v>4219</v>
      </c>
      <c r="G1219" s="146" t="str">
        <f t="shared" si="19"/>
        <v>148296足柄東部清掃組合</v>
      </c>
      <c r="H1219" s="117" t="s">
        <v>226</v>
      </c>
      <c r="J1219" s="117" t="s">
        <v>4208</v>
      </c>
      <c r="K1219" s="121">
        <v>336973</v>
      </c>
    </row>
    <row r="1220" spans="1:11" x14ac:dyDescent="0.4">
      <c r="A1220" s="117" t="s">
        <v>6634</v>
      </c>
      <c r="B1220" s="117" t="s">
        <v>225</v>
      </c>
      <c r="C1220" s="117" t="s">
        <v>6560</v>
      </c>
      <c r="D1220" s="117" t="s">
        <v>6561</v>
      </c>
      <c r="E1220" s="117" t="s">
        <v>4218</v>
      </c>
      <c r="F1220" s="117" t="s">
        <v>4217</v>
      </c>
      <c r="G1220" s="146" t="str">
        <f t="shared" si="19"/>
        <v>148377足柄西部清掃組合</v>
      </c>
      <c r="H1220" s="117" t="s">
        <v>226</v>
      </c>
      <c r="J1220" s="117" t="s">
        <v>4208</v>
      </c>
      <c r="K1220" s="121">
        <v>274910</v>
      </c>
    </row>
    <row r="1221" spans="1:11" x14ac:dyDescent="0.4">
      <c r="A1221" s="117" t="s">
        <v>6634</v>
      </c>
      <c r="B1221" s="117" t="s">
        <v>225</v>
      </c>
      <c r="C1221" s="117" t="s">
        <v>6560</v>
      </c>
      <c r="D1221" s="117" t="s">
        <v>6561</v>
      </c>
      <c r="E1221" s="117" t="s">
        <v>4216</v>
      </c>
      <c r="F1221" s="117" t="s">
        <v>4215</v>
      </c>
      <c r="G1221" s="146" t="str">
        <f t="shared" si="19"/>
        <v>148393神奈川県川崎競馬組合</v>
      </c>
      <c r="H1221" s="117" t="s">
        <v>220</v>
      </c>
      <c r="J1221" s="117" t="s">
        <v>4208</v>
      </c>
      <c r="K1221" s="121">
        <v>0</v>
      </c>
    </row>
    <row r="1222" spans="1:11" x14ac:dyDescent="0.4">
      <c r="A1222" s="117" t="s">
        <v>6634</v>
      </c>
      <c r="B1222" s="117" t="s">
        <v>225</v>
      </c>
      <c r="C1222" s="117" t="s">
        <v>6560</v>
      </c>
      <c r="D1222" s="117" t="s">
        <v>6561</v>
      </c>
      <c r="E1222" s="117" t="s">
        <v>4214</v>
      </c>
      <c r="F1222" s="117" t="s">
        <v>4213</v>
      </c>
      <c r="G1222" s="146" t="str">
        <f t="shared" si="19"/>
        <v>148407厚木愛甲環境施設組合</v>
      </c>
      <c r="H1222" s="117" t="s">
        <v>226</v>
      </c>
      <c r="J1222" s="117" t="s">
        <v>4208</v>
      </c>
      <c r="K1222" s="121">
        <v>197808</v>
      </c>
    </row>
    <row r="1223" spans="1:11" x14ac:dyDescent="0.4">
      <c r="A1223" s="117" t="s">
        <v>6634</v>
      </c>
      <c r="B1223" s="117" t="s">
        <v>225</v>
      </c>
      <c r="C1223" s="117" t="s">
        <v>6560</v>
      </c>
      <c r="D1223" s="117" t="s">
        <v>6561</v>
      </c>
      <c r="E1223" s="117" t="s">
        <v>4212</v>
      </c>
      <c r="F1223" s="117" t="s">
        <v>4211</v>
      </c>
      <c r="G1223" s="146" t="str">
        <f t="shared" si="19"/>
        <v>148415神奈川県後期高齢者医療広域連合</v>
      </c>
      <c r="H1223" s="117" t="s">
        <v>220</v>
      </c>
      <c r="J1223" s="117" t="s">
        <v>4208</v>
      </c>
      <c r="K1223" s="121">
        <v>4397978</v>
      </c>
    </row>
    <row r="1224" spans="1:11" x14ac:dyDescent="0.4">
      <c r="A1224" s="117" t="s">
        <v>6634</v>
      </c>
      <c r="B1224" s="117" t="s">
        <v>225</v>
      </c>
      <c r="C1224" s="117" t="s">
        <v>6560</v>
      </c>
      <c r="D1224" s="117" t="s">
        <v>6561</v>
      </c>
      <c r="E1224" s="117" t="s">
        <v>4210</v>
      </c>
      <c r="F1224" s="117" t="s">
        <v>4209</v>
      </c>
      <c r="G1224" s="146" t="str">
        <f t="shared" si="19"/>
        <v>148423神奈川県町村情報システム共同事業組合</v>
      </c>
      <c r="H1224" s="117" t="s">
        <v>226</v>
      </c>
      <c r="J1224" s="117" t="s">
        <v>4208</v>
      </c>
      <c r="K1224" s="121">
        <v>607512</v>
      </c>
    </row>
    <row r="1225" spans="1:11" x14ac:dyDescent="0.4">
      <c r="A1225" s="117" t="s">
        <v>6634</v>
      </c>
      <c r="B1225" s="117" t="s">
        <v>225</v>
      </c>
      <c r="C1225" s="117" t="s">
        <v>6560</v>
      </c>
      <c r="D1225" s="117" t="s">
        <v>6561</v>
      </c>
      <c r="E1225" s="117" t="s">
        <v>4207</v>
      </c>
      <c r="F1225" s="117" t="s">
        <v>4206</v>
      </c>
      <c r="G1225" s="146" t="str">
        <f t="shared" si="19"/>
        <v>151009新潟市</v>
      </c>
      <c r="H1225" s="117" t="s">
        <v>802</v>
      </c>
      <c r="J1225" s="117" t="s">
        <v>801</v>
      </c>
      <c r="K1225" s="121">
        <v>403936780</v>
      </c>
    </row>
    <row r="1226" spans="1:11" x14ac:dyDescent="0.4">
      <c r="A1226" s="117" t="s">
        <v>6634</v>
      </c>
      <c r="B1226" s="117" t="s">
        <v>225</v>
      </c>
      <c r="C1226" s="117" t="s">
        <v>6560</v>
      </c>
      <c r="D1226" s="117" t="s">
        <v>6561</v>
      </c>
      <c r="E1226" s="117" t="s">
        <v>4205</v>
      </c>
      <c r="F1226" s="117" t="s">
        <v>4204</v>
      </c>
      <c r="G1226" s="146" t="str">
        <f t="shared" si="19"/>
        <v>152021長岡市</v>
      </c>
      <c r="H1226" s="117" t="s">
        <v>947</v>
      </c>
      <c r="J1226" s="117" t="s">
        <v>4101</v>
      </c>
      <c r="K1226" s="121">
        <v>129402762</v>
      </c>
    </row>
    <row r="1227" spans="1:11" x14ac:dyDescent="0.4">
      <c r="A1227" s="117" t="s">
        <v>6634</v>
      </c>
      <c r="B1227" s="117" t="s">
        <v>225</v>
      </c>
      <c r="C1227" s="117" t="s">
        <v>6560</v>
      </c>
      <c r="D1227" s="117" t="s">
        <v>6561</v>
      </c>
      <c r="E1227" s="117" t="s">
        <v>4203</v>
      </c>
      <c r="F1227" s="117" t="s">
        <v>4202</v>
      </c>
      <c r="G1227" s="146" t="str">
        <f t="shared" si="19"/>
        <v>152048三条市</v>
      </c>
      <c r="H1227" s="117" t="s">
        <v>338</v>
      </c>
      <c r="J1227" s="117" t="s">
        <v>4101</v>
      </c>
      <c r="K1227" s="121">
        <v>47611226</v>
      </c>
    </row>
    <row r="1228" spans="1:11" x14ac:dyDescent="0.4">
      <c r="A1228" s="117" t="s">
        <v>6634</v>
      </c>
      <c r="B1228" s="117" t="s">
        <v>225</v>
      </c>
      <c r="C1228" s="117" t="s">
        <v>6560</v>
      </c>
      <c r="D1228" s="117" t="s">
        <v>6561</v>
      </c>
      <c r="E1228" s="117" t="s">
        <v>4201</v>
      </c>
      <c r="F1228" s="117" t="s">
        <v>4200</v>
      </c>
      <c r="G1228" s="146" t="str">
        <f t="shared" si="19"/>
        <v>152056柏崎市</v>
      </c>
      <c r="H1228" s="117" t="s">
        <v>338</v>
      </c>
      <c r="J1228" s="117" t="s">
        <v>4101</v>
      </c>
      <c r="K1228" s="121">
        <v>47383496</v>
      </c>
    </row>
    <row r="1229" spans="1:11" x14ac:dyDescent="0.4">
      <c r="A1229" s="117" t="s">
        <v>6634</v>
      </c>
      <c r="B1229" s="117" t="s">
        <v>225</v>
      </c>
      <c r="C1229" s="117" t="s">
        <v>6560</v>
      </c>
      <c r="D1229" s="117" t="s">
        <v>6561</v>
      </c>
      <c r="E1229" s="117" t="s">
        <v>4199</v>
      </c>
      <c r="F1229" s="117" t="s">
        <v>4198</v>
      </c>
      <c r="G1229" s="146" t="str">
        <f t="shared" si="19"/>
        <v>152064新発田市</v>
      </c>
      <c r="H1229" s="117" t="s">
        <v>338</v>
      </c>
      <c r="J1229" s="117" t="s">
        <v>4101</v>
      </c>
      <c r="K1229" s="121">
        <v>44399633</v>
      </c>
    </row>
    <row r="1230" spans="1:11" x14ac:dyDescent="0.4">
      <c r="A1230" s="117" t="s">
        <v>6634</v>
      </c>
      <c r="B1230" s="117" t="s">
        <v>225</v>
      </c>
      <c r="C1230" s="117" t="s">
        <v>6560</v>
      </c>
      <c r="D1230" s="117" t="s">
        <v>6561</v>
      </c>
      <c r="E1230" s="117" t="s">
        <v>4197</v>
      </c>
      <c r="F1230" s="117" t="s">
        <v>4196</v>
      </c>
      <c r="G1230" s="146" t="str">
        <f t="shared" si="19"/>
        <v>152081小千谷市</v>
      </c>
      <c r="H1230" s="117" t="s">
        <v>338</v>
      </c>
      <c r="J1230" s="117" t="s">
        <v>4101</v>
      </c>
      <c r="K1230" s="121">
        <v>16797276</v>
      </c>
    </row>
    <row r="1231" spans="1:11" x14ac:dyDescent="0.4">
      <c r="A1231" s="117" t="s">
        <v>6634</v>
      </c>
      <c r="B1231" s="117" t="s">
        <v>225</v>
      </c>
      <c r="C1231" s="117" t="s">
        <v>6560</v>
      </c>
      <c r="D1231" s="117" t="s">
        <v>6561</v>
      </c>
      <c r="E1231" s="117" t="s">
        <v>4195</v>
      </c>
      <c r="F1231" s="117" t="s">
        <v>4194</v>
      </c>
      <c r="G1231" s="146" t="str">
        <f t="shared" si="19"/>
        <v>152099加茂市</v>
      </c>
      <c r="H1231" s="117" t="s">
        <v>338</v>
      </c>
      <c r="J1231" s="117" t="s">
        <v>4101</v>
      </c>
      <c r="K1231" s="121">
        <v>11758832</v>
      </c>
    </row>
    <row r="1232" spans="1:11" x14ac:dyDescent="0.4">
      <c r="A1232" s="117" t="s">
        <v>6634</v>
      </c>
      <c r="B1232" s="117" t="s">
        <v>225</v>
      </c>
      <c r="C1232" s="117" t="s">
        <v>6560</v>
      </c>
      <c r="D1232" s="117" t="s">
        <v>6561</v>
      </c>
      <c r="E1232" s="117" t="s">
        <v>4193</v>
      </c>
      <c r="F1232" s="117" t="s">
        <v>4192</v>
      </c>
      <c r="G1232" s="146" t="str">
        <f t="shared" si="19"/>
        <v>152102十日町市</v>
      </c>
      <c r="H1232" s="117" t="s">
        <v>338</v>
      </c>
      <c r="I1232" s="116" t="s">
        <v>802</v>
      </c>
      <c r="J1232" s="117" t="s">
        <v>4101</v>
      </c>
      <c r="K1232" s="121">
        <v>38382973</v>
      </c>
    </row>
    <row r="1233" spans="1:11" x14ac:dyDescent="0.4">
      <c r="A1233" s="117" t="s">
        <v>6634</v>
      </c>
      <c r="B1233" s="117" t="s">
        <v>225</v>
      </c>
      <c r="C1233" s="117" t="s">
        <v>6560</v>
      </c>
      <c r="D1233" s="117" t="s">
        <v>6561</v>
      </c>
      <c r="E1233" s="117" t="s">
        <v>4191</v>
      </c>
      <c r="F1233" s="117" t="s">
        <v>4190</v>
      </c>
      <c r="G1233" s="146" t="str">
        <f t="shared" si="19"/>
        <v>152111見附市</v>
      </c>
      <c r="H1233" s="117" t="s">
        <v>338</v>
      </c>
      <c r="I1233" s="117"/>
      <c r="J1233" s="117" t="s">
        <v>4101</v>
      </c>
      <c r="K1233" s="121">
        <v>19649503</v>
      </c>
    </row>
    <row r="1234" spans="1:11" x14ac:dyDescent="0.4">
      <c r="A1234" s="117" t="s">
        <v>6634</v>
      </c>
      <c r="B1234" s="117" t="s">
        <v>225</v>
      </c>
      <c r="C1234" s="117" t="s">
        <v>6560</v>
      </c>
      <c r="D1234" s="117" t="s">
        <v>6561</v>
      </c>
      <c r="E1234" s="117" t="s">
        <v>4189</v>
      </c>
      <c r="F1234" s="117" t="s">
        <v>4188</v>
      </c>
      <c r="G1234" s="146" t="str">
        <f t="shared" si="19"/>
        <v>152129村上市</v>
      </c>
      <c r="H1234" s="117" t="s">
        <v>338</v>
      </c>
      <c r="J1234" s="117" t="s">
        <v>4101</v>
      </c>
      <c r="K1234" s="121">
        <v>34609966</v>
      </c>
    </row>
    <row r="1235" spans="1:11" x14ac:dyDescent="0.4">
      <c r="A1235" s="117" t="s">
        <v>6634</v>
      </c>
      <c r="B1235" s="117" t="s">
        <v>225</v>
      </c>
      <c r="C1235" s="117" t="s">
        <v>6560</v>
      </c>
      <c r="D1235" s="117" t="s">
        <v>6561</v>
      </c>
      <c r="E1235" s="117" t="s">
        <v>4187</v>
      </c>
      <c r="F1235" s="117" t="s">
        <v>4186</v>
      </c>
      <c r="G1235" s="146" t="str">
        <f t="shared" si="19"/>
        <v>152137燕市</v>
      </c>
      <c r="H1235" s="117" t="s">
        <v>338</v>
      </c>
      <c r="J1235" s="117" t="s">
        <v>4101</v>
      </c>
      <c r="K1235" s="121">
        <v>33869713</v>
      </c>
    </row>
    <row r="1236" spans="1:11" x14ac:dyDescent="0.4">
      <c r="A1236" s="117" t="s">
        <v>6634</v>
      </c>
      <c r="B1236" s="117" t="s">
        <v>225</v>
      </c>
      <c r="C1236" s="117" t="s">
        <v>6560</v>
      </c>
      <c r="D1236" s="117" t="s">
        <v>6561</v>
      </c>
      <c r="E1236" s="117" t="s">
        <v>4185</v>
      </c>
      <c r="F1236" s="117" t="s">
        <v>4184</v>
      </c>
      <c r="G1236" s="146" t="str">
        <f t="shared" si="19"/>
        <v>152161糸魚川市</v>
      </c>
      <c r="H1236" s="117" t="s">
        <v>338</v>
      </c>
      <c r="J1236" s="117" t="s">
        <v>4101</v>
      </c>
      <c r="K1236" s="121">
        <v>28229133</v>
      </c>
    </row>
    <row r="1237" spans="1:11" x14ac:dyDescent="0.4">
      <c r="A1237" s="117" t="s">
        <v>6634</v>
      </c>
      <c r="B1237" s="117" t="s">
        <v>225</v>
      </c>
      <c r="C1237" s="117" t="s">
        <v>6560</v>
      </c>
      <c r="D1237" s="117" t="s">
        <v>6561</v>
      </c>
      <c r="E1237" s="117" t="s">
        <v>4183</v>
      </c>
      <c r="F1237" s="117" t="s">
        <v>4182</v>
      </c>
      <c r="G1237" s="146" t="str">
        <f t="shared" si="19"/>
        <v>152170妙高市</v>
      </c>
      <c r="H1237" s="117" t="s">
        <v>338</v>
      </c>
      <c r="J1237" s="117" t="s">
        <v>4101</v>
      </c>
      <c r="K1237" s="121">
        <v>19780091</v>
      </c>
    </row>
    <row r="1238" spans="1:11" x14ac:dyDescent="0.4">
      <c r="A1238" s="117" t="s">
        <v>6634</v>
      </c>
      <c r="B1238" s="117" t="s">
        <v>225</v>
      </c>
      <c r="C1238" s="117" t="s">
        <v>6560</v>
      </c>
      <c r="D1238" s="117" t="s">
        <v>6561</v>
      </c>
      <c r="E1238" s="117" t="s">
        <v>4181</v>
      </c>
      <c r="F1238" s="117" t="s">
        <v>4180</v>
      </c>
      <c r="G1238" s="146" t="str">
        <f t="shared" si="19"/>
        <v>152188五泉市</v>
      </c>
      <c r="H1238" s="117" t="s">
        <v>338</v>
      </c>
      <c r="J1238" s="117" t="s">
        <v>4101</v>
      </c>
      <c r="K1238" s="121">
        <v>21875891</v>
      </c>
    </row>
    <row r="1239" spans="1:11" x14ac:dyDescent="0.4">
      <c r="A1239" s="117" t="s">
        <v>6634</v>
      </c>
      <c r="B1239" s="117" t="s">
        <v>225</v>
      </c>
      <c r="C1239" s="117" t="s">
        <v>6560</v>
      </c>
      <c r="D1239" s="117" t="s">
        <v>6561</v>
      </c>
      <c r="E1239" s="117" t="s">
        <v>4179</v>
      </c>
      <c r="F1239" s="117" t="s">
        <v>4178</v>
      </c>
      <c r="G1239" s="146" t="str">
        <f t="shared" si="19"/>
        <v>152226上越市</v>
      </c>
      <c r="H1239" s="117" t="s">
        <v>947</v>
      </c>
      <c r="I1239" s="116" t="s">
        <v>802</v>
      </c>
      <c r="J1239" s="117" t="s">
        <v>4101</v>
      </c>
      <c r="K1239" s="121">
        <v>109458074</v>
      </c>
    </row>
    <row r="1240" spans="1:11" x14ac:dyDescent="0.4">
      <c r="A1240" s="117" t="s">
        <v>6634</v>
      </c>
      <c r="B1240" s="117" t="s">
        <v>225</v>
      </c>
      <c r="C1240" s="117" t="s">
        <v>6560</v>
      </c>
      <c r="D1240" s="117" t="s">
        <v>6561</v>
      </c>
      <c r="E1240" s="117" t="s">
        <v>4177</v>
      </c>
      <c r="F1240" s="117" t="s">
        <v>4176</v>
      </c>
      <c r="G1240" s="146" t="str">
        <f t="shared" si="19"/>
        <v>152234阿賀野市</v>
      </c>
      <c r="H1240" s="117" t="s">
        <v>338</v>
      </c>
      <c r="I1240" s="117"/>
      <c r="J1240" s="117" t="s">
        <v>4101</v>
      </c>
      <c r="K1240" s="121">
        <v>21329524</v>
      </c>
    </row>
    <row r="1241" spans="1:11" x14ac:dyDescent="0.4">
      <c r="A1241" s="117" t="s">
        <v>6634</v>
      </c>
      <c r="B1241" s="117" t="s">
        <v>225</v>
      </c>
      <c r="C1241" s="117" t="s">
        <v>6560</v>
      </c>
      <c r="D1241" s="117" t="s">
        <v>6561</v>
      </c>
      <c r="E1241" s="117" t="s">
        <v>4175</v>
      </c>
      <c r="F1241" s="117" t="s">
        <v>4174</v>
      </c>
      <c r="G1241" s="146" t="str">
        <f t="shared" si="19"/>
        <v>152242佐渡市</v>
      </c>
      <c r="H1241" s="117" t="s">
        <v>338</v>
      </c>
      <c r="J1241" s="117" t="s">
        <v>4101</v>
      </c>
      <c r="K1241" s="121">
        <v>47456918</v>
      </c>
    </row>
    <row r="1242" spans="1:11" x14ac:dyDescent="0.4">
      <c r="A1242" s="117" t="s">
        <v>6634</v>
      </c>
      <c r="B1242" s="117" t="s">
        <v>225</v>
      </c>
      <c r="C1242" s="117" t="s">
        <v>6560</v>
      </c>
      <c r="D1242" s="117" t="s">
        <v>6561</v>
      </c>
      <c r="E1242" s="117" t="s">
        <v>4173</v>
      </c>
      <c r="F1242" s="117" t="s">
        <v>4172</v>
      </c>
      <c r="G1242" s="146" t="str">
        <f t="shared" si="19"/>
        <v>152251魚沼市</v>
      </c>
      <c r="H1242" s="117" t="s">
        <v>338</v>
      </c>
      <c r="J1242" s="117" t="s">
        <v>4101</v>
      </c>
      <c r="K1242" s="121">
        <v>27521013</v>
      </c>
    </row>
    <row r="1243" spans="1:11" x14ac:dyDescent="0.4">
      <c r="A1243" s="117" t="s">
        <v>6634</v>
      </c>
      <c r="B1243" s="117" t="s">
        <v>225</v>
      </c>
      <c r="C1243" s="117" t="s">
        <v>6560</v>
      </c>
      <c r="D1243" s="117" t="s">
        <v>6561</v>
      </c>
      <c r="E1243" s="117" t="s">
        <v>4171</v>
      </c>
      <c r="F1243" s="117" t="s">
        <v>4170</v>
      </c>
      <c r="G1243" s="146" t="str">
        <f t="shared" si="19"/>
        <v>152269南魚沼市</v>
      </c>
      <c r="H1243" s="117" t="s">
        <v>338</v>
      </c>
      <c r="J1243" s="117" t="s">
        <v>4101</v>
      </c>
      <c r="K1243" s="121">
        <v>32520880</v>
      </c>
    </row>
    <row r="1244" spans="1:11" x14ac:dyDescent="0.4">
      <c r="A1244" s="117" t="s">
        <v>6634</v>
      </c>
      <c r="B1244" s="117" t="s">
        <v>225</v>
      </c>
      <c r="C1244" s="117" t="s">
        <v>6560</v>
      </c>
      <c r="D1244" s="117" t="s">
        <v>6561</v>
      </c>
      <c r="E1244" s="117" t="s">
        <v>4169</v>
      </c>
      <c r="F1244" s="117" t="s">
        <v>4168</v>
      </c>
      <c r="G1244" s="146" t="str">
        <f t="shared" si="19"/>
        <v>152277胎内市</v>
      </c>
      <c r="H1244" s="117" t="s">
        <v>338</v>
      </c>
      <c r="J1244" s="117" t="s">
        <v>4101</v>
      </c>
      <c r="K1244" s="121">
        <v>15938691</v>
      </c>
    </row>
    <row r="1245" spans="1:11" x14ac:dyDescent="0.4">
      <c r="A1245" s="117" t="s">
        <v>6634</v>
      </c>
      <c r="B1245" s="117" t="s">
        <v>225</v>
      </c>
      <c r="C1245" s="117" t="s">
        <v>6560</v>
      </c>
      <c r="D1245" s="117" t="s">
        <v>6561</v>
      </c>
      <c r="E1245" s="117" t="s">
        <v>4167</v>
      </c>
      <c r="F1245" s="117" t="s">
        <v>4166</v>
      </c>
      <c r="G1245" s="146" t="str">
        <f t="shared" si="19"/>
        <v>153079聖籠町</v>
      </c>
      <c r="H1245" s="117" t="s">
        <v>277</v>
      </c>
      <c r="J1245" s="117" t="s">
        <v>4101</v>
      </c>
      <c r="K1245" s="121">
        <v>6826142</v>
      </c>
    </row>
    <row r="1246" spans="1:11" x14ac:dyDescent="0.4">
      <c r="A1246" s="117" t="s">
        <v>6634</v>
      </c>
      <c r="B1246" s="117" t="s">
        <v>225</v>
      </c>
      <c r="C1246" s="117" t="s">
        <v>6560</v>
      </c>
      <c r="D1246" s="117" t="s">
        <v>6561</v>
      </c>
      <c r="E1246" s="117" t="s">
        <v>4165</v>
      </c>
      <c r="F1246" s="117" t="s">
        <v>4164</v>
      </c>
      <c r="G1246" s="146" t="str">
        <f t="shared" si="19"/>
        <v>153427弥彦村</v>
      </c>
      <c r="H1246" s="117" t="s">
        <v>277</v>
      </c>
      <c r="J1246" s="117" t="s">
        <v>4101</v>
      </c>
      <c r="K1246" s="121">
        <v>4321283</v>
      </c>
    </row>
    <row r="1247" spans="1:11" x14ac:dyDescent="0.4">
      <c r="A1247" s="117" t="s">
        <v>6634</v>
      </c>
      <c r="B1247" s="117" t="s">
        <v>225</v>
      </c>
      <c r="C1247" s="117" t="s">
        <v>6560</v>
      </c>
      <c r="D1247" s="117" t="s">
        <v>6561</v>
      </c>
      <c r="E1247" s="117" t="s">
        <v>4163</v>
      </c>
      <c r="F1247" s="117" t="s">
        <v>4162</v>
      </c>
      <c r="G1247" s="146" t="str">
        <f t="shared" si="19"/>
        <v>153613田上町</v>
      </c>
      <c r="H1247" s="117" t="s">
        <v>277</v>
      </c>
      <c r="J1247" s="117" t="s">
        <v>4101</v>
      </c>
      <c r="K1247" s="121">
        <v>4508829</v>
      </c>
    </row>
    <row r="1248" spans="1:11" x14ac:dyDescent="0.4">
      <c r="A1248" s="117" t="s">
        <v>6634</v>
      </c>
      <c r="B1248" s="117" t="s">
        <v>225</v>
      </c>
      <c r="C1248" s="117" t="s">
        <v>6560</v>
      </c>
      <c r="D1248" s="117" t="s">
        <v>6561</v>
      </c>
      <c r="E1248" s="117" t="s">
        <v>4161</v>
      </c>
      <c r="F1248" s="117" t="s">
        <v>4160</v>
      </c>
      <c r="G1248" s="146" t="str">
        <f t="shared" si="19"/>
        <v>153851阿賀町</v>
      </c>
      <c r="H1248" s="117" t="s">
        <v>277</v>
      </c>
      <c r="J1248" s="117" t="s">
        <v>4101</v>
      </c>
      <c r="K1248" s="121">
        <v>13070871</v>
      </c>
    </row>
    <row r="1249" spans="1:11" x14ac:dyDescent="0.4">
      <c r="A1249" s="117" t="s">
        <v>6634</v>
      </c>
      <c r="B1249" s="117" t="s">
        <v>225</v>
      </c>
      <c r="C1249" s="117" t="s">
        <v>6560</v>
      </c>
      <c r="D1249" s="117" t="s">
        <v>6561</v>
      </c>
      <c r="E1249" s="117" t="s">
        <v>4159</v>
      </c>
      <c r="F1249" s="117" t="s">
        <v>4158</v>
      </c>
      <c r="G1249" s="146" t="str">
        <f t="shared" si="19"/>
        <v>154059出雲崎町</v>
      </c>
      <c r="H1249" s="117" t="s">
        <v>277</v>
      </c>
      <c r="J1249" s="117" t="s">
        <v>4101</v>
      </c>
      <c r="K1249" s="121">
        <v>4071962</v>
      </c>
    </row>
    <row r="1250" spans="1:11" x14ac:dyDescent="0.4">
      <c r="A1250" s="117" t="s">
        <v>6634</v>
      </c>
      <c r="B1250" s="117" t="s">
        <v>225</v>
      </c>
      <c r="C1250" s="117" t="s">
        <v>6560</v>
      </c>
      <c r="D1250" s="117" t="s">
        <v>6561</v>
      </c>
      <c r="E1250" s="117" t="s">
        <v>4157</v>
      </c>
      <c r="F1250" s="117" t="s">
        <v>4156</v>
      </c>
      <c r="G1250" s="146" t="str">
        <f t="shared" si="19"/>
        <v>154610湯沢町</v>
      </c>
      <c r="H1250" s="117" t="s">
        <v>277</v>
      </c>
      <c r="J1250" s="117" t="s">
        <v>4101</v>
      </c>
      <c r="K1250" s="121">
        <v>6477058</v>
      </c>
    </row>
    <row r="1251" spans="1:11" x14ac:dyDescent="0.4">
      <c r="A1251" s="117" t="s">
        <v>6634</v>
      </c>
      <c r="B1251" s="117" t="s">
        <v>225</v>
      </c>
      <c r="C1251" s="117" t="s">
        <v>6560</v>
      </c>
      <c r="D1251" s="117" t="s">
        <v>6561</v>
      </c>
      <c r="E1251" s="117" t="s">
        <v>4155</v>
      </c>
      <c r="F1251" s="117" t="s">
        <v>4154</v>
      </c>
      <c r="G1251" s="146" t="str">
        <f t="shared" si="19"/>
        <v>154822津南町</v>
      </c>
      <c r="H1251" s="117" t="s">
        <v>277</v>
      </c>
      <c r="I1251" s="116" t="s">
        <v>802</v>
      </c>
      <c r="J1251" s="117" t="s">
        <v>4101</v>
      </c>
      <c r="K1251" s="121">
        <v>7486389</v>
      </c>
    </row>
    <row r="1252" spans="1:11" x14ac:dyDescent="0.4">
      <c r="A1252" s="117" t="s">
        <v>6634</v>
      </c>
      <c r="B1252" s="117" t="s">
        <v>225</v>
      </c>
      <c r="C1252" s="117" t="s">
        <v>6560</v>
      </c>
      <c r="D1252" s="117" t="s">
        <v>6561</v>
      </c>
      <c r="E1252" s="117" t="s">
        <v>4153</v>
      </c>
      <c r="F1252" s="117" t="s">
        <v>4152</v>
      </c>
      <c r="G1252" s="146" t="str">
        <f t="shared" si="19"/>
        <v>155047刈羽村</v>
      </c>
      <c r="H1252" s="117" t="s">
        <v>277</v>
      </c>
      <c r="I1252" s="117"/>
      <c r="J1252" s="117" t="s">
        <v>4101</v>
      </c>
      <c r="K1252" s="121">
        <v>5795121</v>
      </c>
    </row>
    <row r="1253" spans="1:11" x14ac:dyDescent="0.4">
      <c r="A1253" s="117" t="s">
        <v>6634</v>
      </c>
      <c r="B1253" s="117" t="s">
        <v>225</v>
      </c>
      <c r="C1253" s="117" t="s">
        <v>6560</v>
      </c>
      <c r="D1253" s="117" t="s">
        <v>6561</v>
      </c>
      <c r="E1253" s="117" t="s">
        <v>4151</v>
      </c>
      <c r="F1253" s="117" t="s">
        <v>4150</v>
      </c>
      <c r="G1253" s="146" t="str">
        <f t="shared" si="19"/>
        <v>155811関川村</v>
      </c>
      <c r="H1253" s="117" t="s">
        <v>277</v>
      </c>
      <c r="J1253" s="117" t="s">
        <v>4101</v>
      </c>
      <c r="K1253" s="121">
        <v>4793917</v>
      </c>
    </row>
    <row r="1254" spans="1:11" x14ac:dyDescent="0.4">
      <c r="A1254" s="117" t="s">
        <v>6634</v>
      </c>
      <c r="B1254" s="117" t="s">
        <v>225</v>
      </c>
      <c r="C1254" s="117" t="s">
        <v>6560</v>
      </c>
      <c r="D1254" s="117" t="s">
        <v>6561</v>
      </c>
      <c r="E1254" s="117" t="s">
        <v>4149</v>
      </c>
      <c r="F1254" s="117" t="s">
        <v>4148</v>
      </c>
      <c r="G1254" s="146" t="str">
        <f t="shared" si="19"/>
        <v>155861粟島浦村</v>
      </c>
      <c r="H1254" s="117" t="s">
        <v>277</v>
      </c>
      <c r="J1254" s="117" t="s">
        <v>4101</v>
      </c>
      <c r="K1254" s="121">
        <v>1150271</v>
      </c>
    </row>
    <row r="1255" spans="1:11" x14ac:dyDescent="0.4">
      <c r="A1255" s="117" t="s">
        <v>6634</v>
      </c>
      <c r="B1255" s="117" t="s">
        <v>225</v>
      </c>
      <c r="C1255" s="117" t="s">
        <v>6560</v>
      </c>
      <c r="D1255" s="117" t="s">
        <v>6561</v>
      </c>
      <c r="E1255" s="117" t="s">
        <v>4147</v>
      </c>
      <c r="F1255" s="117" t="s">
        <v>4146</v>
      </c>
      <c r="G1255" s="146" t="str">
        <f t="shared" si="19"/>
        <v>158381津南地域衛生施設組合</v>
      </c>
      <c r="H1255" s="117" t="s">
        <v>226</v>
      </c>
      <c r="J1255" s="117" t="s">
        <v>4101</v>
      </c>
      <c r="K1255" s="121">
        <v>292669</v>
      </c>
    </row>
    <row r="1256" spans="1:11" x14ac:dyDescent="0.4">
      <c r="A1256" s="117" t="s">
        <v>6634</v>
      </c>
      <c r="B1256" s="117" t="s">
        <v>225</v>
      </c>
      <c r="C1256" s="117" t="s">
        <v>6560</v>
      </c>
      <c r="D1256" s="117" t="s">
        <v>6561</v>
      </c>
      <c r="E1256" s="117" t="s">
        <v>4145</v>
      </c>
      <c r="F1256" s="117" t="s">
        <v>4144</v>
      </c>
      <c r="G1256" s="146" t="str">
        <f t="shared" si="19"/>
        <v>158542さくら福祉保健事務組合</v>
      </c>
      <c r="H1256" s="117" t="s">
        <v>226</v>
      </c>
      <c r="J1256" s="117" t="s">
        <v>4101</v>
      </c>
      <c r="K1256" s="121">
        <v>400048</v>
      </c>
    </row>
    <row r="1257" spans="1:11" x14ac:dyDescent="0.4">
      <c r="A1257" s="117" t="s">
        <v>6634</v>
      </c>
      <c r="B1257" s="117" t="s">
        <v>225</v>
      </c>
      <c r="C1257" s="117" t="s">
        <v>6560</v>
      </c>
      <c r="D1257" s="117" t="s">
        <v>6561</v>
      </c>
      <c r="E1257" s="117" t="s">
        <v>4143</v>
      </c>
      <c r="F1257" s="117" t="s">
        <v>4142</v>
      </c>
      <c r="G1257" s="146" t="str">
        <f t="shared" si="19"/>
        <v>158551寺泊老人ホーム組合</v>
      </c>
      <c r="H1257" s="117" t="s">
        <v>226</v>
      </c>
      <c r="J1257" s="117" t="s">
        <v>4101</v>
      </c>
      <c r="K1257" s="121">
        <v>311331</v>
      </c>
    </row>
    <row r="1258" spans="1:11" x14ac:dyDescent="0.4">
      <c r="A1258" s="117" t="s">
        <v>6634</v>
      </c>
      <c r="B1258" s="117" t="s">
        <v>225</v>
      </c>
      <c r="C1258" s="117" t="s">
        <v>6560</v>
      </c>
      <c r="D1258" s="117" t="s">
        <v>6561</v>
      </c>
      <c r="E1258" s="117" t="s">
        <v>4141</v>
      </c>
      <c r="F1258" s="117" t="s">
        <v>4140</v>
      </c>
      <c r="G1258" s="146" t="str">
        <f t="shared" si="19"/>
        <v>158607下越障害福祉事務組合</v>
      </c>
      <c r="H1258" s="117" t="s">
        <v>226</v>
      </c>
      <c r="J1258" s="117" t="s">
        <v>4101</v>
      </c>
      <c r="K1258" s="121">
        <v>2387339</v>
      </c>
    </row>
    <row r="1259" spans="1:11" x14ac:dyDescent="0.4">
      <c r="A1259" s="117" t="s">
        <v>6634</v>
      </c>
      <c r="B1259" s="117" t="s">
        <v>225</v>
      </c>
      <c r="C1259" s="117" t="s">
        <v>6560</v>
      </c>
      <c r="D1259" s="117" t="s">
        <v>6561</v>
      </c>
      <c r="E1259" s="117" t="s">
        <v>4139</v>
      </c>
      <c r="F1259" s="117" t="s">
        <v>4138</v>
      </c>
      <c r="G1259" s="146" t="str">
        <f t="shared" si="19"/>
        <v>158615魚沼地区障害福祉組合</v>
      </c>
      <c r="H1259" s="117" t="s">
        <v>226</v>
      </c>
      <c r="J1259" s="117" t="s">
        <v>4101</v>
      </c>
      <c r="K1259" s="121">
        <v>286632</v>
      </c>
    </row>
    <row r="1260" spans="1:11" x14ac:dyDescent="0.4">
      <c r="A1260" s="117" t="s">
        <v>6634</v>
      </c>
      <c r="B1260" s="117" t="s">
        <v>225</v>
      </c>
      <c r="C1260" s="117" t="s">
        <v>6560</v>
      </c>
      <c r="D1260" s="117" t="s">
        <v>6561</v>
      </c>
      <c r="E1260" s="117" t="s">
        <v>4137</v>
      </c>
      <c r="F1260" s="117" t="s">
        <v>4136</v>
      </c>
      <c r="G1260" s="146" t="str">
        <f t="shared" si="19"/>
        <v>158623新潟県中越福祉事務組合</v>
      </c>
      <c r="H1260" s="117" t="s">
        <v>226</v>
      </c>
      <c r="J1260" s="117" t="s">
        <v>4101</v>
      </c>
      <c r="K1260" s="121">
        <v>946422</v>
      </c>
    </row>
    <row r="1261" spans="1:11" x14ac:dyDescent="0.4">
      <c r="A1261" s="117" t="s">
        <v>6634</v>
      </c>
      <c r="B1261" s="117" t="s">
        <v>225</v>
      </c>
      <c r="C1261" s="117" t="s">
        <v>6560</v>
      </c>
      <c r="D1261" s="117" t="s">
        <v>6561</v>
      </c>
      <c r="E1261" s="117" t="s">
        <v>4135</v>
      </c>
      <c r="F1261" s="117" t="s">
        <v>4134</v>
      </c>
      <c r="G1261" s="146" t="str">
        <f t="shared" si="19"/>
        <v>158631西蒲原福祉事務組合</v>
      </c>
      <c r="H1261" s="117" t="s">
        <v>226</v>
      </c>
      <c r="J1261" s="117" t="s">
        <v>4101</v>
      </c>
      <c r="K1261" s="121">
        <v>564345</v>
      </c>
    </row>
    <row r="1262" spans="1:11" x14ac:dyDescent="0.4">
      <c r="A1262" s="117" t="s">
        <v>6634</v>
      </c>
      <c r="B1262" s="117" t="s">
        <v>225</v>
      </c>
      <c r="C1262" s="117" t="s">
        <v>6560</v>
      </c>
      <c r="D1262" s="117" t="s">
        <v>6561</v>
      </c>
      <c r="E1262" s="117" t="s">
        <v>4133</v>
      </c>
      <c r="F1262" s="117" t="s">
        <v>4132</v>
      </c>
      <c r="G1262" s="146" t="str">
        <f t="shared" si="19"/>
        <v>158640新潟県中東福祉事務組合</v>
      </c>
      <c r="H1262" s="117" t="s">
        <v>226</v>
      </c>
      <c r="J1262" s="117" t="s">
        <v>4101</v>
      </c>
      <c r="K1262" s="121">
        <v>546137</v>
      </c>
    </row>
    <row r="1263" spans="1:11" x14ac:dyDescent="0.4">
      <c r="A1263" s="117" t="s">
        <v>6634</v>
      </c>
      <c r="B1263" s="117" t="s">
        <v>225</v>
      </c>
      <c r="C1263" s="117" t="s">
        <v>6560</v>
      </c>
      <c r="D1263" s="117" t="s">
        <v>6561</v>
      </c>
      <c r="E1263" s="117" t="s">
        <v>4131</v>
      </c>
      <c r="F1263" s="117" t="s">
        <v>4130</v>
      </c>
      <c r="G1263" s="146" t="str">
        <f t="shared" si="19"/>
        <v>158895新潟県三条・燕総合グラウンド施設組合</v>
      </c>
      <c r="H1263" s="117" t="s">
        <v>226</v>
      </c>
      <c r="J1263" s="117" t="s">
        <v>4101</v>
      </c>
      <c r="K1263" s="121">
        <v>42035</v>
      </c>
    </row>
    <row r="1264" spans="1:11" x14ac:dyDescent="0.4">
      <c r="A1264" s="117" t="s">
        <v>6634</v>
      </c>
      <c r="B1264" s="117" t="s">
        <v>225</v>
      </c>
      <c r="C1264" s="117" t="s">
        <v>6560</v>
      </c>
      <c r="D1264" s="117" t="s">
        <v>6561</v>
      </c>
      <c r="E1264" s="117" t="s">
        <v>4129</v>
      </c>
      <c r="F1264" s="117" t="s">
        <v>4128</v>
      </c>
      <c r="G1264" s="146" t="str">
        <f t="shared" si="19"/>
        <v>158909三条・燕・西蒲・南蒲広域養護老人ホーム施設組合</v>
      </c>
      <c r="H1264" s="117" t="s">
        <v>226</v>
      </c>
      <c r="J1264" s="117" t="s">
        <v>4101</v>
      </c>
      <c r="K1264" s="121">
        <v>193074</v>
      </c>
    </row>
    <row r="1265" spans="1:11" x14ac:dyDescent="0.4">
      <c r="A1265" s="117" t="s">
        <v>6634</v>
      </c>
      <c r="B1265" s="117" t="s">
        <v>225</v>
      </c>
      <c r="C1265" s="117" t="s">
        <v>6560</v>
      </c>
      <c r="D1265" s="117" t="s">
        <v>6561</v>
      </c>
      <c r="E1265" s="117" t="s">
        <v>4127</v>
      </c>
      <c r="F1265" s="117" t="s">
        <v>4126</v>
      </c>
      <c r="G1265" s="146" t="str">
        <f t="shared" si="19"/>
        <v>158933加茂市・田上町消防衛生保育組合</v>
      </c>
      <c r="H1265" s="117" t="s">
        <v>226</v>
      </c>
      <c r="J1265" s="117" t="s">
        <v>4101</v>
      </c>
      <c r="K1265" s="121">
        <v>1026551</v>
      </c>
    </row>
    <row r="1266" spans="1:11" x14ac:dyDescent="0.4">
      <c r="A1266" s="117" t="s">
        <v>6634</v>
      </c>
      <c r="B1266" s="117" t="s">
        <v>225</v>
      </c>
      <c r="C1266" s="117" t="s">
        <v>6560</v>
      </c>
      <c r="D1266" s="117" t="s">
        <v>6561</v>
      </c>
      <c r="E1266" s="117" t="s">
        <v>4125</v>
      </c>
      <c r="F1266" s="117" t="s">
        <v>4124</v>
      </c>
      <c r="G1266" s="146" t="str">
        <f t="shared" si="19"/>
        <v>159000燕・弥彦総合事務組合</v>
      </c>
      <c r="H1266" s="117" t="s">
        <v>226</v>
      </c>
      <c r="J1266" s="117" t="s">
        <v>4101</v>
      </c>
      <c r="K1266" s="121">
        <v>2763124</v>
      </c>
    </row>
    <row r="1267" spans="1:11" x14ac:dyDescent="0.4">
      <c r="A1267" s="117" t="s">
        <v>6634</v>
      </c>
      <c r="B1267" s="117" t="s">
        <v>225</v>
      </c>
      <c r="C1267" s="117" t="s">
        <v>6560</v>
      </c>
      <c r="D1267" s="117" t="s">
        <v>6561</v>
      </c>
      <c r="E1267" s="117" t="s">
        <v>4123</v>
      </c>
      <c r="F1267" s="117" t="s">
        <v>4122</v>
      </c>
      <c r="G1267" s="146" t="str">
        <f t="shared" si="19"/>
        <v>159069豊栄郷清掃施設処理組合</v>
      </c>
      <c r="H1267" s="117" t="s">
        <v>226</v>
      </c>
      <c r="J1267" s="117" t="s">
        <v>4101</v>
      </c>
      <c r="K1267" s="121">
        <v>619455</v>
      </c>
    </row>
    <row r="1268" spans="1:11" x14ac:dyDescent="0.4">
      <c r="A1268" s="117" t="s">
        <v>6634</v>
      </c>
      <c r="B1268" s="117" t="s">
        <v>225</v>
      </c>
      <c r="C1268" s="117" t="s">
        <v>6560</v>
      </c>
      <c r="D1268" s="117" t="s">
        <v>6561</v>
      </c>
      <c r="E1268" s="117" t="s">
        <v>4121</v>
      </c>
      <c r="F1268" s="117" t="s">
        <v>4120</v>
      </c>
      <c r="G1268" s="146" t="str">
        <f t="shared" si="19"/>
        <v>159123新発田地域広域事務組合</v>
      </c>
      <c r="H1268" s="117" t="s">
        <v>226</v>
      </c>
      <c r="J1268" s="117" t="s">
        <v>4101</v>
      </c>
      <c r="K1268" s="121">
        <v>2985007</v>
      </c>
    </row>
    <row r="1269" spans="1:11" x14ac:dyDescent="0.4">
      <c r="A1269" s="117" t="s">
        <v>6634</v>
      </c>
      <c r="B1269" s="117" t="s">
        <v>225</v>
      </c>
      <c r="C1269" s="117" t="s">
        <v>6560</v>
      </c>
      <c r="D1269" s="117" t="s">
        <v>6561</v>
      </c>
      <c r="E1269" s="117" t="s">
        <v>4119</v>
      </c>
      <c r="F1269" s="117" t="s">
        <v>4118</v>
      </c>
      <c r="G1269" s="146" t="str">
        <f t="shared" si="19"/>
        <v>159166十日町地域広域事務組合</v>
      </c>
      <c r="H1269" s="117" t="s">
        <v>226</v>
      </c>
      <c r="J1269" s="117" t="s">
        <v>4101</v>
      </c>
      <c r="K1269" s="121">
        <v>1917701</v>
      </c>
    </row>
    <row r="1270" spans="1:11" x14ac:dyDescent="0.4">
      <c r="A1270" s="117" t="s">
        <v>6634</v>
      </c>
      <c r="B1270" s="117" t="s">
        <v>225</v>
      </c>
      <c r="C1270" s="117" t="s">
        <v>6560</v>
      </c>
      <c r="D1270" s="117" t="s">
        <v>6561</v>
      </c>
      <c r="E1270" s="117" t="s">
        <v>4117</v>
      </c>
      <c r="F1270" s="117" t="s">
        <v>4116</v>
      </c>
      <c r="G1270" s="146" t="str">
        <f t="shared" si="19"/>
        <v>159174上越地域消防事務組合</v>
      </c>
      <c r="H1270" s="117" t="s">
        <v>226</v>
      </c>
      <c r="J1270" s="117" t="s">
        <v>4101</v>
      </c>
      <c r="K1270" s="121">
        <v>2935998</v>
      </c>
    </row>
    <row r="1271" spans="1:11" x14ac:dyDescent="0.4">
      <c r="A1271" s="117" t="s">
        <v>6634</v>
      </c>
      <c r="B1271" s="117" t="s">
        <v>225</v>
      </c>
      <c r="C1271" s="117" t="s">
        <v>6560</v>
      </c>
      <c r="D1271" s="117" t="s">
        <v>6561</v>
      </c>
      <c r="E1271" s="117" t="s">
        <v>4115</v>
      </c>
      <c r="F1271" s="117" t="s">
        <v>4114</v>
      </c>
      <c r="G1271" s="146" t="str">
        <f t="shared" si="19"/>
        <v>159182新発田地域老人福祉保健事務組合</v>
      </c>
      <c r="H1271" s="117" t="s">
        <v>226</v>
      </c>
      <c r="J1271" s="117" t="s">
        <v>4101</v>
      </c>
      <c r="K1271" s="121">
        <v>472344</v>
      </c>
    </row>
    <row r="1272" spans="1:11" x14ac:dyDescent="0.4">
      <c r="A1272" s="117" t="s">
        <v>6634</v>
      </c>
      <c r="B1272" s="117" t="s">
        <v>225</v>
      </c>
      <c r="C1272" s="117" t="s">
        <v>6560</v>
      </c>
      <c r="D1272" s="117" t="s">
        <v>6561</v>
      </c>
      <c r="E1272" s="117" t="s">
        <v>4113</v>
      </c>
      <c r="F1272" s="117" t="s">
        <v>4112</v>
      </c>
      <c r="G1272" s="146" t="str">
        <f t="shared" si="19"/>
        <v>159476五泉地域衛生施設組合</v>
      </c>
      <c r="H1272" s="117" t="s">
        <v>226</v>
      </c>
      <c r="J1272" s="117" t="s">
        <v>4101</v>
      </c>
      <c r="K1272" s="121">
        <v>750251</v>
      </c>
    </row>
    <row r="1273" spans="1:11" x14ac:dyDescent="0.4">
      <c r="A1273" s="117" t="s">
        <v>6634</v>
      </c>
      <c r="B1273" s="117" t="s">
        <v>225</v>
      </c>
      <c r="C1273" s="117" t="s">
        <v>6560</v>
      </c>
      <c r="D1273" s="117" t="s">
        <v>6561</v>
      </c>
      <c r="E1273" s="117" t="s">
        <v>4111</v>
      </c>
      <c r="F1273" s="117" t="s">
        <v>4110</v>
      </c>
      <c r="G1273" s="146" t="str">
        <f t="shared" si="19"/>
        <v>159484阿賀北広域組合</v>
      </c>
      <c r="H1273" s="117" t="s">
        <v>226</v>
      </c>
      <c r="J1273" s="117" t="s">
        <v>4101</v>
      </c>
      <c r="K1273" s="121">
        <v>261393</v>
      </c>
    </row>
    <row r="1274" spans="1:11" x14ac:dyDescent="0.4">
      <c r="A1274" s="117" t="s">
        <v>6634</v>
      </c>
      <c r="B1274" s="117" t="s">
        <v>225</v>
      </c>
      <c r="C1274" s="117" t="s">
        <v>6560</v>
      </c>
      <c r="D1274" s="117" t="s">
        <v>6561</v>
      </c>
      <c r="E1274" s="117" t="s">
        <v>4109</v>
      </c>
      <c r="F1274" s="117" t="s">
        <v>4108</v>
      </c>
      <c r="G1274" s="146" t="str">
        <f t="shared" si="19"/>
        <v>159522上越広域伝染病院組合</v>
      </c>
      <c r="H1274" s="117" t="s">
        <v>226</v>
      </c>
      <c r="J1274" s="117" t="s">
        <v>4101</v>
      </c>
      <c r="K1274" s="121">
        <v>10254</v>
      </c>
    </row>
    <row r="1275" spans="1:11" x14ac:dyDescent="0.4">
      <c r="A1275" s="117" t="s">
        <v>6634</v>
      </c>
      <c r="B1275" s="117" t="s">
        <v>225</v>
      </c>
      <c r="C1275" s="117" t="s">
        <v>6560</v>
      </c>
      <c r="D1275" s="117" t="s">
        <v>6561</v>
      </c>
      <c r="E1275" s="117" t="s">
        <v>4107</v>
      </c>
      <c r="F1275" s="117" t="s">
        <v>4106</v>
      </c>
      <c r="G1275" s="146" t="str">
        <f t="shared" si="19"/>
        <v>159573新潟県市町村総合事務組合（普通会計分）</v>
      </c>
      <c r="H1275" s="117" t="s">
        <v>226</v>
      </c>
      <c r="J1275" s="117" t="s">
        <v>4101</v>
      </c>
      <c r="K1275" s="121">
        <v>7664730</v>
      </c>
    </row>
    <row r="1276" spans="1:11" x14ac:dyDescent="0.4">
      <c r="A1276" s="117" t="s">
        <v>6634</v>
      </c>
      <c r="B1276" s="117" t="s">
        <v>225</v>
      </c>
      <c r="C1276" s="117" t="s">
        <v>6560</v>
      </c>
      <c r="D1276" s="117" t="s">
        <v>6561</v>
      </c>
      <c r="E1276" s="117" t="s">
        <v>4105</v>
      </c>
      <c r="F1276" s="117" t="s">
        <v>4104</v>
      </c>
      <c r="G1276" s="146" t="str">
        <f t="shared" si="19"/>
        <v>159581新潟県市町村総合事務組合（事業会計分）</v>
      </c>
      <c r="H1276" s="117" t="s">
        <v>220</v>
      </c>
      <c r="J1276" s="117" t="s">
        <v>4101</v>
      </c>
      <c r="K1276" s="121">
        <v>0</v>
      </c>
    </row>
    <row r="1277" spans="1:11" x14ac:dyDescent="0.4">
      <c r="A1277" s="117" t="s">
        <v>6634</v>
      </c>
      <c r="B1277" s="117" t="s">
        <v>225</v>
      </c>
      <c r="C1277" s="117" t="s">
        <v>6560</v>
      </c>
      <c r="D1277" s="117" t="s">
        <v>6561</v>
      </c>
      <c r="E1277" s="117" t="s">
        <v>4103</v>
      </c>
      <c r="F1277" s="117" t="s">
        <v>4102</v>
      </c>
      <c r="G1277" s="146" t="str">
        <f t="shared" si="19"/>
        <v>159590新潟県後期高齢者医療広域連合</v>
      </c>
      <c r="H1277" s="117" t="s">
        <v>220</v>
      </c>
      <c r="J1277" s="117" t="s">
        <v>4101</v>
      </c>
      <c r="K1277" s="121">
        <v>1697949</v>
      </c>
    </row>
    <row r="1278" spans="1:11" x14ac:dyDescent="0.4">
      <c r="A1278" s="117" t="s">
        <v>6634</v>
      </c>
      <c r="B1278" s="117" t="s">
        <v>225</v>
      </c>
      <c r="C1278" s="117" t="s">
        <v>6560</v>
      </c>
      <c r="D1278" s="117" t="s">
        <v>6561</v>
      </c>
      <c r="E1278" s="117" t="s">
        <v>4100</v>
      </c>
      <c r="F1278" s="117" t="s">
        <v>4099</v>
      </c>
      <c r="G1278" s="146" t="str">
        <f t="shared" si="19"/>
        <v>162019富山市</v>
      </c>
      <c r="H1278" s="117" t="s">
        <v>360</v>
      </c>
      <c r="J1278" s="117" t="s">
        <v>4029</v>
      </c>
      <c r="K1278" s="121">
        <v>160865213</v>
      </c>
    </row>
    <row r="1279" spans="1:11" x14ac:dyDescent="0.4">
      <c r="A1279" s="117" t="s">
        <v>6634</v>
      </c>
      <c r="B1279" s="117" t="s">
        <v>225</v>
      </c>
      <c r="C1279" s="117" t="s">
        <v>6560</v>
      </c>
      <c r="D1279" s="117" t="s">
        <v>6561</v>
      </c>
      <c r="E1279" s="117" t="s">
        <v>4098</v>
      </c>
      <c r="F1279" s="117" t="s">
        <v>4097</v>
      </c>
      <c r="G1279" s="146" t="str">
        <f t="shared" si="19"/>
        <v>162027高岡市</v>
      </c>
      <c r="H1279" s="117" t="s">
        <v>343</v>
      </c>
      <c r="J1279" s="117" t="s">
        <v>4029</v>
      </c>
      <c r="K1279" s="121">
        <v>72107289</v>
      </c>
    </row>
    <row r="1280" spans="1:11" x14ac:dyDescent="0.4">
      <c r="A1280" s="117" t="s">
        <v>6634</v>
      </c>
      <c r="B1280" s="117" t="s">
        <v>225</v>
      </c>
      <c r="C1280" s="117" t="s">
        <v>6560</v>
      </c>
      <c r="D1280" s="117" t="s">
        <v>6561</v>
      </c>
      <c r="E1280" s="117" t="s">
        <v>4096</v>
      </c>
      <c r="F1280" s="117" t="s">
        <v>4095</v>
      </c>
      <c r="G1280" s="146" t="str">
        <f t="shared" si="19"/>
        <v>162043魚津市</v>
      </c>
      <c r="H1280" s="117" t="s">
        <v>338</v>
      </c>
      <c r="J1280" s="117" t="s">
        <v>4029</v>
      </c>
      <c r="K1280" s="121">
        <v>17802135</v>
      </c>
    </row>
    <row r="1281" spans="1:11" x14ac:dyDescent="0.4">
      <c r="A1281" s="117" t="s">
        <v>6634</v>
      </c>
      <c r="B1281" s="117" t="s">
        <v>225</v>
      </c>
      <c r="C1281" s="117" t="s">
        <v>6560</v>
      </c>
      <c r="D1281" s="117" t="s">
        <v>6561</v>
      </c>
      <c r="E1281" s="117" t="s">
        <v>4094</v>
      </c>
      <c r="F1281" s="117" t="s">
        <v>4093</v>
      </c>
      <c r="G1281" s="146" t="str">
        <f t="shared" si="19"/>
        <v>162051氷見市</v>
      </c>
      <c r="H1281" s="117" t="s">
        <v>338</v>
      </c>
      <c r="J1281" s="117" t="s">
        <v>4029</v>
      </c>
      <c r="K1281" s="121">
        <v>20687009</v>
      </c>
    </row>
    <row r="1282" spans="1:11" x14ac:dyDescent="0.4">
      <c r="A1282" s="117" t="s">
        <v>6634</v>
      </c>
      <c r="B1282" s="117" t="s">
        <v>225</v>
      </c>
      <c r="C1282" s="117" t="s">
        <v>6560</v>
      </c>
      <c r="D1282" s="117" t="s">
        <v>6561</v>
      </c>
      <c r="E1282" s="117" t="s">
        <v>4092</v>
      </c>
      <c r="F1282" s="117" t="s">
        <v>4091</v>
      </c>
      <c r="G1282" s="146" t="str">
        <f t="shared" ref="G1282:G1345" si="20">E1282&amp;F1282</f>
        <v>162060滑川市</v>
      </c>
      <c r="H1282" s="117" t="s">
        <v>338</v>
      </c>
      <c r="J1282" s="117" t="s">
        <v>4029</v>
      </c>
      <c r="K1282" s="121">
        <v>12405668</v>
      </c>
    </row>
    <row r="1283" spans="1:11" x14ac:dyDescent="0.4">
      <c r="A1283" s="117" t="s">
        <v>6634</v>
      </c>
      <c r="B1283" s="117" t="s">
        <v>225</v>
      </c>
      <c r="C1283" s="117" t="s">
        <v>6560</v>
      </c>
      <c r="D1283" s="117" t="s">
        <v>6561</v>
      </c>
      <c r="E1283" s="117" t="s">
        <v>4090</v>
      </c>
      <c r="F1283" s="117" t="s">
        <v>4089</v>
      </c>
      <c r="G1283" s="146" t="str">
        <f t="shared" si="20"/>
        <v>162078黒部市</v>
      </c>
      <c r="H1283" s="117" t="s">
        <v>338</v>
      </c>
      <c r="J1283" s="117" t="s">
        <v>4029</v>
      </c>
      <c r="K1283" s="121">
        <v>20918576</v>
      </c>
    </row>
    <row r="1284" spans="1:11" x14ac:dyDescent="0.4">
      <c r="A1284" s="117" t="s">
        <v>6634</v>
      </c>
      <c r="B1284" s="117" t="s">
        <v>225</v>
      </c>
      <c r="C1284" s="117" t="s">
        <v>6560</v>
      </c>
      <c r="D1284" s="117" t="s">
        <v>6561</v>
      </c>
      <c r="E1284" s="117" t="s">
        <v>4088</v>
      </c>
      <c r="F1284" s="117" t="s">
        <v>4087</v>
      </c>
      <c r="G1284" s="146" t="str">
        <f t="shared" si="20"/>
        <v>162086砺波市</v>
      </c>
      <c r="H1284" s="117" t="s">
        <v>338</v>
      </c>
      <c r="J1284" s="117" t="s">
        <v>4029</v>
      </c>
      <c r="K1284" s="121">
        <v>20557262</v>
      </c>
    </row>
    <row r="1285" spans="1:11" x14ac:dyDescent="0.4">
      <c r="A1285" s="117" t="s">
        <v>6634</v>
      </c>
      <c r="B1285" s="117" t="s">
        <v>225</v>
      </c>
      <c r="C1285" s="117" t="s">
        <v>6560</v>
      </c>
      <c r="D1285" s="117" t="s">
        <v>6561</v>
      </c>
      <c r="E1285" s="117" t="s">
        <v>4086</v>
      </c>
      <c r="F1285" s="117" t="s">
        <v>4085</v>
      </c>
      <c r="G1285" s="146" t="str">
        <f t="shared" si="20"/>
        <v>162094小矢部市</v>
      </c>
      <c r="H1285" s="117" t="s">
        <v>338</v>
      </c>
      <c r="J1285" s="117" t="s">
        <v>4029</v>
      </c>
      <c r="K1285" s="121">
        <v>14948768</v>
      </c>
    </row>
    <row r="1286" spans="1:11" x14ac:dyDescent="0.4">
      <c r="A1286" s="117" t="s">
        <v>6634</v>
      </c>
      <c r="B1286" s="117" t="s">
        <v>225</v>
      </c>
      <c r="C1286" s="117" t="s">
        <v>6560</v>
      </c>
      <c r="D1286" s="117" t="s">
        <v>6561</v>
      </c>
      <c r="E1286" s="117" t="s">
        <v>4084</v>
      </c>
      <c r="F1286" s="117" t="s">
        <v>4083</v>
      </c>
      <c r="G1286" s="146" t="str">
        <f t="shared" si="20"/>
        <v>162108南砺市</v>
      </c>
      <c r="H1286" s="117" t="s">
        <v>338</v>
      </c>
      <c r="J1286" s="117" t="s">
        <v>4029</v>
      </c>
      <c r="K1286" s="121">
        <v>38319395</v>
      </c>
    </row>
    <row r="1287" spans="1:11" x14ac:dyDescent="0.4">
      <c r="A1287" s="117" t="s">
        <v>6634</v>
      </c>
      <c r="B1287" s="117" t="s">
        <v>225</v>
      </c>
      <c r="C1287" s="117" t="s">
        <v>6560</v>
      </c>
      <c r="D1287" s="117" t="s">
        <v>6561</v>
      </c>
      <c r="E1287" s="117" t="s">
        <v>4082</v>
      </c>
      <c r="F1287" s="117" t="s">
        <v>4081</v>
      </c>
      <c r="G1287" s="146" t="str">
        <f t="shared" si="20"/>
        <v>162116射水市</v>
      </c>
      <c r="H1287" s="117" t="s">
        <v>338</v>
      </c>
      <c r="J1287" s="117" t="s">
        <v>4029</v>
      </c>
      <c r="K1287" s="121">
        <v>39775116</v>
      </c>
    </row>
    <row r="1288" spans="1:11" x14ac:dyDescent="0.4">
      <c r="A1288" s="117" t="s">
        <v>6634</v>
      </c>
      <c r="B1288" s="117" t="s">
        <v>225</v>
      </c>
      <c r="C1288" s="117" t="s">
        <v>6560</v>
      </c>
      <c r="D1288" s="117" t="s">
        <v>6561</v>
      </c>
      <c r="E1288" s="117" t="s">
        <v>4080</v>
      </c>
      <c r="F1288" s="117" t="s">
        <v>4079</v>
      </c>
      <c r="G1288" s="146" t="str">
        <f t="shared" si="20"/>
        <v>163210舟橋村</v>
      </c>
      <c r="H1288" s="117" t="s">
        <v>277</v>
      </c>
      <c r="J1288" s="117" t="s">
        <v>4029</v>
      </c>
      <c r="K1288" s="121">
        <v>1952807</v>
      </c>
    </row>
    <row r="1289" spans="1:11" x14ac:dyDescent="0.4">
      <c r="A1289" s="117" t="s">
        <v>6634</v>
      </c>
      <c r="B1289" s="117" t="s">
        <v>225</v>
      </c>
      <c r="C1289" s="117" t="s">
        <v>6560</v>
      </c>
      <c r="D1289" s="117" t="s">
        <v>6561</v>
      </c>
      <c r="E1289" s="117" t="s">
        <v>4078</v>
      </c>
      <c r="F1289" s="117" t="s">
        <v>4077</v>
      </c>
      <c r="G1289" s="146" t="str">
        <f t="shared" si="20"/>
        <v>163228上市町</v>
      </c>
      <c r="H1289" s="117" t="s">
        <v>277</v>
      </c>
      <c r="J1289" s="117" t="s">
        <v>4029</v>
      </c>
      <c r="K1289" s="121">
        <v>9393463</v>
      </c>
    </row>
    <row r="1290" spans="1:11" x14ac:dyDescent="0.4">
      <c r="A1290" s="117" t="s">
        <v>6634</v>
      </c>
      <c r="B1290" s="117" t="s">
        <v>225</v>
      </c>
      <c r="C1290" s="117" t="s">
        <v>6560</v>
      </c>
      <c r="D1290" s="117" t="s">
        <v>6561</v>
      </c>
      <c r="E1290" s="117" t="s">
        <v>4076</v>
      </c>
      <c r="F1290" s="117" t="s">
        <v>4075</v>
      </c>
      <c r="G1290" s="146" t="str">
        <f t="shared" si="20"/>
        <v>163236立山町</v>
      </c>
      <c r="H1290" s="117" t="s">
        <v>277</v>
      </c>
      <c r="J1290" s="117" t="s">
        <v>4029</v>
      </c>
      <c r="K1290" s="121">
        <v>12214183</v>
      </c>
    </row>
    <row r="1291" spans="1:11" x14ac:dyDescent="0.4">
      <c r="A1291" s="117" t="s">
        <v>6634</v>
      </c>
      <c r="B1291" s="117" t="s">
        <v>225</v>
      </c>
      <c r="C1291" s="117" t="s">
        <v>6560</v>
      </c>
      <c r="D1291" s="117" t="s">
        <v>6561</v>
      </c>
      <c r="E1291" s="117" t="s">
        <v>4074</v>
      </c>
      <c r="F1291" s="117" t="s">
        <v>4073</v>
      </c>
      <c r="G1291" s="146" t="str">
        <f t="shared" si="20"/>
        <v>163422入善町</v>
      </c>
      <c r="H1291" s="117" t="s">
        <v>277</v>
      </c>
      <c r="J1291" s="117" t="s">
        <v>4029</v>
      </c>
      <c r="K1291" s="121">
        <v>11948044</v>
      </c>
    </row>
    <row r="1292" spans="1:11" x14ac:dyDescent="0.4">
      <c r="A1292" s="117" t="s">
        <v>6634</v>
      </c>
      <c r="B1292" s="117" t="s">
        <v>225</v>
      </c>
      <c r="C1292" s="117" t="s">
        <v>6560</v>
      </c>
      <c r="D1292" s="117" t="s">
        <v>6561</v>
      </c>
      <c r="E1292" s="117" t="s">
        <v>4072</v>
      </c>
      <c r="F1292" s="117" t="s">
        <v>2885</v>
      </c>
      <c r="G1292" s="146" t="str">
        <f t="shared" si="20"/>
        <v>163431朝日町</v>
      </c>
      <c r="H1292" s="117" t="s">
        <v>277</v>
      </c>
      <c r="J1292" s="117" t="s">
        <v>4029</v>
      </c>
      <c r="K1292" s="121">
        <v>10046851</v>
      </c>
    </row>
    <row r="1293" spans="1:11" x14ac:dyDescent="0.4">
      <c r="A1293" s="117" t="s">
        <v>6634</v>
      </c>
      <c r="B1293" s="117" t="s">
        <v>225</v>
      </c>
      <c r="C1293" s="117" t="s">
        <v>6560</v>
      </c>
      <c r="D1293" s="117" t="s">
        <v>6561</v>
      </c>
      <c r="E1293" s="117" t="s">
        <v>4071</v>
      </c>
      <c r="F1293" s="117" t="s">
        <v>4070</v>
      </c>
      <c r="G1293" s="146" t="str">
        <f t="shared" si="20"/>
        <v>168114三郷利田用水市町村組合</v>
      </c>
      <c r="H1293" s="117" t="s">
        <v>226</v>
      </c>
      <c r="J1293" s="117" t="s">
        <v>4029</v>
      </c>
      <c r="K1293" s="121">
        <v>3036</v>
      </c>
    </row>
    <row r="1294" spans="1:11" x14ac:dyDescent="0.4">
      <c r="A1294" s="117" t="s">
        <v>6634</v>
      </c>
      <c r="B1294" s="117" t="s">
        <v>225</v>
      </c>
      <c r="C1294" s="117" t="s">
        <v>6560</v>
      </c>
      <c r="D1294" s="117" t="s">
        <v>6561</v>
      </c>
      <c r="E1294" s="117" t="s">
        <v>4069</v>
      </c>
      <c r="F1294" s="117" t="s">
        <v>4068</v>
      </c>
      <c r="G1294" s="146" t="str">
        <f t="shared" si="20"/>
        <v>168157黒東合口用水組合</v>
      </c>
      <c r="H1294" s="117" t="s">
        <v>226</v>
      </c>
      <c r="J1294" s="117" t="s">
        <v>4029</v>
      </c>
      <c r="K1294" s="121">
        <v>6846</v>
      </c>
    </row>
    <row r="1295" spans="1:11" x14ac:dyDescent="0.4">
      <c r="A1295" s="117" t="s">
        <v>6634</v>
      </c>
      <c r="B1295" s="117" t="s">
        <v>225</v>
      </c>
      <c r="C1295" s="117" t="s">
        <v>6560</v>
      </c>
      <c r="D1295" s="117" t="s">
        <v>6561</v>
      </c>
      <c r="E1295" s="117" t="s">
        <v>4067</v>
      </c>
      <c r="F1295" s="117" t="s">
        <v>4066</v>
      </c>
      <c r="G1295" s="146" t="str">
        <f t="shared" si="20"/>
        <v>168165下山用水組合</v>
      </c>
      <c r="H1295" s="117" t="s">
        <v>226</v>
      </c>
      <c r="J1295" s="117" t="s">
        <v>4029</v>
      </c>
      <c r="K1295" s="121">
        <v>3683</v>
      </c>
    </row>
    <row r="1296" spans="1:11" x14ac:dyDescent="0.4">
      <c r="A1296" s="117" t="s">
        <v>6634</v>
      </c>
      <c r="B1296" s="117" t="s">
        <v>225</v>
      </c>
      <c r="C1296" s="117" t="s">
        <v>6560</v>
      </c>
      <c r="D1296" s="117" t="s">
        <v>6561</v>
      </c>
      <c r="E1296" s="117" t="s">
        <v>4065</v>
      </c>
      <c r="F1296" s="117" t="s">
        <v>4064</v>
      </c>
      <c r="G1296" s="146" t="str">
        <f t="shared" si="20"/>
        <v>168424砺波地方衛生施設組合</v>
      </c>
      <c r="H1296" s="117" t="s">
        <v>226</v>
      </c>
      <c r="J1296" s="117" t="s">
        <v>4029</v>
      </c>
      <c r="K1296" s="121">
        <v>613548</v>
      </c>
    </row>
    <row r="1297" spans="1:11" x14ac:dyDescent="0.4">
      <c r="A1297" s="117" t="s">
        <v>6634</v>
      </c>
      <c r="B1297" s="117" t="s">
        <v>225</v>
      </c>
      <c r="C1297" s="117" t="s">
        <v>6560</v>
      </c>
      <c r="D1297" s="117" t="s">
        <v>6561</v>
      </c>
      <c r="E1297" s="117" t="s">
        <v>4063</v>
      </c>
      <c r="F1297" s="117" t="s">
        <v>4062</v>
      </c>
      <c r="G1297" s="146" t="str">
        <f t="shared" si="20"/>
        <v>168611庄川水害予防組合</v>
      </c>
      <c r="H1297" s="117" t="s">
        <v>226</v>
      </c>
      <c r="J1297" s="117" t="s">
        <v>4029</v>
      </c>
      <c r="K1297" s="121">
        <v>8140</v>
      </c>
    </row>
    <row r="1298" spans="1:11" x14ac:dyDescent="0.4">
      <c r="A1298" s="117" t="s">
        <v>6634</v>
      </c>
      <c r="B1298" s="117" t="s">
        <v>225</v>
      </c>
      <c r="C1298" s="117" t="s">
        <v>6560</v>
      </c>
      <c r="D1298" s="117" t="s">
        <v>6561</v>
      </c>
      <c r="E1298" s="117" t="s">
        <v>4061</v>
      </c>
      <c r="F1298" s="117" t="s">
        <v>4060</v>
      </c>
      <c r="G1298" s="146" t="str">
        <f t="shared" si="20"/>
        <v>168645小矢部川中流水害予防組合</v>
      </c>
      <c r="H1298" s="117" t="s">
        <v>226</v>
      </c>
      <c r="J1298" s="117" t="s">
        <v>4029</v>
      </c>
      <c r="K1298" s="121">
        <v>99</v>
      </c>
    </row>
    <row r="1299" spans="1:11" x14ac:dyDescent="0.4">
      <c r="A1299" s="117" t="s">
        <v>6634</v>
      </c>
      <c r="B1299" s="117" t="s">
        <v>225</v>
      </c>
      <c r="C1299" s="117" t="s">
        <v>6560</v>
      </c>
      <c r="D1299" s="117" t="s">
        <v>6561</v>
      </c>
      <c r="E1299" s="117" t="s">
        <v>4059</v>
      </c>
      <c r="F1299" s="117" t="s">
        <v>4058</v>
      </c>
      <c r="G1299" s="146" t="str">
        <f t="shared" si="20"/>
        <v>168661常願寺川右岸水防市町村組合</v>
      </c>
      <c r="H1299" s="117" t="s">
        <v>226</v>
      </c>
      <c r="J1299" s="117" t="s">
        <v>4029</v>
      </c>
      <c r="K1299" s="121">
        <v>257</v>
      </c>
    </row>
    <row r="1300" spans="1:11" x14ac:dyDescent="0.4">
      <c r="A1300" s="117" t="s">
        <v>6634</v>
      </c>
      <c r="B1300" s="117" t="s">
        <v>225</v>
      </c>
      <c r="C1300" s="117" t="s">
        <v>6560</v>
      </c>
      <c r="D1300" s="117" t="s">
        <v>6561</v>
      </c>
      <c r="E1300" s="117" t="s">
        <v>4057</v>
      </c>
      <c r="F1300" s="117" t="s">
        <v>4056</v>
      </c>
      <c r="G1300" s="146" t="str">
        <f t="shared" si="20"/>
        <v>168726富山県市町村総合事務組合</v>
      </c>
      <c r="H1300" s="117" t="s">
        <v>226</v>
      </c>
      <c r="J1300" s="117" t="s">
        <v>4029</v>
      </c>
      <c r="K1300" s="121">
        <v>6611701</v>
      </c>
    </row>
    <row r="1301" spans="1:11" x14ac:dyDescent="0.4">
      <c r="A1301" s="117" t="s">
        <v>6634</v>
      </c>
      <c r="B1301" s="117" t="s">
        <v>225</v>
      </c>
      <c r="C1301" s="117" t="s">
        <v>6560</v>
      </c>
      <c r="D1301" s="117" t="s">
        <v>6561</v>
      </c>
      <c r="E1301" s="117" t="s">
        <v>4055</v>
      </c>
      <c r="F1301" s="117" t="s">
        <v>4054</v>
      </c>
      <c r="G1301" s="146" t="str">
        <f t="shared" si="20"/>
        <v>168912砺波広域圏事務組合</v>
      </c>
      <c r="H1301" s="117" t="s">
        <v>226</v>
      </c>
      <c r="J1301" s="117" t="s">
        <v>4029</v>
      </c>
      <c r="K1301" s="121">
        <v>1080933</v>
      </c>
    </row>
    <row r="1302" spans="1:11" x14ac:dyDescent="0.4">
      <c r="A1302" s="117" t="s">
        <v>6634</v>
      </c>
      <c r="B1302" s="117" t="s">
        <v>225</v>
      </c>
      <c r="C1302" s="117" t="s">
        <v>6560</v>
      </c>
      <c r="D1302" s="117" t="s">
        <v>6561</v>
      </c>
      <c r="E1302" s="117" t="s">
        <v>4053</v>
      </c>
      <c r="F1302" s="117" t="s">
        <v>4052</v>
      </c>
      <c r="G1302" s="146" t="str">
        <f t="shared" si="20"/>
        <v>168921新川広域圏事務組合</v>
      </c>
      <c r="H1302" s="117" t="s">
        <v>226</v>
      </c>
      <c r="J1302" s="117" t="s">
        <v>4029</v>
      </c>
      <c r="K1302" s="121">
        <v>1778556</v>
      </c>
    </row>
    <row r="1303" spans="1:11" x14ac:dyDescent="0.4">
      <c r="A1303" s="117" t="s">
        <v>6634</v>
      </c>
      <c r="B1303" s="117" t="s">
        <v>225</v>
      </c>
      <c r="C1303" s="117" t="s">
        <v>6560</v>
      </c>
      <c r="D1303" s="117" t="s">
        <v>6561</v>
      </c>
      <c r="E1303" s="117" t="s">
        <v>4051</v>
      </c>
      <c r="F1303" s="117" t="s">
        <v>4050</v>
      </c>
      <c r="G1303" s="146" t="str">
        <f t="shared" si="20"/>
        <v>168971富山地区広域圏事務組合</v>
      </c>
      <c r="H1303" s="117" t="s">
        <v>226</v>
      </c>
      <c r="J1303" s="117" t="s">
        <v>4029</v>
      </c>
      <c r="K1303" s="121">
        <v>4874352</v>
      </c>
    </row>
    <row r="1304" spans="1:11" x14ac:dyDescent="0.4">
      <c r="A1304" s="117" t="s">
        <v>6634</v>
      </c>
      <c r="B1304" s="117" t="s">
        <v>225</v>
      </c>
      <c r="C1304" s="117" t="s">
        <v>6560</v>
      </c>
      <c r="D1304" s="117" t="s">
        <v>6561</v>
      </c>
      <c r="E1304" s="117" t="s">
        <v>4049</v>
      </c>
      <c r="F1304" s="117" t="s">
        <v>4048</v>
      </c>
      <c r="G1304" s="146" t="str">
        <f t="shared" si="20"/>
        <v>169005高岡地区広域圏事務組合</v>
      </c>
      <c r="H1304" s="117" t="s">
        <v>226</v>
      </c>
      <c r="J1304" s="117" t="s">
        <v>4029</v>
      </c>
      <c r="K1304" s="121">
        <v>1082484</v>
      </c>
    </row>
    <row r="1305" spans="1:11" x14ac:dyDescent="0.4">
      <c r="A1305" s="117" t="s">
        <v>6634</v>
      </c>
      <c r="B1305" s="117" t="s">
        <v>225</v>
      </c>
      <c r="C1305" s="117" t="s">
        <v>6560</v>
      </c>
      <c r="D1305" s="117" t="s">
        <v>6561</v>
      </c>
      <c r="E1305" s="117" t="s">
        <v>4047</v>
      </c>
      <c r="F1305" s="117" t="s">
        <v>4046</v>
      </c>
      <c r="G1305" s="146" t="str">
        <f t="shared" si="20"/>
        <v>169013富山県市町村会館管理組合</v>
      </c>
      <c r="H1305" s="117" t="s">
        <v>226</v>
      </c>
      <c r="J1305" s="117" t="s">
        <v>4029</v>
      </c>
      <c r="K1305" s="121">
        <v>151817</v>
      </c>
    </row>
    <row r="1306" spans="1:11" x14ac:dyDescent="0.4">
      <c r="A1306" s="117" t="s">
        <v>6634</v>
      </c>
      <c r="B1306" s="117" t="s">
        <v>225</v>
      </c>
      <c r="C1306" s="117" t="s">
        <v>6560</v>
      </c>
      <c r="D1306" s="117" t="s">
        <v>6561</v>
      </c>
      <c r="E1306" s="117" t="s">
        <v>4045</v>
      </c>
      <c r="F1306" s="117" t="s">
        <v>4044</v>
      </c>
      <c r="G1306" s="146" t="str">
        <f t="shared" si="20"/>
        <v>169048中新川広域行政事務組合</v>
      </c>
      <c r="H1306" s="117" t="s">
        <v>226</v>
      </c>
      <c r="J1306" s="117" t="s">
        <v>4029</v>
      </c>
      <c r="K1306" s="121">
        <v>37863</v>
      </c>
    </row>
    <row r="1307" spans="1:11" x14ac:dyDescent="0.4">
      <c r="A1307" s="117" t="s">
        <v>6634</v>
      </c>
      <c r="B1307" s="117" t="s">
        <v>225</v>
      </c>
      <c r="C1307" s="117" t="s">
        <v>6560</v>
      </c>
      <c r="D1307" s="117" t="s">
        <v>6561</v>
      </c>
      <c r="E1307" s="117" t="s">
        <v>4043</v>
      </c>
      <c r="F1307" s="117" t="s">
        <v>4042</v>
      </c>
      <c r="G1307" s="146" t="str">
        <f t="shared" si="20"/>
        <v>169072砺波地方介護保険組合</v>
      </c>
      <c r="H1307" s="117" t="s">
        <v>226</v>
      </c>
      <c r="J1307" s="117" t="s">
        <v>4029</v>
      </c>
      <c r="K1307" s="121">
        <v>260566</v>
      </c>
    </row>
    <row r="1308" spans="1:11" x14ac:dyDescent="0.4">
      <c r="A1308" s="117" t="s">
        <v>6634</v>
      </c>
      <c r="B1308" s="117" t="s">
        <v>225</v>
      </c>
      <c r="C1308" s="117" t="s">
        <v>6560</v>
      </c>
      <c r="D1308" s="117" t="s">
        <v>6561</v>
      </c>
      <c r="E1308" s="117" t="s">
        <v>4041</v>
      </c>
      <c r="F1308" s="117" t="s">
        <v>4040</v>
      </c>
      <c r="G1308" s="146" t="str">
        <f t="shared" si="20"/>
        <v>169099新川地域介護保険・ケーブルテレビ事業組合</v>
      </c>
      <c r="H1308" s="117" t="s">
        <v>226</v>
      </c>
      <c r="J1308" s="117" t="s">
        <v>4029</v>
      </c>
      <c r="K1308" s="121">
        <v>535417</v>
      </c>
    </row>
    <row r="1309" spans="1:11" x14ac:dyDescent="0.4">
      <c r="A1309" s="117" t="s">
        <v>6634</v>
      </c>
      <c r="B1309" s="117" t="s">
        <v>225</v>
      </c>
      <c r="C1309" s="117" t="s">
        <v>6560</v>
      </c>
      <c r="D1309" s="117" t="s">
        <v>6561</v>
      </c>
      <c r="E1309" s="117" t="s">
        <v>4039</v>
      </c>
      <c r="F1309" s="117" t="s">
        <v>4038</v>
      </c>
      <c r="G1309" s="146" t="str">
        <f t="shared" si="20"/>
        <v>169111滑川中新川地区広域情報事務組合</v>
      </c>
      <c r="H1309" s="117" t="s">
        <v>226</v>
      </c>
      <c r="J1309" s="117" t="s">
        <v>4029</v>
      </c>
      <c r="K1309" s="121">
        <v>825122</v>
      </c>
    </row>
    <row r="1310" spans="1:11" x14ac:dyDescent="0.4">
      <c r="A1310" s="117" t="s">
        <v>6634</v>
      </c>
      <c r="B1310" s="117" t="s">
        <v>225</v>
      </c>
      <c r="C1310" s="117" t="s">
        <v>6560</v>
      </c>
      <c r="D1310" s="117" t="s">
        <v>6561</v>
      </c>
      <c r="E1310" s="117" t="s">
        <v>4037</v>
      </c>
      <c r="F1310" s="117" t="s">
        <v>4036</v>
      </c>
      <c r="G1310" s="146" t="str">
        <f t="shared" si="20"/>
        <v>169129富山県後期高齢者医療広域連合</v>
      </c>
      <c r="H1310" s="117" t="s">
        <v>220</v>
      </c>
      <c r="J1310" s="117" t="s">
        <v>4029</v>
      </c>
      <c r="K1310" s="121">
        <v>53331</v>
      </c>
    </row>
    <row r="1311" spans="1:11" x14ac:dyDescent="0.4">
      <c r="A1311" s="117" t="s">
        <v>6634</v>
      </c>
      <c r="B1311" s="117" t="s">
        <v>225</v>
      </c>
      <c r="C1311" s="117" t="s">
        <v>6560</v>
      </c>
      <c r="D1311" s="117" t="s">
        <v>6561</v>
      </c>
      <c r="E1311" s="117" t="s">
        <v>4035</v>
      </c>
      <c r="F1311" s="117" t="s">
        <v>4034</v>
      </c>
      <c r="G1311" s="146" t="str">
        <f t="shared" si="20"/>
        <v>169137砺波地域消防組合</v>
      </c>
      <c r="H1311" s="117" t="s">
        <v>226</v>
      </c>
      <c r="J1311" s="117" t="s">
        <v>4029</v>
      </c>
      <c r="K1311" s="121">
        <v>2071832</v>
      </c>
    </row>
    <row r="1312" spans="1:11" x14ac:dyDescent="0.4">
      <c r="A1312" s="117" t="s">
        <v>6634</v>
      </c>
      <c r="B1312" s="117" t="s">
        <v>225</v>
      </c>
      <c r="C1312" s="117" t="s">
        <v>6560</v>
      </c>
      <c r="D1312" s="117" t="s">
        <v>6561</v>
      </c>
      <c r="E1312" s="117" t="s">
        <v>4033</v>
      </c>
      <c r="F1312" s="117" t="s">
        <v>4032</v>
      </c>
      <c r="G1312" s="146" t="str">
        <f t="shared" si="20"/>
        <v>169145富山県東部消防組合</v>
      </c>
      <c r="H1312" s="117" t="s">
        <v>226</v>
      </c>
      <c r="J1312" s="117" t="s">
        <v>4029</v>
      </c>
      <c r="K1312" s="121">
        <v>1184954</v>
      </c>
    </row>
    <row r="1313" spans="1:11" x14ac:dyDescent="0.4">
      <c r="A1313" s="117" t="s">
        <v>6634</v>
      </c>
      <c r="B1313" s="117" t="s">
        <v>225</v>
      </c>
      <c r="C1313" s="117" t="s">
        <v>6560</v>
      </c>
      <c r="D1313" s="117" t="s">
        <v>6561</v>
      </c>
      <c r="E1313" s="117" t="s">
        <v>4031</v>
      </c>
      <c r="F1313" s="117" t="s">
        <v>4030</v>
      </c>
      <c r="G1313" s="146" t="str">
        <f t="shared" si="20"/>
        <v>169153新川地域消防組合</v>
      </c>
      <c r="H1313" s="117" t="s">
        <v>226</v>
      </c>
      <c r="J1313" s="117" t="s">
        <v>4029</v>
      </c>
      <c r="K1313" s="121">
        <v>1632528</v>
      </c>
    </row>
    <row r="1314" spans="1:11" x14ac:dyDescent="0.4">
      <c r="A1314" s="117" t="s">
        <v>6634</v>
      </c>
      <c r="B1314" s="117" t="s">
        <v>225</v>
      </c>
      <c r="C1314" s="117" t="s">
        <v>6560</v>
      </c>
      <c r="D1314" s="117" t="s">
        <v>6561</v>
      </c>
      <c r="E1314" s="117" t="s">
        <v>4028</v>
      </c>
      <c r="F1314" s="117" t="s">
        <v>4027</v>
      </c>
      <c r="G1314" s="146" t="str">
        <f t="shared" si="20"/>
        <v>172014金沢市</v>
      </c>
      <c r="H1314" s="117" t="s">
        <v>360</v>
      </c>
      <c r="J1314" s="117" t="s">
        <v>3948</v>
      </c>
      <c r="K1314" s="121">
        <v>177128247</v>
      </c>
    </row>
    <row r="1315" spans="1:11" x14ac:dyDescent="0.4">
      <c r="A1315" s="117" t="s">
        <v>6634</v>
      </c>
      <c r="B1315" s="117" t="s">
        <v>225</v>
      </c>
      <c r="C1315" s="117" t="s">
        <v>6560</v>
      </c>
      <c r="D1315" s="117" t="s">
        <v>6561</v>
      </c>
      <c r="E1315" s="117" t="s">
        <v>4026</v>
      </c>
      <c r="F1315" s="117" t="s">
        <v>4025</v>
      </c>
      <c r="G1315" s="146" t="str">
        <f t="shared" si="20"/>
        <v>172022七尾市</v>
      </c>
      <c r="H1315" s="117" t="s">
        <v>338</v>
      </c>
      <c r="J1315" s="117" t="s">
        <v>3948</v>
      </c>
      <c r="K1315" s="121">
        <v>34056797</v>
      </c>
    </row>
    <row r="1316" spans="1:11" x14ac:dyDescent="0.4">
      <c r="A1316" s="117" t="s">
        <v>6634</v>
      </c>
      <c r="B1316" s="117" t="s">
        <v>225</v>
      </c>
      <c r="C1316" s="117" t="s">
        <v>6560</v>
      </c>
      <c r="D1316" s="117" t="s">
        <v>6561</v>
      </c>
      <c r="E1316" s="117" t="s">
        <v>4024</v>
      </c>
      <c r="F1316" s="117" t="s">
        <v>4023</v>
      </c>
      <c r="G1316" s="146" t="str">
        <f t="shared" si="20"/>
        <v>172031小松市</v>
      </c>
      <c r="H1316" s="117" t="s">
        <v>343</v>
      </c>
      <c r="J1316" s="117" t="s">
        <v>3948</v>
      </c>
      <c r="K1316" s="121">
        <v>47762860</v>
      </c>
    </row>
    <row r="1317" spans="1:11" x14ac:dyDescent="0.4">
      <c r="A1317" s="117" t="s">
        <v>6634</v>
      </c>
      <c r="B1317" s="117" t="s">
        <v>225</v>
      </c>
      <c r="C1317" s="117" t="s">
        <v>6560</v>
      </c>
      <c r="D1317" s="117" t="s">
        <v>6561</v>
      </c>
      <c r="E1317" s="117" t="s">
        <v>4022</v>
      </c>
      <c r="F1317" s="117" t="s">
        <v>4021</v>
      </c>
      <c r="G1317" s="146" t="str">
        <f t="shared" si="20"/>
        <v>172049輪島市</v>
      </c>
      <c r="H1317" s="117" t="s">
        <v>338</v>
      </c>
      <c r="J1317" s="117" t="s">
        <v>3948</v>
      </c>
      <c r="K1317" s="121">
        <v>22986620</v>
      </c>
    </row>
    <row r="1318" spans="1:11" x14ac:dyDescent="0.4">
      <c r="A1318" s="117" t="s">
        <v>6634</v>
      </c>
      <c r="B1318" s="117" t="s">
        <v>225</v>
      </c>
      <c r="C1318" s="117" t="s">
        <v>6560</v>
      </c>
      <c r="D1318" s="117" t="s">
        <v>6561</v>
      </c>
      <c r="E1318" s="117" t="s">
        <v>4020</v>
      </c>
      <c r="F1318" s="117" t="s">
        <v>4019</v>
      </c>
      <c r="G1318" s="146" t="str">
        <f t="shared" si="20"/>
        <v>172057珠洲市</v>
      </c>
      <c r="H1318" s="117" t="s">
        <v>338</v>
      </c>
      <c r="J1318" s="117" t="s">
        <v>3948</v>
      </c>
      <c r="K1318" s="121">
        <v>10490720</v>
      </c>
    </row>
    <row r="1319" spans="1:11" x14ac:dyDescent="0.4">
      <c r="A1319" s="117" t="s">
        <v>6634</v>
      </c>
      <c r="B1319" s="117" t="s">
        <v>225</v>
      </c>
      <c r="C1319" s="117" t="s">
        <v>6560</v>
      </c>
      <c r="D1319" s="117" t="s">
        <v>6561</v>
      </c>
      <c r="E1319" s="117" t="s">
        <v>4018</v>
      </c>
      <c r="F1319" s="117" t="s">
        <v>4017</v>
      </c>
      <c r="G1319" s="146" t="str">
        <f t="shared" si="20"/>
        <v>172065加賀市</v>
      </c>
      <c r="H1319" s="117" t="s">
        <v>338</v>
      </c>
      <c r="J1319" s="117" t="s">
        <v>3948</v>
      </c>
      <c r="K1319" s="121">
        <v>29930407</v>
      </c>
    </row>
    <row r="1320" spans="1:11" x14ac:dyDescent="0.4">
      <c r="A1320" s="117" t="s">
        <v>6634</v>
      </c>
      <c r="B1320" s="117" t="s">
        <v>225</v>
      </c>
      <c r="C1320" s="117" t="s">
        <v>6560</v>
      </c>
      <c r="D1320" s="117" t="s">
        <v>6561</v>
      </c>
      <c r="E1320" s="117" t="s">
        <v>4016</v>
      </c>
      <c r="F1320" s="117" t="s">
        <v>4015</v>
      </c>
      <c r="G1320" s="146" t="str">
        <f t="shared" si="20"/>
        <v>172073羽咋市</v>
      </c>
      <c r="H1320" s="117" t="s">
        <v>338</v>
      </c>
      <c r="J1320" s="117" t="s">
        <v>3948</v>
      </c>
      <c r="K1320" s="121">
        <v>11403873</v>
      </c>
    </row>
    <row r="1321" spans="1:11" x14ac:dyDescent="0.4">
      <c r="A1321" s="117" t="s">
        <v>6634</v>
      </c>
      <c r="B1321" s="117" t="s">
        <v>225</v>
      </c>
      <c r="C1321" s="117" t="s">
        <v>6560</v>
      </c>
      <c r="D1321" s="117" t="s">
        <v>6561</v>
      </c>
      <c r="E1321" s="117" t="s">
        <v>4014</v>
      </c>
      <c r="F1321" s="117" t="s">
        <v>4013</v>
      </c>
      <c r="G1321" s="146" t="str">
        <f t="shared" si="20"/>
        <v>172090かほく市</v>
      </c>
      <c r="H1321" s="117" t="s">
        <v>338</v>
      </c>
      <c r="J1321" s="117" t="s">
        <v>3948</v>
      </c>
      <c r="K1321" s="121">
        <v>15780615</v>
      </c>
    </row>
    <row r="1322" spans="1:11" x14ac:dyDescent="0.4">
      <c r="A1322" s="117" t="s">
        <v>6634</v>
      </c>
      <c r="B1322" s="117" t="s">
        <v>225</v>
      </c>
      <c r="C1322" s="117" t="s">
        <v>6560</v>
      </c>
      <c r="D1322" s="117" t="s">
        <v>6561</v>
      </c>
      <c r="E1322" s="117" t="s">
        <v>4012</v>
      </c>
      <c r="F1322" s="117" t="s">
        <v>4011</v>
      </c>
      <c r="G1322" s="146" t="str">
        <f t="shared" si="20"/>
        <v>172103白山市</v>
      </c>
      <c r="H1322" s="117" t="s">
        <v>343</v>
      </c>
      <c r="J1322" s="117" t="s">
        <v>3948</v>
      </c>
      <c r="K1322" s="121">
        <v>52146467</v>
      </c>
    </row>
    <row r="1323" spans="1:11" x14ac:dyDescent="0.4">
      <c r="A1323" s="117" t="s">
        <v>6634</v>
      </c>
      <c r="B1323" s="117" t="s">
        <v>225</v>
      </c>
      <c r="C1323" s="117" t="s">
        <v>6560</v>
      </c>
      <c r="D1323" s="117" t="s">
        <v>6561</v>
      </c>
      <c r="E1323" s="117" t="s">
        <v>4010</v>
      </c>
      <c r="F1323" s="117" t="s">
        <v>4009</v>
      </c>
      <c r="G1323" s="146" t="str">
        <f t="shared" si="20"/>
        <v>172111能美市</v>
      </c>
      <c r="H1323" s="117" t="s">
        <v>338</v>
      </c>
      <c r="J1323" s="117" t="s">
        <v>3948</v>
      </c>
      <c r="K1323" s="121">
        <v>23048894</v>
      </c>
    </row>
    <row r="1324" spans="1:11" x14ac:dyDescent="0.4">
      <c r="A1324" s="117" t="s">
        <v>6634</v>
      </c>
      <c r="B1324" s="117" t="s">
        <v>225</v>
      </c>
      <c r="C1324" s="117" t="s">
        <v>6560</v>
      </c>
      <c r="D1324" s="117" t="s">
        <v>6561</v>
      </c>
      <c r="E1324" s="117" t="s">
        <v>4008</v>
      </c>
      <c r="F1324" s="117" t="s">
        <v>4007</v>
      </c>
      <c r="G1324" s="146" t="str">
        <f t="shared" si="20"/>
        <v>172120野々市市</v>
      </c>
      <c r="H1324" s="117" t="s">
        <v>338</v>
      </c>
      <c r="J1324" s="117" t="s">
        <v>3948</v>
      </c>
      <c r="K1324" s="121">
        <v>21448277</v>
      </c>
    </row>
    <row r="1325" spans="1:11" x14ac:dyDescent="0.4">
      <c r="A1325" s="117" t="s">
        <v>6634</v>
      </c>
      <c r="B1325" s="117" t="s">
        <v>225</v>
      </c>
      <c r="C1325" s="117" t="s">
        <v>6560</v>
      </c>
      <c r="D1325" s="117" t="s">
        <v>6561</v>
      </c>
      <c r="E1325" s="117" t="s">
        <v>4006</v>
      </c>
      <c r="F1325" s="117" t="s">
        <v>4005</v>
      </c>
      <c r="G1325" s="146" t="str">
        <f t="shared" si="20"/>
        <v>173240川北町</v>
      </c>
      <c r="H1325" s="117" t="s">
        <v>277</v>
      </c>
      <c r="J1325" s="117" t="s">
        <v>3948</v>
      </c>
      <c r="K1325" s="121">
        <v>3687177</v>
      </c>
    </row>
    <row r="1326" spans="1:11" x14ac:dyDescent="0.4">
      <c r="A1326" s="117" t="s">
        <v>6634</v>
      </c>
      <c r="B1326" s="117" t="s">
        <v>225</v>
      </c>
      <c r="C1326" s="117" t="s">
        <v>6560</v>
      </c>
      <c r="D1326" s="117" t="s">
        <v>6561</v>
      </c>
      <c r="E1326" s="117" t="s">
        <v>4004</v>
      </c>
      <c r="F1326" s="117" t="s">
        <v>4003</v>
      </c>
      <c r="G1326" s="146" t="str">
        <f t="shared" si="20"/>
        <v>173614津幡町</v>
      </c>
      <c r="H1326" s="117" t="s">
        <v>277</v>
      </c>
      <c r="J1326" s="117" t="s">
        <v>3948</v>
      </c>
      <c r="K1326" s="121">
        <v>12977103</v>
      </c>
    </row>
    <row r="1327" spans="1:11" x14ac:dyDescent="0.4">
      <c r="A1327" s="117" t="s">
        <v>6634</v>
      </c>
      <c r="B1327" s="117" t="s">
        <v>225</v>
      </c>
      <c r="C1327" s="117" t="s">
        <v>6560</v>
      </c>
      <c r="D1327" s="117" t="s">
        <v>6561</v>
      </c>
      <c r="E1327" s="117" t="s">
        <v>4002</v>
      </c>
      <c r="F1327" s="117" t="s">
        <v>4001</v>
      </c>
      <c r="G1327" s="146" t="str">
        <f t="shared" si="20"/>
        <v>173657内灘町</v>
      </c>
      <c r="H1327" s="117" t="s">
        <v>277</v>
      </c>
      <c r="J1327" s="117" t="s">
        <v>3948</v>
      </c>
      <c r="K1327" s="121">
        <v>11045621</v>
      </c>
    </row>
    <row r="1328" spans="1:11" x14ac:dyDescent="0.4">
      <c r="A1328" s="117" t="s">
        <v>6634</v>
      </c>
      <c r="B1328" s="117" t="s">
        <v>225</v>
      </c>
      <c r="C1328" s="117" t="s">
        <v>6560</v>
      </c>
      <c r="D1328" s="117" t="s">
        <v>6561</v>
      </c>
      <c r="E1328" s="117" t="s">
        <v>4000</v>
      </c>
      <c r="F1328" s="117" t="s">
        <v>3999</v>
      </c>
      <c r="G1328" s="146" t="str">
        <f t="shared" si="20"/>
        <v>173843志賀町</v>
      </c>
      <c r="H1328" s="117" t="s">
        <v>277</v>
      </c>
      <c r="J1328" s="117" t="s">
        <v>3948</v>
      </c>
      <c r="K1328" s="121">
        <v>13834938</v>
      </c>
    </row>
    <row r="1329" spans="1:11" x14ac:dyDescent="0.4">
      <c r="A1329" s="117" t="s">
        <v>6634</v>
      </c>
      <c r="B1329" s="117" t="s">
        <v>225</v>
      </c>
      <c r="C1329" s="117" t="s">
        <v>6560</v>
      </c>
      <c r="D1329" s="117" t="s">
        <v>6561</v>
      </c>
      <c r="E1329" s="117" t="s">
        <v>3998</v>
      </c>
      <c r="F1329" s="117" t="s">
        <v>3997</v>
      </c>
      <c r="G1329" s="146" t="str">
        <f t="shared" si="20"/>
        <v>173860宝達志水町</v>
      </c>
      <c r="H1329" s="117" t="s">
        <v>277</v>
      </c>
      <c r="J1329" s="117" t="s">
        <v>3948</v>
      </c>
      <c r="K1329" s="121">
        <v>7336487</v>
      </c>
    </row>
    <row r="1330" spans="1:11" x14ac:dyDescent="0.4">
      <c r="A1330" s="117" t="s">
        <v>6634</v>
      </c>
      <c r="B1330" s="117" t="s">
        <v>225</v>
      </c>
      <c r="C1330" s="117" t="s">
        <v>6560</v>
      </c>
      <c r="D1330" s="117" t="s">
        <v>6561</v>
      </c>
      <c r="E1330" s="117" t="s">
        <v>3996</v>
      </c>
      <c r="F1330" s="117" t="s">
        <v>3995</v>
      </c>
      <c r="G1330" s="146" t="str">
        <f t="shared" si="20"/>
        <v>174076中能登町</v>
      </c>
      <c r="H1330" s="117" t="s">
        <v>277</v>
      </c>
      <c r="J1330" s="117" t="s">
        <v>3948</v>
      </c>
      <c r="K1330" s="121">
        <v>11094074</v>
      </c>
    </row>
    <row r="1331" spans="1:11" x14ac:dyDescent="0.4">
      <c r="A1331" s="117" t="s">
        <v>6634</v>
      </c>
      <c r="B1331" s="117" t="s">
        <v>225</v>
      </c>
      <c r="C1331" s="117" t="s">
        <v>6560</v>
      </c>
      <c r="D1331" s="117" t="s">
        <v>6561</v>
      </c>
      <c r="E1331" s="117" t="s">
        <v>3994</v>
      </c>
      <c r="F1331" s="117" t="s">
        <v>3993</v>
      </c>
      <c r="G1331" s="146" t="str">
        <f t="shared" si="20"/>
        <v>174611穴水町</v>
      </c>
      <c r="H1331" s="117" t="s">
        <v>277</v>
      </c>
      <c r="J1331" s="117" t="s">
        <v>3948</v>
      </c>
      <c r="K1331" s="121">
        <v>6323006</v>
      </c>
    </row>
    <row r="1332" spans="1:11" x14ac:dyDescent="0.4">
      <c r="A1332" s="117" t="s">
        <v>6634</v>
      </c>
      <c r="B1332" s="117" t="s">
        <v>225</v>
      </c>
      <c r="C1332" s="117" t="s">
        <v>6560</v>
      </c>
      <c r="D1332" s="117" t="s">
        <v>6561</v>
      </c>
      <c r="E1332" s="117" t="s">
        <v>3992</v>
      </c>
      <c r="F1332" s="117" t="s">
        <v>3991</v>
      </c>
      <c r="G1332" s="146" t="str">
        <f t="shared" si="20"/>
        <v>174637能登町</v>
      </c>
      <c r="H1332" s="117" t="s">
        <v>277</v>
      </c>
      <c r="J1332" s="117" t="s">
        <v>3948</v>
      </c>
      <c r="K1332" s="121">
        <v>16175220</v>
      </c>
    </row>
    <row r="1333" spans="1:11" x14ac:dyDescent="0.4">
      <c r="A1333" s="117" t="s">
        <v>6634</v>
      </c>
      <c r="B1333" s="117" t="s">
        <v>225</v>
      </c>
      <c r="C1333" s="117" t="s">
        <v>6560</v>
      </c>
      <c r="D1333" s="117" t="s">
        <v>6561</v>
      </c>
      <c r="E1333" s="117" t="s">
        <v>3990</v>
      </c>
      <c r="F1333" s="117" t="s">
        <v>3989</v>
      </c>
      <c r="G1333" s="146" t="str">
        <f t="shared" si="20"/>
        <v>178063石川県市町村消防団員等公務災害補償等組合</v>
      </c>
      <c r="H1333" s="117" t="s">
        <v>226</v>
      </c>
      <c r="J1333" s="117" t="s">
        <v>3948</v>
      </c>
      <c r="K1333" s="121">
        <v>171746</v>
      </c>
    </row>
    <row r="1334" spans="1:11" x14ac:dyDescent="0.4">
      <c r="A1334" s="117" t="s">
        <v>6634</v>
      </c>
      <c r="B1334" s="117" t="s">
        <v>225</v>
      </c>
      <c r="C1334" s="117" t="s">
        <v>6560</v>
      </c>
      <c r="D1334" s="117" t="s">
        <v>6561</v>
      </c>
      <c r="E1334" s="117" t="s">
        <v>3988</v>
      </c>
      <c r="F1334" s="117" t="s">
        <v>3987</v>
      </c>
      <c r="G1334" s="146" t="str">
        <f t="shared" si="20"/>
        <v>178128手取川水防事務組合</v>
      </c>
      <c r="H1334" s="117" t="s">
        <v>226</v>
      </c>
      <c r="J1334" s="117" t="s">
        <v>3948</v>
      </c>
      <c r="K1334" s="121">
        <v>788</v>
      </c>
    </row>
    <row r="1335" spans="1:11" x14ac:dyDescent="0.4">
      <c r="A1335" s="117" t="s">
        <v>6634</v>
      </c>
      <c r="B1335" s="117" t="s">
        <v>225</v>
      </c>
      <c r="C1335" s="117" t="s">
        <v>6560</v>
      </c>
      <c r="D1335" s="117" t="s">
        <v>6561</v>
      </c>
      <c r="E1335" s="117" t="s">
        <v>3986</v>
      </c>
      <c r="F1335" s="117" t="s">
        <v>3985</v>
      </c>
      <c r="G1335" s="146" t="str">
        <f t="shared" si="20"/>
        <v>178136子浦川水防事務組合</v>
      </c>
      <c r="H1335" s="117" t="s">
        <v>226</v>
      </c>
      <c r="J1335" s="117" t="s">
        <v>3948</v>
      </c>
      <c r="K1335" s="121">
        <v>96</v>
      </c>
    </row>
    <row r="1336" spans="1:11" x14ac:dyDescent="0.4">
      <c r="A1336" s="117" t="s">
        <v>6634</v>
      </c>
      <c r="B1336" s="117" t="s">
        <v>225</v>
      </c>
      <c r="C1336" s="117" t="s">
        <v>6560</v>
      </c>
      <c r="D1336" s="117" t="s">
        <v>6561</v>
      </c>
      <c r="E1336" s="117" t="s">
        <v>3984</v>
      </c>
      <c r="F1336" s="117" t="s">
        <v>3983</v>
      </c>
      <c r="G1336" s="146" t="str">
        <f t="shared" si="20"/>
        <v>178152長曽川水防事務組合</v>
      </c>
      <c r="H1336" s="117" t="s">
        <v>226</v>
      </c>
      <c r="J1336" s="117" t="s">
        <v>3948</v>
      </c>
      <c r="K1336" s="121">
        <v>162</v>
      </c>
    </row>
    <row r="1337" spans="1:11" x14ac:dyDescent="0.4">
      <c r="A1337" s="117" t="s">
        <v>6634</v>
      </c>
      <c r="B1337" s="117" t="s">
        <v>225</v>
      </c>
      <c r="C1337" s="117" t="s">
        <v>6560</v>
      </c>
      <c r="D1337" s="117" t="s">
        <v>6561</v>
      </c>
      <c r="E1337" s="117" t="s">
        <v>3982</v>
      </c>
      <c r="F1337" s="117" t="s">
        <v>3981</v>
      </c>
      <c r="G1337" s="146" t="str">
        <f t="shared" si="20"/>
        <v>178209石川県市町村職員退職手当組合</v>
      </c>
      <c r="H1337" s="117" t="s">
        <v>226</v>
      </c>
      <c r="J1337" s="117" t="s">
        <v>3948</v>
      </c>
      <c r="K1337" s="121">
        <v>3624138</v>
      </c>
    </row>
    <row r="1338" spans="1:11" x14ac:dyDescent="0.4">
      <c r="A1338" s="117" t="s">
        <v>6634</v>
      </c>
      <c r="B1338" s="117" t="s">
        <v>225</v>
      </c>
      <c r="C1338" s="117" t="s">
        <v>6560</v>
      </c>
      <c r="D1338" s="117" t="s">
        <v>6561</v>
      </c>
      <c r="E1338" s="117" t="s">
        <v>3980</v>
      </c>
      <c r="F1338" s="117" t="s">
        <v>3979</v>
      </c>
      <c r="G1338" s="146" t="str">
        <f t="shared" si="20"/>
        <v>178217河北郡市広域事務組合</v>
      </c>
      <c r="H1338" s="117" t="s">
        <v>226</v>
      </c>
      <c r="J1338" s="117" t="s">
        <v>3948</v>
      </c>
      <c r="K1338" s="121">
        <v>1909981</v>
      </c>
    </row>
    <row r="1339" spans="1:11" x14ac:dyDescent="0.4">
      <c r="A1339" s="117" t="s">
        <v>6634</v>
      </c>
      <c r="B1339" s="117" t="s">
        <v>225</v>
      </c>
      <c r="C1339" s="117" t="s">
        <v>6560</v>
      </c>
      <c r="D1339" s="117" t="s">
        <v>6561</v>
      </c>
      <c r="E1339" s="117" t="s">
        <v>3978</v>
      </c>
      <c r="F1339" s="117" t="s">
        <v>3977</v>
      </c>
      <c r="G1339" s="146" t="str">
        <f t="shared" si="20"/>
        <v>178250手取川流域環境衛生事業組合</v>
      </c>
      <c r="H1339" s="117" t="s">
        <v>226</v>
      </c>
      <c r="J1339" s="117" t="s">
        <v>3948</v>
      </c>
      <c r="K1339" s="121">
        <v>55650</v>
      </c>
    </row>
    <row r="1340" spans="1:11" x14ac:dyDescent="0.4">
      <c r="A1340" s="117" t="s">
        <v>6634</v>
      </c>
      <c r="B1340" s="117" t="s">
        <v>225</v>
      </c>
      <c r="C1340" s="117" t="s">
        <v>6560</v>
      </c>
      <c r="D1340" s="117" t="s">
        <v>6561</v>
      </c>
      <c r="E1340" s="117" t="s">
        <v>3976</v>
      </c>
      <c r="F1340" s="117" t="s">
        <v>3975</v>
      </c>
      <c r="G1340" s="146" t="str">
        <f t="shared" si="20"/>
        <v>178268輪島市・穴水町環境衛生施設組合</v>
      </c>
      <c r="H1340" s="117" t="s">
        <v>226</v>
      </c>
      <c r="J1340" s="117" t="s">
        <v>3948</v>
      </c>
      <c r="K1340" s="121">
        <v>535383</v>
      </c>
    </row>
    <row r="1341" spans="1:11" x14ac:dyDescent="0.4">
      <c r="A1341" s="117" t="s">
        <v>6634</v>
      </c>
      <c r="B1341" s="117" t="s">
        <v>225</v>
      </c>
      <c r="C1341" s="117" t="s">
        <v>6560</v>
      </c>
      <c r="D1341" s="117" t="s">
        <v>6561</v>
      </c>
      <c r="E1341" s="117" t="s">
        <v>3974</v>
      </c>
      <c r="F1341" s="117" t="s">
        <v>3973</v>
      </c>
      <c r="G1341" s="146" t="str">
        <f t="shared" si="20"/>
        <v>178292手取郷広域事務組合</v>
      </c>
      <c r="H1341" s="117" t="s">
        <v>226</v>
      </c>
      <c r="J1341" s="117" t="s">
        <v>3948</v>
      </c>
      <c r="K1341" s="121">
        <v>146471</v>
      </c>
    </row>
    <row r="1342" spans="1:11" x14ac:dyDescent="0.4">
      <c r="A1342" s="117" t="s">
        <v>6634</v>
      </c>
      <c r="B1342" s="117" t="s">
        <v>225</v>
      </c>
      <c r="C1342" s="117" t="s">
        <v>6560</v>
      </c>
      <c r="D1342" s="117" t="s">
        <v>6561</v>
      </c>
      <c r="E1342" s="117" t="s">
        <v>3972</v>
      </c>
      <c r="F1342" s="117" t="s">
        <v>3971</v>
      </c>
      <c r="G1342" s="146" t="str">
        <f t="shared" si="20"/>
        <v>178306石川県市町村消防賞じゆつ金組合</v>
      </c>
      <c r="H1342" s="117" t="s">
        <v>226</v>
      </c>
      <c r="J1342" s="117" t="s">
        <v>3948</v>
      </c>
      <c r="K1342" s="121">
        <v>1849</v>
      </c>
    </row>
    <row r="1343" spans="1:11" x14ac:dyDescent="0.4">
      <c r="A1343" s="117" t="s">
        <v>6634</v>
      </c>
      <c r="B1343" s="117" t="s">
        <v>225</v>
      </c>
      <c r="C1343" s="117" t="s">
        <v>6560</v>
      </c>
      <c r="D1343" s="117" t="s">
        <v>6561</v>
      </c>
      <c r="E1343" s="117" t="s">
        <v>3970</v>
      </c>
      <c r="F1343" s="117" t="s">
        <v>3969</v>
      </c>
      <c r="G1343" s="146" t="str">
        <f t="shared" si="20"/>
        <v>178331石川県市町議会議員公務災害補償等組合</v>
      </c>
      <c r="H1343" s="117" t="s">
        <v>226</v>
      </c>
      <c r="J1343" s="117" t="s">
        <v>3948</v>
      </c>
      <c r="K1343" s="121">
        <v>929</v>
      </c>
    </row>
    <row r="1344" spans="1:11" x14ac:dyDescent="0.4">
      <c r="A1344" s="117" t="s">
        <v>6634</v>
      </c>
      <c r="B1344" s="117" t="s">
        <v>225</v>
      </c>
      <c r="C1344" s="117" t="s">
        <v>6560</v>
      </c>
      <c r="D1344" s="117" t="s">
        <v>6561</v>
      </c>
      <c r="E1344" s="117" t="s">
        <v>3968</v>
      </c>
      <c r="F1344" s="117" t="s">
        <v>3967</v>
      </c>
      <c r="G1344" s="146" t="str">
        <f t="shared" si="20"/>
        <v>178373羽咋郡市広域圏事務組合（普通会計分）</v>
      </c>
      <c r="H1344" s="117" t="s">
        <v>226</v>
      </c>
      <c r="J1344" s="117" t="s">
        <v>3948</v>
      </c>
      <c r="K1344" s="121">
        <v>2517307</v>
      </c>
    </row>
    <row r="1345" spans="1:11" x14ac:dyDescent="0.4">
      <c r="A1345" s="117" t="s">
        <v>6634</v>
      </c>
      <c r="B1345" s="117" t="s">
        <v>225</v>
      </c>
      <c r="C1345" s="117" t="s">
        <v>6560</v>
      </c>
      <c r="D1345" s="117" t="s">
        <v>6561</v>
      </c>
      <c r="E1345" s="117" t="s">
        <v>3966</v>
      </c>
      <c r="F1345" s="117" t="s">
        <v>3965</v>
      </c>
      <c r="G1345" s="146" t="str">
        <f t="shared" si="20"/>
        <v>178411白山野々市広域事務組合</v>
      </c>
      <c r="H1345" s="117" t="s">
        <v>226</v>
      </c>
      <c r="J1345" s="117" t="s">
        <v>3948</v>
      </c>
      <c r="K1345" s="121">
        <v>4493270</v>
      </c>
    </row>
    <row r="1346" spans="1:11" x14ac:dyDescent="0.4">
      <c r="A1346" s="117" t="s">
        <v>6634</v>
      </c>
      <c r="B1346" s="117" t="s">
        <v>225</v>
      </c>
      <c r="C1346" s="117" t="s">
        <v>6560</v>
      </c>
      <c r="D1346" s="117" t="s">
        <v>6561</v>
      </c>
      <c r="E1346" s="117" t="s">
        <v>3964</v>
      </c>
      <c r="F1346" s="117" t="s">
        <v>3963</v>
      </c>
      <c r="G1346" s="146" t="str">
        <f t="shared" ref="G1346:G1409" si="21">E1346&amp;F1346</f>
        <v>178462奥能登広域圏事務組合</v>
      </c>
      <c r="H1346" s="117" t="s">
        <v>226</v>
      </c>
      <c r="J1346" s="117" t="s">
        <v>3948</v>
      </c>
      <c r="K1346" s="121">
        <v>1888406</v>
      </c>
    </row>
    <row r="1347" spans="1:11" x14ac:dyDescent="0.4">
      <c r="A1347" s="117" t="s">
        <v>6634</v>
      </c>
      <c r="B1347" s="117" t="s">
        <v>225</v>
      </c>
      <c r="C1347" s="117" t="s">
        <v>6560</v>
      </c>
      <c r="D1347" s="117" t="s">
        <v>6561</v>
      </c>
      <c r="E1347" s="117" t="s">
        <v>3962</v>
      </c>
      <c r="F1347" s="117" t="s">
        <v>3961</v>
      </c>
      <c r="G1347" s="146" t="str">
        <f t="shared" si="21"/>
        <v>178471小松加賀環境衛生事務組合</v>
      </c>
      <c r="H1347" s="117" t="s">
        <v>226</v>
      </c>
      <c r="J1347" s="117" t="s">
        <v>3948</v>
      </c>
      <c r="K1347" s="121">
        <v>241129</v>
      </c>
    </row>
    <row r="1348" spans="1:11" x14ac:dyDescent="0.4">
      <c r="A1348" s="117" t="s">
        <v>6634</v>
      </c>
      <c r="B1348" s="117" t="s">
        <v>225</v>
      </c>
      <c r="C1348" s="117" t="s">
        <v>6560</v>
      </c>
      <c r="D1348" s="117" t="s">
        <v>6561</v>
      </c>
      <c r="E1348" s="117" t="s">
        <v>3960</v>
      </c>
      <c r="F1348" s="117" t="s">
        <v>3959</v>
      </c>
      <c r="G1348" s="146" t="str">
        <f t="shared" si="21"/>
        <v>178489南加賀広域圏事務組合（普通会計分）</v>
      </c>
      <c r="H1348" s="117" t="s">
        <v>226</v>
      </c>
      <c r="J1348" s="117" t="s">
        <v>3948</v>
      </c>
      <c r="K1348" s="121">
        <v>309183</v>
      </c>
    </row>
    <row r="1349" spans="1:11" x14ac:dyDescent="0.4">
      <c r="A1349" s="117" t="s">
        <v>6634</v>
      </c>
      <c r="B1349" s="117" t="s">
        <v>225</v>
      </c>
      <c r="C1349" s="117" t="s">
        <v>6560</v>
      </c>
      <c r="D1349" s="117" t="s">
        <v>6561</v>
      </c>
      <c r="E1349" s="117" t="s">
        <v>3958</v>
      </c>
      <c r="F1349" s="117" t="s">
        <v>3957</v>
      </c>
      <c r="G1349" s="146" t="str">
        <f t="shared" si="21"/>
        <v>178519のと鉄道運営助成基金事務組合</v>
      </c>
      <c r="H1349" s="117" t="s">
        <v>226</v>
      </c>
      <c r="J1349" s="117" t="s">
        <v>3948</v>
      </c>
      <c r="K1349" s="121">
        <v>102228</v>
      </c>
    </row>
    <row r="1350" spans="1:11" x14ac:dyDescent="0.4">
      <c r="A1350" s="117" t="s">
        <v>6634</v>
      </c>
      <c r="B1350" s="117" t="s">
        <v>225</v>
      </c>
      <c r="C1350" s="117" t="s">
        <v>6560</v>
      </c>
      <c r="D1350" s="117" t="s">
        <v>6561</v>
      </c>
      <c r="E1350" s="117" t="s">
        <v>3956</v>
      </c>
      <c r="F1350" s="117" t="s">
        <v>3955</v>
      </c>
      <c r="G1350" s="146" t="str">
        <f t="shared" si="21"/>
        <v>178543能美介護認定事務組合</v>
      </c>
      <c r="H1350" s="117" t="s">
        <v>226</v>
      </c>
      <c r="J1350" s="117" t="s">
        <v>3948</v>
      </c>
      <c r="K1350" s="121">
        <v>19098</v>
      </c>
    </row>
    <row r="1351" spans="1:11" x14ac:dyDescent="0.4">
      <c r="A1351" s="117" t="s">
        <v>6634</v>
      </c>
      <c r="B1351" s="117" t="s">
        <v>225</v>
      </c>
      <c r="C1351" s="117" t="s">
        <v>6560</v>
      </c>
      <c r="D1351" s="117" t="s">
        <v>6561</v>
      </c>
      <c r="E1351" s="117" t="s">
        <v>3954</v>
      </c>
      <c r="F1351" s="117" t="s">
        <v>3953</v>
      </c>
      <c r="G1351" s="146" t="str">
        <f t="shared" si="21"/>
        <v>178551奥能登クリーン組合</v>
      </c>
      <c r="H1351" s="117" t="s">
        <v>226</v>
      </c>
      <c r="J1351" s="117" t="s">
        <v>3948</v>
      </c>
      <c r="K1351" s="121">
        <v>921205</v>
      </c>
    </row>
    <row r="1352" spans="1:11" x14ac:dyDescent="0.4">
      <c r="A1352" s="117" t="s">
        <v>6634</v>
      </c>
      <c r="B1352" s="117" t="s">
        <v>225</v>
      </c>
      <c r="C1352" s="117" t="s">
        <v>6560</v>
      </c>
      <c r="D1352" s="117" t="s">
        <v>6561</v>
      </c>
      <c r="E1352" s="117" t="s">
        <v>3952</v>
      </c>
      <c r="F1352" s="117" t="s">
        <v>3951</v>
      </c>
      <c r="G1352" s="146" t="str">
        <f t="shared" si="21"/>
        <v>178560石川北部アール・ディ・エフ広域処理組合</v>
      </c>
      <c r="H1352" s="117" t="s">
        <v>226</v>
      </c>
      <c r="J1352" s="117" t="s">
        <v>3948</v>
      </c>
      <c r="K1352" s="121">
        <v>1256841</v>
      </c>
    </row>
    <row r="1353" spans="1:11" x14ac:dyDescent="0.4">
      <c r="A1353" s="117" t="s">
        <v>6634</v>
      </c>
      <c r="B1353" s="117" t="s">
        <v>225</v>
      </c>
      <c r="C1353" s="117" t="s">
        <v>6560</v>
      </c>
      <c r="D1353" s="117" t="s">
        <v>6561</v>
      </c>
      <c r="E1353" s="117" t="s">
        <v>3950</v>
      </c>
      <c r="F1353" s="117" t="s">
        <v>3949</v>
      </c>
      <c r="G1353" s="146" t="str">
        <f t="shared" si="21"/>
        <v>178624石川県後期高齢者医療広域連合</v>
      </c>
      <c r="H1353" s="117" t="s">
        <v>220</v>
      </c>
      <c r="J1353" s="117" t="s">
        <v>3948</v>
      </c>
      <c r="K1353" s="121">
        <v>891906</v>
      </c>
    </row>
    <row r="1354" spans="1:11" x14ac:dyDescent="0.4">
      <c r="A1354" s="117" t="s">
        <v>6634</v>
      </c>
      <c r="B1354" s="117" t="s">
        <v>225</v>
      </c>
      <c r="C1354" s="117" t="s">
        <v>6560</v>
      </c>
      <c r="D1354" s="117" t="s">
        <v>6561</v>
      </c>
      <c r="E1354" s="117" t="s">
        <v>3947</v>
      </c>
      <c r="F1354" s="117" t="s">
        <v>3946</v>
      </c>
      <c r="G1354" s="146" t="str">
        <f t="shared" si="21"/>
        <v>182010福井市</v>
      </c>
      <c r="H1354" s="117" t="s">
        <v>947</v>
      </c>
      <c r="J1354" s="117" t="s">
        <v>3877</v>
      </c>
      <c r="K1354" s="121">
        <v>108793188</v>
      </c>
    </row>
    <row r="1355" spans="1:11" x14ac:dyDescent="0.4">
      <c r="A1355" s="117" t="s">
        <v>6634</v>
      </c>
      <c r="B1355" s="117" t="s">
        <v>225</v>
      </c>
      <c r="C1355" s="117" t="s">
        <v>6560</v>
      </c>
      <c r="D1355" s="117" t="s">
        <v>6561</v>
      </c>
      <c r="E1355" s="117" t="s">
        <v>3945</v>
      </c>
      <c r="F1355" s="117" t="s">
        <v>3944</v>
      </c>
      <c r="G1355" s="146" t="str">
        <f t="shared" si="21"/>
        <v>182028敦賀市</v>
      </c>
      <c r="H1355" s="117" t="s">
        <v>338</v>
      </c>
      <c r="J1355" s="117" t="s">
        <v>3877</v>
      </c>
      <c r="K1355" s="121">
        <v>27134222</v>
      </c>
    </row>
    <row r="1356" spans="1:11" x14ac:dyDescent="0.4">
      <c r="A1356" s="117" t="s">
        <v>6634</v>
      </c>
      <c r="B1356" s="117" t="s">
        <v>225</v>
      </c>
      <c r="C1356" s="117" t="s">
        <v>6560</v>
      </c>
      <c r="D1356" s="117" t="s">
        <v>6561</v>
      </c>
      <c r="E1356" s="117" t="s">
        <v>3943</v>
      </c>
      <c r="F1356" s="117" t="s">
        <v>3942</v>
      </c>
      <c r="G1356" s="146" t="str">
        <f t="shared" si="21"/>
        <v>182044小浜市</v>
      </c>
      <c r="H1356" s="117" t="s">
        <v>338</v>
      </c>
      <c r="J1356" s="117" t="s">
        <v>3877</v>
      </c>
      <c r="K1356" s="121">
        <v>17694636</v>
      </c>
    </row>
    <row r="1357" spans="1:11" x14ac:dyDescent="0.4">
      <c r="A1357" s="117" t="s">
        <v>6634</v>
      </c>
      <c r="B1357" s="117" t="s">
        <v>225</v>
      </c>
      <c r="C1357" s="117" t="s">
        <v>6560</v>
      </c>
      <c r="D1357" s="117" t="s">
        <v>6561</v>
      </c>
      <c r="E1357" s="117" t="s">
        <v>3941</v>
      </c>
      <c r="F1357" s="117" t="s">
        <v>3940</v>
      </c>
      <c r="G1357" s="146" t="str">
        <f t="shared" si="21"/>
        <v>182052大野市</v>
      </c>
      <c r="H1357" s="117" t="s">
        <v>338</v>
      </c>
      <c r="J1357" s="117" t="s">
        <v>3877</v>
      </c>
      <c r="K1357" s="121">
        <v>18463572</v>
      </c>
    </row>
    <row r="1358" spans="1:11" x14ac:dyDescent="0.4">
      <c r="A1358" s="117" t="s">
        <v>6634</v>
      </c>
      <c r="B1358" s="117" t="s">
        <v>225</v>
      </c>
      <c r="C1358" s="117" t="s">
        <v>6560</v>
      </c>
      <c r="D1358" s="117" t="s">
        <v>6561</v>
      </c>
      <c r="E1358" s="117" t="s">
        <v>3939</v>
      </c>
      <c r="F1358" s="117" t="s">
        <v>3938</v>
      </c>
      <c r="G1358" s="146" t="str">
        <f t="shared" si="21"/>
        <v>182061勝山市</v>
      </c>
      <c r="H1358" s="117" t="s">
        <v>338</v>
      </c>
      <c r="J1358" s="117" t="s">
        <v>3877</v>
      </c>
      <c r="K1358" s="121">
        <v>13016627</v>
      </c>
    </row>
    <row r="1359" spans="1:11" x14ac:dyDescent="0.4">
      <c r="A1359" s="117" t="s">
        <v>6634</v>
      </c>
      <c r="B1359" s="117" t="s">
        <v>225</v>
      </c>
      <c r="C1359" s="117" t="s">
        <v>6560</v>
      </c>
      <c r="D1359" s="117" t="s">
        <v>6561</v>
      </c>
      <c r="E1359" s="117" t="s">
        <v>3937</v>
      </c>
      <c r="F1359" s="117" t="s">
        <v>3936</v>
      </c>
      <c r="G1359" s="146" t="str">
        <f t="shared" si="21"/>
        <v>182079鯖江市</v>
      </c>
      <c r="H1359" s="117" t="s">
        <v>338</v>
      </c>
      <c r="J1359" s="117" t="s">
        <v>3877</v>
      </c>
      <c r="K1359" s="121">
        <v>26158111</v>
      </c>
    </row>
    <row r="1360" spans="1:11" x14ac:dyDescent="0.4">
      <c r="A1360" s="117" t="s">
        <v>6634</v>
      </c>
      <c r="B1360" s="117" t="s">
        <v>225</v>
      </c>
      <c r="C1360" s="117" t="s">
        <v>6560</v>
      </c>
      <c r="D1360" s="117" t="s">
        <v>6561</v>
      </c>
      <c r="E1360" s="117" t="s">
        <v>3935</v>
      </c>
      <c r="F1360" s="117" t="s">
        <v>3934</v>
      </c>
      <c r="G1360" s="146" t="str">
        <f t="shared" si="21"/>
        <v>182087あわら市</v>
      </c>
      <c r="H1360" s="117" t="s">
        <v>338</v>
      </c>
      <c r="J1360" s="117" t="s">
        <v>3877</v>
      </c>
      <c r="K1360" s="121">
        <v>14905811</v>
      </c>
    </row>
    <row r="1361" spans="1:11" x14ac:dyDescent="0.4">
      <c r="A1361" s="117" t="s">
        <v>6634</v>
      </c>
      <c r="B1361" s="117" t="s">
        <v>225</v>
      </c>
      <c r="C1361" s="117" t="s">
        <v>6560</v>
      </c>
      <c r="D1361" s="117" t="s">
        <v>6561</v>
      </c>
      <c r="E1361" s="117" t="s">
        <v>3933</v>
      </c>
      <c r="F1361" s="117" t="s">
        <v>3932</v>
      </c>
      <c r="G1361" s="146" t="str">
        <f t="shared" si="21"/>
        <v>182095越前市</v>
      </c>
      <c r="H1361" s="117" t="s">
        <v>338</v>
      </c>
      <c r="J1361" s="117" t="s">
        <v>3877</v>
      </c>
      <c r="K1361" s="121">
        <v>37854694</v>
      </c>
    </row>
    <row r="1362" spans="1:11" x14ac:dyDescent="0.4">
      <c r="A1362" s="117" t="s">
        <v>6634</v>
      </c>
      <c r="B1362" s="117" t="s">
        <v>225</v>
      </c>
      <c r="C1362" s="117" t="s">
        <v>6560</v>
      </c>
      <c r="D1362" s="117" t="s">
        <v>6561</v>
      </c>
      <c r="E1362" s="117" t="s">
        <v>3931</v>
      </c>
      <c r="F1362" s="117" t="s">
        <v>3930</v>
      </c>
      <c r="G1362" s="146" t="str">
        <f t="shared" si="21"/>
        <v>182109坂井市</v>
      </c>
      <c r="H1362" s="117" t="s">
        <v>338</v>
      </c>
      <c r="J1362" s="117" t="s">
        <v>3877</v>
      </c>
      <c r="K1362" s="121">
        <v>39824129</v>
      </c>
    </row>
    <row r="1363" spans="1:11" x14ac:dyDescent="0.4">
      <c r="A1363" s="117" t="s">
        <v>6634</v>
      </c>
      <c r="B1363" s="117" t="s">
        <v>225</v>
      </c>
      <c r="C1363" s="117" t="s">
        <v>6560</v>
      </c>
      <c r="D1363" s="117" t="s">
        <v>6561</v>
      </c>
      <c r="E1363" s="117" t="s">
        <v>3929</v>
      </c>
      <c r="F1363" s="117" t="s">
        <v>3928</v>
      </c>
      <c r="G1363" s="146" t="str">
        <f t="shared" si="21"/>
        <v>183229永平寺町</v>
      </c>
      <c r="H1363" s="117" t="s">
        <v>277</v>
      </c>
      <c r="J1363" s="117" t="s">
        <v>3877</v>
      </c>
      <c r="K1363" s="121">
        <v>11407591</v>
      </c>
    </row>
    <row r="1364" spans="1:11" x14ac:dyDescent="0.4">
      <c r="A1364" s="117" t="s">
        <v>6634</v>
      </c>
      <c r="B1364" s="117" t="s">
        <v>225</v>
      </c>
      <c r="C1364" s="117" t="s">
        <v>6560</v>
      </c>
      <c r="D1364" s="117" t="s">
        <v>6561</v>
      </c>
      <c r="E1364" s="117" t="s">
        <v>3927</v>
      </c>
      <c r="F1364" s="117" t="s">
        <v>3387</v>
      </c>
      <c r="G1364" s="146" t="str">
        <f t="shared" si="21"/>
        <v>183822池田町</v>
      </c>
      <c r="H1364" s="117" t="s">
        <v>277</v>
      </c>
      <c r="J1364" s="117" t="s">
        <v>3877</v>
      </c>
      <c r="K1364" s="121">
        <v>4473183</v>
      </c>
    </row>
    <row r="1365" spans="1:11" x14ac:dyDescent="0.4">
      <c r="A1365" s="117" t="s">
        <v>6634</v>
      </c>
      <c r="B1365" s="117" t="s">
        <v>225</v>
      </c>
      <c r="C1365" s="117" t="s">
        <v>6560</v>
      </c>
      <c r="D1365" s="117" t="s">
        <v>6561</v>
      </c>
      <c r="E1365" s="117" t="s">
        <v>3926</v>
      </c>
      <c r="F1365" s="117" t="s">
        <v>3925</v>
      </c>
      <c r="G1365" s="146" t="str">
        <f t="shared" si="21"/>
        <v>184047南越前町</v>
      </c>
      <c r="H1365" s="117" t="s">
        <v>277</v>
      </c>
      <c r="J1365" s="117" t="s">
        <v>3877</v>
      </c>
      <c r="K1365" s="121">
        <v>8893628</v>
      </c>
    </row>
    <row r="1366" spans="1:11" x14ac:dyDescent="0.4">
      <c r="A1366" s="117" t="s">
        <v>6634</v>
      </c>
      <c r="B1366" s="117" t="s">
        <v>225</v>
      </c>
      <c r="C1366" s="117" t="s">
        <v>6560</v>
      </c>
      <c r="D1366" s="117" t="s">
        <v>6561</v>
      </c>
      <c r="E1366" s="117" t="s">
        <v>3924</v>
      </c>
      <c r="F1366" s="117" t="s">
        <v>3923</v>
      </c>
      <c r="G1366" s="146" t="str">
        <f t="shared" si="21"/>
        <v>184233越前町</v>
      </c>
      <c r="H1366" s="117" t="s">
        <v>277</v>
      </c>
      <c r="J1366" s="117" t="s">
        <v>3877</v>
      </c>
      <c r="K1366" s="121">
        <v>13184885</v>
      </c>
    </row>
    <row r="1367" spans="1:11" x14ac:dyDescent="0.4">
      <c r="A1367" s="117" t="s">
        <v>6634</v>
      </c>
      <c r="B1367" s="117" t="s">
        <v>225</v>
      </c>
      <c r="C1367" s="117" t="s">
        <v>6560</v>
      </c>
      <c r="D1367" s="117" t="s">
        <v>6561</v>
      </c>
      <c r="E1367" s="117" t="s">
        <v>3922</v>
      </c>
      <c r="F1367" s="117" t="s">
        <v>2133</v>
      </c>
      <c r="G1367" s="146" t="str">
        <f t="shared" si="21"/>
        <v>184420美浜町</v>
      </c>
      <c r="H1367" s="117" t="s">
        <v>277</v>
      </c>
      <c r="J1367" s="117" t="s">
        <v>3877</v>
      </c>
      <c r="K1367" s="121">
        <v>9449463</v>
      </c>
    </row>
    <row r="1368" spans="1:11" x14ac:dyDescent="0.4">
      <c r="A1368" s="117" t="s">
        <v>6634</v>
      </c>
      <c r="B1368" s="117" t="s">
        <v>225</v>
      </c>
      <c r="C1368" s="117" t="s">
        <v>6560</v>
      </c>
      <c r="D1368" s="117" t="s">
        <v>6561</v>
      </c>
      <c r="E1368" s="117" t="s">
        <v>3921</v>
      </c>
      <c r="F1368" s="117" t="s">
        <v>3920</v>
      </c>
      <c r="G1368" s="146" t="str">
        <f t="shared" si="21"/>
        <v>184811高浜町</v>
      </c>
      <c r="H1368" s="117" t="s">
        <v>277</v>
      </c>
      <c r="J1368" s="117" t="s">
        <v>3877</v>
      </c>
      <c r="K1368" s="121">
        <v>11846121</v>
      </c>
    </row>
    <row r="1369" spans="1:11" x14ac:dyDescent="0.4">
      <c r="A1369" s="117" t="s">
        <v>6634</v>
      </c>
      <c r="B1369" s="117" t="s">
        <v>225</v>
      </c>
      <c r="C1369" s="117" t="s">
        <v>6560</v>
      </c>
      <c r="D1369" s="117" t="s">
        <v>6561</v>
      </c>
      <c r="E1369" s="117" t="s">
        <v>3919</v>
      </c>
      <c r="F1369" s="117" t="s">
        <v>3918</v>
      </c>
      <c r="G1369" s="146" t="str">
        <f t="shared" si="21"/>
        <v>184837おおい町</v>
      </c>
      <c r="H1369" s="117" t="s">
        <v>277</v>
      </c>
      <c r="J1369" s="117" t="s">
        <v>3877</v>
      </c>
      <c r="K1369" s="121">
        <v>10263748</v>
      </c>
    </row>
    <row r="1370" spans="1:11" x14ac:dyDescent="0.4">
      <c r="A1370" s="117" t="s">
        <v>6634</v>
      </c>
      <c r="B1370" s="117" t="s">
        <v>225</v>
      </c>
      <c r="C1370" s="117" t="s">
        <v>6560</v>
      </c>
      <c r="D1370" s="117" t="s">
        <v>6561</v>
      </c>
      <c r="E1370" s="117" t="s">
        <v>3917</v>
      </c>
      <c r="F1370" s="117" t="s">
        <v>3916</v>
      </c>
      <c r="G1370" s="146" t="str">
        <f t="shared" si="21"/>
        <v>185019若狭町</v>
      </c>
      <c r="H1370" s="117" t="s">
        <v>277</v>
      </c>
      <c r="J1370" s="117" t="s">
        <v>3877</v>
      </c>
      <c r="K1370" s="121">
        <v>10832560</v>
      </c>
    </row>
    <row r="1371" spans="1:11" x14ac:dyDescent="0.4">
      <c r="A1371" s="117" t="s">
        <v>6634</v>
      </c>
      <c r="B1371" s="117" t="s">
        <v>225</v>
      </c>
      <c r="C1371" s="117" t="s">
        <v>6560</v>
      </c>
      <c r="D1371" s="117" t="s">
        <v>6561</v>
      </c>
      <c r="E1371" s="117" t="s">
        <v>3915</v>
      </c>
      <c r="F1371" s="117" t="s">
        <v>3914</v>
      </c>
      <c r="G1371" s="146" t="str">
        <f t="shared" si="21"/>
        <v>188026越前三国競艇企業団</v>
      </c>
      <c r="H1371" s="117" t="s">
        <v>220</v>
      </c>
      <c r="J1371" s="117" t="s">
        <v>3877</v>
      </c>
      <c r="K1371" s="121">
        <v>0</v>
      </c>
    </row>
    <row r="1372" spans="1:11" x14ac:dyDescent="0.4">
      <c r="A1372" s="117" t="s">
        <v>6634</v>
      </c>
      <c r="B1372" s="117" t="s">
        <v>225</v>
      </c>
      <c r="C1372" s="117" t="s">
        <v>6560</v>
      </c>
      <c r="D1372" s="117" t="s">
        <v>6561</v>
      </c>
      <c r="E1372" s="117" t="s">
        <v>3913</v>
      </c>
      <c r="F1372" s="117" t="s">
        <v>3912</v>
      </c>
      <c r="G1372" s="146" t="str">
        <f t="shared" si="21"/>
        <v>188034福井県市町総合事務組合（普通会計分）</v>
      </c>
      <c r="H1372" s="117" t="s">
        <v>226</v>
      </c>
      <c r="J1372" s="117" t="s">
        <v>3877</v>
      </c>
      <c r="K1372" s="121">
        <v>3920780</v>
      </c>
    </row>
    <row r="1373" spans="1:11" x14ac:dyDescent="0.4">
      <c r="A1373" s="117" t="s">
        <v>6634</v>
      </c>
      <c r="B1373" s="117" t="s">
        <v>225</v>
      </c>
      <c r="C1373" s="117" t="s">
        <v>6560</v>
      </c>
      <c r="D1373" s="117" t="s">
        <v>6561</v>
      </c>
      <c r="E1373" s="117" t="s">
        <v>3911</v>
      </c>
      <c r="F1373" s="117" t="s">
        <v>3910</v>
      </c>
      <c r="G1373" s="146" t="str">
        <f t="shared" si="21"/>
        <v>188182福井県市町総合事務組合（事業会計分）</v>
      </c>
      <c r="H1373" s="117" t="s">
        <v>220</v>
      </c>
      <c r="J1373" s="117" t="s">
        <v>3877</v>
      </c>
      <c r="K1373" s="121">
        <v>0</v>
      </c>
    </row>
    <row r="1374" spans="1:11" x14ac:dyDescent="0.4">
      <c r="A1374" s="117" t="s">
        <v>6634</v>
      </c>
      <c r="B1374" s="117" t="s">
        <v>225</v>
      </c>
      <c r="C1374" s="117" t="s">
        <v>6560</v>
      </c>
      <c r="D1374" s="117" t="s">
        <v>6561</v>
      </c>
      <c r="E1374" s="117" t="s">
        <v>3909</v>
      </c>
      <c r="F1374" s="117" t="s">
        <v>3908</v>
      </c>
      <c r="G1374" s="146" t="str">
        <f t="shared" si="21"/>
        <v>188212美浜・三方環境衛生組合</v>
      </c>
      <c r="H1374" s="117" t="s">
        <v>226</v>
      </c>
      <c r="J1374" s="117" t="s">
        <v>3877</v>
      </c>
      <c r="K1374" s="121">
        <v>1021358</v>
      </c>
    </row>
    <row r="1375" spans="1:11" x14ac:dyDescent="0.4">
      <c r="A1375" s="117" t="s">
        <v>6634</v>
      </c>
      <c r="B1375" s="117" t="s">
        <v>225</v>
      </c>
      <c r="C1375" s="117" t="s">
        <v>6560</v>
      </c>
      <c r="D1375" s="117" t="s">
        <v>6561</v>
      </c>
      <c r="E1375" s="117" t="s">
        <v>3907</v>
      </c>
      <c r="F1375" s="117" t="s">
        <v>3906</v>
      </c>
      <c r="G1375" s="146" t="str">
        <f t="shared" si="21"/>
        <v>188221嶺北消防組合</v>
      </c>
      <c r="H1375" s="117" t="s">
        <v>226</v>
      </c>
      <c r="J1375" s="117" t="s">
        <v>3877</v>
      </c>
      <c r="K1375" s="121">
        <v>2580672</v>
      </c>
    </row>
    <row r="1376" spans="1:11" x14ac:dyDescent="0.4">
      <c r="A1376" s="117" t="s">
        <v>6634</v>
      </c>
      <c r="B1376" s="117" t="s">
        <v>225</v>
      </c>
      <c r="C1376" s="117" t="s">
        <v>6560</v>
      </c>
      <c r="D1376" s="117" t="s">
        <v>6561</v>
      </c>
      <c r="E1376" s="117" t="s">
        <v>3905</v>
      </c>
      <c r="F1376" s="117" t="s">
        <v>3904</v>
      </c>
      <c r="G1376" s="146" t="str">
        <f t="shared" si="21"/>
        <v>188239鯖江・丹生消防組合</v>
      </c>
      <c r="H1376" s="117" t="s">
        <v>226</v>
      </c>
      <c r="J1376" s="117" t="s">
        <v>3877</v>
      </c>
      <c r="K1376" s="121">
        <v>1332384</v>
      </c>
    </row>
    <row r="1377" spans="1:11" x14ac:dyDescent="0.4">
      <c r="A1377" s="117" t="s">
        <v>6634</v>
      </c>
      <c r="B1377" s="117" t="s">
        <v>225</v>
      </c>
      <c r="C1377" s="117" t="s">
        <v>6560</v>
      </c>
      <c r="D1377" s="117" t="s">
        <v>6561</v>
      </c>
      <c r="E1377" s="117" t="s">
        <v>3903</v>
      </c>
      <c r="F1377" s="117" t="s">
        <v>3902</v>
      </c>
      <c r="G1377" s="146" t="str">
        <f t="shared" si="21"/>
        <v>188255福井坂井地区広域市町村圏事務組合</v>
      </c>
      <c r="H1377" s="117" t="s">
        <v>226</v>
      </c>
      <c r="J1377" s="117" t="s">
        <v>3877</v>
      </c>
      <c r="K1377" s="121">
        <v>2237080</v>
      </c>
    </row>
    <row r="1378" spans="1:11" x14ac:dyDescent="0.4">
      <c r="A1378" s="117" t="s">
        <v>6634</v>
      </c>
      <c r="B1378" s="117" t="s">
        <v>225</v>
      </c>
      <c r="C1378" s="117" t="s">
        <v>6560</v>
      </c>
      <c r="D1378" s="117" t="s">
        <v>6561</v>
      </c>
      <c r="E1378" s="117" t="s">
        <v>3901</v>
      </c>
      <c r="F1378" s="117" t="s">
        <v>3900</v>
      </c>
      <c r="G1378" s="146" t="str">
        <f t="shared" si="21"/>
        <v>188271南越消防組合</v>
      </c>
      <c r="H1378" s="117" t="s">
        <v>226</v>
      </c>
      <c r="J1378" s="117" t="s">
        <v>3877</v>
      </c>
      <c r="K1378" s="121">
        <v>1860461</v>
      </c>
    </row>
    <row r="1379" spans="1:11" x14ac:dyDescent="0.4">
      <c r="A1379" s="117" t="s">
        <v>6634</v>
      </c>
      <c r="B1379" s="117" t="s">
        <v>225</v>
      </c>
      <c r="C1379" s="117" t="s">
        <v>6560</v>
      </c>
      <c r="D1379" s="117" t="s">
        <v>6561</v>
      </c>
      <c r="E1379" s="117" t="s">
        <v>3899</v>
      </c>
      <c r="F1379" s="117" t="s">
        <v>3898</v>
      </c>
      <c r="G1379" s="146" t="str">
        <f t="shared" si="21"/>
        <v>188298若狭消防組合</v>
      </c>
      <c r="H1379" s="117" t="s">
        <v>226</v>
      </c>
      <c r="J1379" s="117" t="s">
        <v>3877</v>
      </c>
      <c r="K1379" s="121">
        <v>1461908</v>
      </c>
    </row>
    <row r="1380" spans="1:11" x14ac:dyDescent="0.4">
      <c r="A1380" s="117" t="s">
        <v>6634</v>
      </c>
      <c r="B1380" s="117" t="s">
        <v>225</v>
      </c>
      <c r="C1380" s="117" t="s">
        <v>6560</v>
      </c>
      <c r="D1380" s="117" t="s">
        <v>6561</v>
      </c>
      <c r="E1380" s="117" t="s">
        <v>3897</v>
      </c>
      <c r="F1380" s="117" t="s">
        <v>3896</v>
      </c>
      <c r="G1380" s="146" t="str">
        <f t="shared" si="21"/>
        <v>188301敦賀美方消防組合</v>
      </c>
      <c r="H1380" s="117" t="s">
        <v>226</v>
      </c>
      <c r="J1380" s="117" t="s">
        <v>3877</v>
      </c>
      <c r="K1380" s="121">
        <v>1450703</v>
      </c>
    </row>
    <row r="1381" spans="1:11" x14ac:dyDescent="0.4">
      <c r="A1381" s="117" t="s">
        <v>6634</v>
      </c>
      <c r="B1381" s="117" t="s">
        <v>225</v>
      </c>
      <c r="C1381" s="117" t="s">
        <v>6560</v>
      </c>
      <c r="D1381" s="117" t="s">
        <v>6561</v>
      </c>
      <c r="E1381" s="117" t="s">
        <v>3895</v>
      </c>
      <c r="F1381" s="117" t="s">
        <v>3894</v>
      </c>
      <c r="G1381" s="146" t="str">
        <f t="shared" si="21"/>
        <v>188336大野・勝山地区広域行政事務組合</v>
      </c>
      <c r="H1381" s="117" t="s">
        <v>226</v>
      </c>
      <c r="J1381" s="117" t="s">
        <v>3877</v>
      </c>
      <c r="K1381" s="121">
        <v>1252400</v>
      </c>
    </row>
    <row r="1382" spans="1:11" x14ac:dyDescent="0.4">
      <c r="A1382" s="117" t="s">
        <v>6634</v>
      </c>
      <c r="B1382" s="117" t="s">
        <v>225</v>
      </c>
      <c r="C1382" s="117" t="s">
        <v>6560</v>
      </c>
      <c r="D1382" s="117" t="s">
        <v>6561</v>
      </c>
      <c r="E1382" s="117" t="s">
        <v>3893</v>
      </c>
      <c r="F1382" s="117" t="s">
        <v>3892</v>
      </c>
      <c r="G1382" s="146" t="str">
        <f t="shared" si="21"/>
        <v>188395南越清掃組合</v>
      </c>
      <c r="H1382" s="117" t="s">
        <v>226</v>
      </c>
      <c r="J1382" s="117" t="s">
        <v>3877</v>
      </c>
      <c r="K1382" s="121">
        <v>1533035</v>
      </c>
    </row>
    <row r="1383" spans="1:11" x14ac:dyDescent="0.4">
      <c r="A1383" s="117" t="s">
        <v>6634</v>
      </c>
      <c r="B1383" s="117" t="s">
        <v>225</v>
      </c>
      <c r="C1383" s="117" t="s">
        <v>6560</v>
      </c>
      <c r="D1383" s="117" t="s">
        <v>6561</v>
      </c>
      <c r="E1383" s="117" t="s">
        <v>3891</v>
      </c>
      <c r="F1383" s="117" t="s">
        <v>3890</v>
      </c>
      <c r="G1383" s="146" t="str">
        <f t="shared" si="21"/>
        <v>188425勝山・永平寺衛生管理組合</v>
      </c>
      <c r="H1383" s="117" t="s">
        <v>226</v>
      </c>
      <c r="J1383" s="117" t="s">
        <v>3877</v>
      </c>
      <c r="K1383" s="121">
        <v>33745</v>
      </c>
    </row>
    <row r="1384" spans="1:11" x14ac:dyDescent="0.4">
      <c r="A1384" s="117" t="s">
        <v>6634</v>
      </c>
      <c r="B1384" s="117" t="s">
        <v>225</v>
      </c>
      <c r="C1384" s="117" t="s">
        <v>6560</v>
      </c>
      <c r="D1384" s="117" t="s">
        <v>6561</v>
      </c>
      <c r="E1384" s="117" t="s">
        <v>3889</v>
      </c>
      <c r="F1384" s="117" t="s">
        <v>3888</v>
      </c>
      <c r="G1384" s="146" t="str">
        <f t="shared" si="21"/>
        <v>188441鯖江広域衛生施設組合</v>
      </c>
      <c r="H1384" s="117" t="s">
        <v>226</v>
      </c>
      <c r="J1384" s="117" t="s">
        <v>3877</v>
      </c>
      <c r="K1384" s="121">
        <v>1242069</v>
      </c>
    </row>
    <row r="1385" spans="1:11" x14ac:dyDescent="0.4">
      <c r="A1385" s="117" t="s">
        <v>6634</v>
      </c>
      <c r="B1385" s="117" t="s">
        <v>225</v>
      </c>
      <c r="C1385" s="117" t="s">
        <v>6560</v>
      </c>
      <c r="D1385" s="117" t="s">
        <v>6561</v>
      </c>
      <c r="E1385" s="117" t="s">
        <v>3887</v>
      </c>
      <c r="F1385" s="117" t="s">
        <v>3886</v>
      </c>
      <c r="G1385" s="146" t="str">
        <f t="shared" si="21"/>
        <v>188484福井県丹南広域組合</v>
      </c>
      <c r="H1385" s="117" t="s">
        <v>226</v>
      </c>
      <c r="J1385" s="117" t="s">
        <v>3877</v>
      </c>
      <c r="K1385" s="121">
        <v>817008</v>
      </c>
    </row>
    <row r="1386" spans="1:11" x14ac:dyDescent="0.4">
      <c r="A1386" s="117" t="s">
        <v>6634</v>
      </c>
      <c r="B1386" s="117" t="s">
        <v>225</v>
      </c>
      <c r="C1386" s="117" t="s">
        <v>6560</v>
      </c>
      <c r="D1386" s="117" t="s">
        <v>6561</v>
      </c>
      <c r="E1386" s="117" t="s">
        <v>3885</v>
      </c>
      <c r="F1386" s="117" t="s">
        <v>3884</v>
      </c>
      <c r="G1386" s="146" t="str">
        <f t="shared" si="21"/>
        <v>188506福井県自治会館組合</v>
      </c>
      <c r="H1386" s="117" t="s">
        <v>226</v>
      </c>
      <c r="J1386" s="117" t="s">
        <v>3877</v>
      </c>
      <c r="K1386" s="121">
        <v>133152</v>
      </c>
    </row>
    <row r="1387" spans="1:11" x14ac:dyDescent="0.4">
      <c r="A1387" s="117" t="s">
        <v>6634</v>
      </c>
      <c r="B1387" s="117" t="s">
        <v>225</v>
      </c>
      <c r="C1387" s="117" t="s">
        <v>6560</v>
      </c>
      <c r="D1387" s="117" t="s">
        <v>6561</v>
      </c>
      <c r="E1387" s="117" t="s">
        <v>3883</v>
      </c>
      <c r="F1387" s="117" t="s">
        <v>3882</v>
      </c>
      <c r="G1387" s="146" t="str">
        <f t="shared" si="21"/>
        <v>188514嶺南広域行政組合</v>
      </c>
      <c r="H1387" s="117" t="s">
        <v>226</v>
      </c>
      <c r="J1387" s="117" t="s">
        <v>3877</v>
      </c>
      <c r="K1387" s="121">
        <v>922431</v>
      </c>
    </row>
    <row r="1388" spans="1:11" x14ac:dyDescent="0.4">
      <c r="A1388" s="117" t="s">
        <v>6634</v>
      </c>
      <c r="B1388" s="117" t="s">
        <v>225</v>
      </c>
      <c r="C1388" s="117" t="s">
        <v>6560</v>
      </c>
      <c r="D1388" s="117" t="s">
        <v>6561</v>
      </c>
      <c r="E1388" s="117" t="s">
        <v>3881</v>
      </c>
      <c r="F1388" s="117" t="s">
        <v>3880</v>
      </c>
      <c r="G1388" s="146" t="str">
        <f t="shared" si="21"/>
        <v>188531坂井地区広域連合</v>
      </c>
      <c r="H1388" s="117" t="s">
        <v>226</v>
      </c>
      <c r="J1388" s="117" t="s">
        <v>3877</v>
      </c>
      <c r="K1388" s="121">
        <v>218259</v>
      </c>
    </row>
    <row r="1389" spans="1:11" x14ac:dyDescent="0.4">
      <c r="A1389" s="117" t="s">
        <v>6634</v>
      </c>
      <c r="B1389" s="117" t="s">
        <v>225</v>
      </c>
      <c r="C1389" s="117" t="s">
        <v>6560</v>
      </c>
      <c r="D1389" s="117" t="s">
        <v>6561</v>
      </c>
      <c r="E1389" s="117" t="s">
        <v>3879</v>
      </c>
      <c r="F1389" s="117" t="s">
        <v>3878</v>
      </c>
      <c r="G1389" s="146" t="str">
        <f t="shared" si="21"/>
        <v>188557福井県後期高齢者医療広域連合</v>
      </c>
      <c r="H1389" s="117" t="s">
        <v>220</v>
      </c>
      <c r="J1389" s="117" t="s">
        <v>3877</v>
      </c>
      <c r="K1389" s="121">
        <v>115800</v>
      </c>
    </row>
    <row r="1390" spans="1:11" x14ac:dyDescent="0.4">
      <c r="A1390" s="117" t="s">
        <v>6634</v>
      </c>
      <c r="B1390" s="117" t="s">
        <v>225</v>
      </c>
      <c r="C1390" s="117" t="s">
        <v>6560</v>
      </c>
      <c r="D1390" s="117" t="s">
        <v>6561</v>
      </c>
      <c r="E1390" s="117" t="s">
        <v>6644</v>
      </c>
      <c r="F1390" s="117" t="s">
        <v>6645</v>
      </c>
      <c r="G1390" s="146" t="str">
        <f t="shared" si="21"/>
        <v>188565若狭広域行政事務組合</v>
      </c>
      <c r="H1390" s="117" t="s">
        <v>226</v>
      </c>
      <c r="J1390" s="117" t="s">
        <v>3877</v>
      </c>
      <c r="K1390" s="121">
        <v>52048</v>
      </c>
    </row>
    <row r="1391" spans="1:11" x14ac:dyDescent="0.4">
      <c r="A1391" s="117" t="s">
        <v>6634</v>
      </c>
      <c r="B1391" s="117" t="s">
        <v>225</v>
      </c>
      <c r="C1391" s="117" t="s">
        <v>6560</v>
      </c>
      <c r="D1391" s="117" t="s">
        <v>6561</v>
      </c>
      <c r="E1391" s="117" t="s">
        <v>3876</v>
      </c>
      <c r="F1391" s="117" t="s">
        <v>3875</v>
      </c>
      <c r="G1391" s="146" t="str">
        <f t="shared" si="21"/>
        <v>192015甲府市</v>
      </c>
      <c r="H1391" s="117" t="s">
        <v>947</v>
      </c>
      <c r="J1391" s="117" t="s">
        <v>3739</v>
      </c>
      <c r="K1391" s="121">
        <v>74122669</v>
      </c>
    </row>
    <row r="1392" spans="1:11" x14ac:dyDescent="0.4">
      <c r="A1392" s="117" t="s">
        <v>6634</v>
      </c>
      <c r="B1392" s="117" t="s">
        <v>225</v>
      </c>
      <c r="C1392" s="117" t="s">
        <v>6560</v>
      </c>
      <c r="D1392" s="117" t="s">
        <v>6561</v>
      </c>
      <c r="E1392" s="117" t="s">
        <v>3874</v>
      </c>
      <c r="F1392" s="117" t="s">
        <v>3873</v>
      </c>
      <c r="G1392" s="146" t="str">
        <f t="shared" si="21"/>
        <v>192023富士吉田市</v>
      </c>
      <c r="H1392" s="117" t="s">
        <v>338</v>
      </c>
      <c r="J1392" s="117" t="s">
        <v>3739</v>
      </c>
      <c r="K1392" s="121">
        <v>20703592</v>
      </c>
    </row>
    <row r="1393" spans="1:11" x14ac:dyDescent="0.4">
      <c r="A1393" s="117" t="s">
        <v>6634</v>
      </c>
      <c r="B1393" s="117" t="s">
        <v>225</v>
      </c>
      <c r="C1393" s="117" t="s">
        <v>6560</v>
      </c>
      <c r="D1393" s="117" t="s">
        <v>6561</v>
      </c>
      <c r="E1393" s="117" t="s">
        <v>3872</v>
      </c>
      <c r="F1393" s="117" t="s">
        <v>3871</v>
      </c>
      <c r="G1393" s="146" t="str">
        <f t="shared" si="21"/>
        <v>192040都留市</v>
      </c>
      <c r="H1393" s="117" t="s">
        <v>338</v>
      </c>
      <c r="J1393" s="117" t="s">
        <v>3739</v>
      </c>
      <c r="K1393" s="121">
        <v>13462443</v>
      </c>
    </row>
    <row r="1394" spans="1:11" x14ac:dyDescent="0.4">
      <c r="A1394" s="117" t="s">
        <v>6634</v>
      </c>
      <c r="B1394" s="117" t="s">
        <v>225</v>
      </c>
      <c r="C1394" s="117" t="s">
        <v>6560</v>
      </c>
      <c r="D1394" s="117" t="s">
        <v>6561</v>
      </c>
      <c r="E1394" s="117" t="s">
        <v>3870</v>
      </c>
      <c r="F1394" s="117" t="s">
        <v>3869</v>
      </c>
      <c r="G1394" s="146" t="str">
        <f t="shared" si="21"/>
        <v>192058山梨市</v>
      </c>
      <c r="H1394" s="117" t="s">
        <v>338</v>
      </c>
      <c r="J1394" s="117" t="s">
        <v>3739</v>
      </c>
      <c r="K1394" s="121">
        <v>19478764</v>
      </c>
    </row>
    <row r="1395" spans="1:11" x14ac:dyDescent="0.4">
      <c r="A1395" s="117" t="s">
        <v>6634</v>
      </c>
      <c r="B1395" s="117" t="s">
        <v>225</v>
      </c>
      <c r="C1395" s="117" t="s">
        <v>6560</v>
      </c>
      <c r="D1395" s="117" t="s">
        <v>6561</v>
      </c>
      <c r="E1395" s="117" t="s">
        <v>3868</v>
      </c>
      <c r="F1395" s="117" t="s">
        <v>3867</v>
      </c>
      <c r="G1395" s="146" t="str">
        <f t="shared" si="21"/>
        <v>192066大月市</v>
      </c>
      <c r="H1395" s="117" t="s">
        <v>338</v>
      </c>
      <c r="J1395" s="117" t="s">
        <v>3739</v>
      </c>
      <c r="K1395" s="121">
        <v>12243954</v>
      </c>
    </row>
    <row r="1396" spans="1:11" x14ac:dyDescent="0.4">
      <c r="A1396" s="117" t="s">
        <v>6634</v>
      </c>
      <c r="B1396" s="117" t="s">
        <v>225</v>
      </c>
      <c r="C1396" s="117" t="s">
        <v>6560</v>
      </c>
      <c r="D1396" s="117" t="s">
        <v>6561</v>
      </c>
      <c r="E1396" s="117" t="s">
        <v>3866</v>
      </c>
      <c r="F1396" s="117" t="s">
        <v>3865</v>
      </c>
      <c r="G1396" s="146" t="str">
        <f t="shared" si="21"/>
        <v>192074韮崎市</v>
      </c>
      <c r="H1396" s="117" t="s">
        <v>338</v>
      </c>
      <c r="J1396" s="117" t="s">
        <v>3739</v>
      </c>
      <c r="K1396" s="121">
        <v>14546287</v>
      </c>
    </row>
    <row r="1397" spans="1:11" x14ac:dyDescent="0.4">
      <c r="A1397" s="117" t="s">
        <v>6634</v>
      </c>
      <c r="B1397" s="117" t="s">
        <v>225</v>
      </c>
      <c r="C1397" s="117" t="s">
        <v>6560</v>
      </c>
      <c r="D1397" s="117" t="s">
        <v>6561</v>
      </c>
      <c r="E1397" s="117" t="s">
        <v>3864</v>
      </c>
      <c r="F1397" s="117" t="s">
        <v>3863</v>
      </c>
      <c r="G1397" s="146" t="str">
        <f t="shared" si="21"/>
        <v>192082南アルプス市</v>
      </c>
      <c r="H1397" s="117" t="s">
        <v>338</v>
      </c>
      <c r="J1397" s="117" t="s">
        <v>3739</v>
      </c>
      <c r="K1397" s="121">
        <v>31924009</v>
      </c>
    </row>
    <row r="1398" spans="1:11" x14ac:dyDescent="0.4">
      <c r="A1398" s="117" t="s">
        <v>6634</v>
      </c>
      <c r="B1398" s="117" t="s">
        <v>225</v>
      </c>
      <c r="C1398" s="117" t="s">
        <v>6560</v>
      </c>
      <c r="D1398" s="117" t="s">
        <v>6561</v>
      </c>
      <c r="E1398" s="117" t="s">
        <v>3862</v>
      </c>
      <c r="F1398" s="117" t="s">
        <v>3861</v>
      </c>
      <c r="G1398" s="146" t="str">
        <f t="shared" si="21"/>
        <v>192091北杜市</v>
      </c>
      <c r="H1398" s="117" t="s">
        <v>338</v>
      </c>
      <c r="J1398" s="117" t="s">
        <v>3739</v>
      </c>
      <c r="K1398" s="121">
        <v>30928331</v>
      </c>
    </row>
    <row r="1399" spans="1:11" x14ac:dyDescent="0.4">
      <c r="A1399" s="117" t="s">
        <v>6634</v>
      </c>
      <c r="B1399" s="117" t="s">
        <v>225</v>
      </c>
      <c r="C1399" s="117" t="s">
        <v>6560</v>
      </c>
      <c r="D1399" s="117" t="s">
        <v>6561</v>
      </c>
      <c r="E1399" s="117" t="s">
        <v>3860</v>
      </c>
      <c r="F1399" s="117" t="s">
        <v>3859</v>
      </c>
      <c r="G1399" s="146" t="str">
        <f t="shared" si="21"/>
        <v>192104甲斐市</v>
      </c>
      <c r="H1399" s="117" t="s">
        <v>338</v>
      </c>
      <c r="J1399" s="117" t="s">
        <v>3739</v>
      </c>
      <c r="K1399" s="121">
        <v>27483838</v>
      </c>
    </row>
    <row r="1400" spans="1:11" x14ac:dyDescent="0.4">
      <c r="A1400" s="117" t="s">
        <v>6634</v>
      </c>
      <c r="B1400" s="117" t="s">
        <v>225</v>
      </c>
      <c r="C1400" s="117" t="s">
        <v>6560</v>
      </c>
      <c r="D1400" s="117" t="s">
        <v>6561</v>
      </c>
      <c r="E1400" s="117" t="s">
        <v>3858</v>
      </c>
      <c r="F1400" s="117" t="s">
        <v>3857</v>
      </c>
      <c r="G1400" s="146" t="str">
        <f t="shared" si="21"/>
        <v>192112笛吹市</v>
      </c>
      <c r="H1400" s="117" t="s">
        <v>338</v>
      </c>
      <c r="J1400" s="117" t="s">
        <v>3739</v>
      </c>
      <c r="K1400" s="121">
        <v>30254122</v>
      </c>
    </row>
    <row r="1401" spans="1:11" x14ac:dyDescent="0.4">
      <c r="A1401" s="117" t="s">
        <v>6634</v>
      </c>
      <c r="B1401" s="117" t="s">
        <v>225</v>
      </c>
      <c r="C1401" s="117" t="s">
        <v>6560</v>
      </c>
      <c r="D1401" s="117" t="s">
        <v>6561</v>
      </c>
      <c r="E1401" s="117" t="s">
        <v>3856</v>
      </c>
      <c r="F1401" s="117" t="s">
        <v>3855</v>
      </c>
      <c r="G1401" s="146" t="str">
        <f t="shared" si="21"/>
        <v>192121上野原市</v>
      </c>
      <c r="H1401" s="117" t="s">
        <v>338</v>
      </c>
      <c r="J1401" s="117" t="s">
        <v>3739</v>
      </c>
      <c r="K1401" s="121">
        <v>12794332</v>
      </c>
    </row>
    <row r="1402" spans="1:11" x14ac:dyDescent="0.4">
      <c r="A1402" s="117" t="s">
        <v>6634</v>
      </c>
      <c r="B1402" s="117" t="s">
        <v>225</v>
      </c>
      <c r="C1402" s="117" t="s">
        <v>6560</v>
      </c>
      <c r="D1402" s="117" t="s">
        <v>6561</v>
      </c>
      <c r="E1402" s="117" t="s">
        <v>3854</v>
      </c>
      <c r="F1402" s="117" t="s">
        <v>3853</v>
      </c>
      <c r="G1402" s="146" t="str">
        <f t="shared" si="21"/>
        <v>192139甲州市</v>
      </c>
      <c r="H1402" s="117" t="s">
        <v>338</v>
      </c>
      <c r="J1402" s="117" t="s">
        <v>3739</v>
      </c>
      <c r="K1402" s="121">
        <v>16542221</v>
      </c>
    </row>
    <row r="1403" spans="1:11" x14ac:dyDescent="0.4">
      <c r="A1403" s="117" t="s">
        <v>6634</v>
      </c>
      <c r="B1403" s="117" t="s">
        <v>225</v>
      </c>
      <c r="C1403" s="117" t="s">
        <v>6560</v>
      </c>
      <c r="D1403" s="117" t="s">
        <v>6561</v>
      </c>
      <c r="E1403" s="117" t="s">
        <v>3852</v>
      </c>
      <c r="F1403" s="117" t="s">
        <v>3851</v>
      </c>
      <c r="G1403" s="146" t="str">
        <f t="shared" si="21"/>
        <v>192147中央市</v>
      </c>
      <c r="H1403" s="117" t="s">
        <v>338</v>
      </c>
      <c r="J1403" s="117" t="s">
        <v>3739</v>
      </c>
      <c r="K1403" s="121">
        <v>12865418</v>
      </c>
    </row>
    <row r="1404" spans="1:11" x14ac:dyDescent="0.4">
      <c r="A1404" s="117" t="s">
        <v>6634</v>
      </c>
      <c r="B1404" s="117" t="s">
        <v>225</v>
      </c>
      <c r="C1404" s="117" t="s">
        <v>6560</v>
      </c>
      <c r="D1404" s="117" t="s">
        <v>6561</v>
      </c>
      <c r="E1404" s="117" t="s">
        <v>3850</v>
      </c>
      <c r="F1404" s="117" t="s">
        <v>3849</v>
      </c>
      <c r="G1404" s="146" t="str">
        <f t="shared" si="21"/>
        <v>193461市川三郷町</v>
      </c>
      <c r="H1404" s="117" t="s">
        <v>277</v>
      </c>
      <c r="J1404" s="117" t="s">
        <v>3739</v>
      </c>
      <c r="K1404" s="121">
        <v>9629319</v>
      </c>
    </row>
    <row r="1405" spans="1:11" x14ac:dyDescent="0.4">
      <c r="A1405" s="117" t="s">
        <v>6634</v>
      </c>
      <c r="B1405" s="117" t="s">
        <v>225</v>
      </c>
      <c r="C1405" s="117" t="s">
        <v>6560</v>
      </c>
      <c r="D1405" s="117" t="s">
        <v>6561</v>
      </c>
      <c r="E1405" s="117" t="s">
        <v>3848</v>
      </c>
      <c r="F1405" s="117" t="s">
        <v>3847</v>
      </c>
      <c r="G1405" s="146" t="str">
        <f t="shared" si="21"/>
        <v>193640早川町</v>
      </c>
      <c r="H1405" s="117" t="s">
        <v>277</v>
      </c>
      <c r="J1405" s="117" t="s">
        <v>3739</v>
      </c>
      <c r="K1405" s="121">
        <v>2442022</v>
      </c>
    </row>
    <row r="1406" spans="1:11" x14ac:dyDescent="0.4">
      <c r="A1406" s="117" t="s">
        <v>6634</v>
      </c>
      <c r="B1406" s="117" t="s">
        <v>225</v>
      </c>
      <c r="C1406" s="117" t="s">
        <v>6560</v>
      </c>
      <c r="D1406" s="117" t="s">
        <v>6561</v>
      </c>
      <c r="E1406" s="117" t="s">
        <v>3846</v>
      </c>
      <c r="F1406" s="117" t="s">
        <v>3845</v>
      </c>
      <c r="G1406" s="146" t="str">
        <f t="shared" si="21"/>
        <v>193658身延町</v>
      </c>
      <c r="H1406" s="117" t="s">
        <v>277</v>
      </c>
      <c r="J1406" s="117" t="s">
        <v>3739</v>
      </c>
      <c r="K1406" s="121">
        <v>8836354</v>
      </c>
    </row>
    <row r="1407" spans="1:11" x14ac:dyDescent="0.4">
      <c r="A1407" s="117" t="s">
        <v>6634</v>
      </c>
      <c r="B1407" s="117" t="s">
        <v>225</v>
      </c>
      <c r="C1407" s="117" t="s">
        <v>6560</v>
      </c>
      <c r="D1407" s="117" t="s">
        <v>6561</v>
      </c>
      <c r="E1407" s="117" t="s">
        <v>3844</v>
      </c>
      <c r="F1407" s="117" t="s">
        <v>1994</v>
      </c>
      <c r="G1407" s="146" t="str">
        <f t="shared" si="21"/>
        <v>193666南部町</v>
      </c>
      <c r="H1407" s="117" t="s">
        <v>277</v>
      </c>
      <c r="J1407" s="117" t="s">
        <v>3739</v>
      </c>
      <c r="K1407" s="121">
        <v>5638315</v>
      </c>
    </row>
    <row r="1408" spans="1:11" x14ac:dyDescent="0.4">
      <c r="A1408" s="117" t="s">
        <v>6634</v>
      </c>
      <c r="B1408" s="117" t="s">
        <v>225</v>
      </c>
      <c r="C1408" s="117" t="s">
        <v>6560</v>
      </c>
      <c r="D1408" s="117" t="s">
        <v>6561</v>
      </c>
      <c r="E1408" s="117" t="s">
        <v>3843</v>
      </c>
      <c r="F1408" s="117" t="s">
        <v>3842</v>
      </c>
      <c r="G1408" s="146" t="str">
        <f t="shared" si="21"/>
        <v>193682富士川町</v>
      </c>
      <c r="H1408" s="117" t="s">
        <v>277</v>
      </c>
      <c r="J1408" s="117" t="s">
        <v>3739</v>
      </c>
      <c r="K1408" s="121">
        <v>8055537</v>
      </c>
    </row>
    <row r="1409" spans="1:11" x14ac:dyDescent="0.4">
      <c r="A1409" s="117" t="s">
        <v>6634</v>
      </c>
      <c r="B1409" s="117" t="s">
        <v>225</v>
      </c>
      <c r="C1409" s="117" t="s">
        <v>6560</v>
      </c>
      <c r="D1409" s="117" t="s">
        <v>6561</v>
      </c>
      <c r="E1409" s="117" t="s">
        <v>3841</v>
      </c>
      <c r="F1409" s="117" t="s">
        <v>3840</v>
      </c>
      <c r="G1409" s="146" t="str">
        <f t="shared" si="21"/>
        <v>193844昭和町</v>
      </c>
      <c r="H1409" s="117" t="s">
        <v>277</v>
      </c>
      <c r="J1409" s="117" t="s">
        <v>3739</v>
      </c>
      <c r="K1409" s="121">
        <v>8202656</v>
      </c>
    </row>
    <row r="1410" spans="1:11" x14ac:dyDescent="0.4">
      <c r="A1410" s="117" t="s">
        <v>6634</v>
      </c>
      <c r="B1410" s="117" t="s">
        <v>225</v>
      </c>
      <c r="C1410" s="117" t="s">
        <v>6560</v>
      </c>
      <c r="D1410" s="117" t="s">
        <v>6561</v>
      </c>
      <c r="E1410" s="117" t="s">
        <v>3839</v>
      </c>
      <c r="F1410" s="117" t="s">
        <v>3838</v>
      </c>
      <c r="G1410" s="146" t="str">
        <f t="shared" ref="G1410:G1473" si="22">E1410&amp;F1410</f>
        <v>194221道志村</v>
      </c>
      <c r="H1410" s="117" t="s">
        <v>277</v>
      </c>
      <c r="J1410" s="117" t="s">
        <v>3739</v>
      </c>
      <c r="K1410" s="121">
        <v>1925114</v>
      </c>
    </row>
    <row r="1411" spans="1:11" x14ac:dyDescent="0.4">
      <c r="A1411" s="117" t="s">
        <v>6634</v>
      </c>
      <c r="B1411" s="117" t="s">
        <v>225</v>
      </c>
      <c r="C1411" s="117" t="s">
        <v>6560</v>
      </c>
      <c r="D1411" s="117" t="s">
        <v>6561</v>
      </c>
      <c r="E1411" s="117" t="s">
        <v>3837</v>
      </c>
      <c r="F1411" s="117" t="s">
        <v>3836</v>
      </c>
      <c r="G1411" s="146" t="str">
        <f t="shared" si="22"/>
        <v>194239西桂町</v>
      </c>
      <c r="H1411" s="117" t="s">
        <v>277</v>
      </c>
      <c r="J1411" s="117" t="s">
        <v>3739</v>
      </c>
      <c r="K1411" s="121">
        <v>2360152</v>
      </c>
    </row>
    <row r="1412" spans="1:11" x14ac:dyDescent="0.4">
      <c r="A1412" s="117" t="s">
        <v>6634</v>
      </c>
      <c r="B1412" s="117" t="s">
        <v>225</v>
      </c>
      <c r="C1412" s="117" t="s">
        <v>6560</v>
      </c>
      <c r="D1412" s="117" t="s">
        <v>6561</v>
      </c>
      <c r="E1412" s="117" t="s">
        <v>3835</v>
      </c>
      <c r="F1412" s="117" t="s">
        <v>3834</v>
      </c>
      <c r="G1412" s="146" t="str">
        <f t="shared" si="22"/>
        <v>194247忍野村</v>
      </c>
      <c r="H1412" s="117" t="s">
        <v>277</v>
      </c>
      <c r="J1412" s="117" t="s">
        <v>3739</v>
      </c>
      <c r="K1412" s="121">
        <v>4326014</v>
      </c>
    </row>
    <row r="1413" spans="1:11" x14ac:dyDescent="0.4">
      <c r="A1413" s="117" t="s">
        <v>6634</v>
      </c>
      <c r="B1413" s="117" t="s">
        <v>225</v>
      </c>
      <c r="C1413" s="117" t="s">
        <v>6560</v>
      </c>
      <c r="D1413" s="117" t="s">
        <v>6561</v>
      </c>
      <c r="E1413" s="117" t="s">
        <v>3833</v>
      </c>
      <c r="F1413" s="117" t="s">
        <v>3832</v>
      </c>
      <c r="G1413" s="146" t="str">
        <f t="shared" si="22"/>
        <v>194255山中湖村</v>
      </c>
      <c r="H1413" s="117" t="s">
        <v>277</v>
      </c>
      <c r="J1413" s="117" t="s">
        <v>3739</v>
      </c>
      <c r="K1413" s="121">
        <v>4384569</v>
      </c>
    </row>
    <row r="1414" spans="1:11" x14ac:dyDescent="0.4">
      <c r="A1414" s="117" t="s">
        <v>6634</v>
      </c>
      <c r="B1414" s="117" t="s">
        <v>225</v>
      </c>
      <c r="C1414" s="117" t="s">
        <v>6560</v>
      </c>
      <c r="D1414" s="117" t="s">
        <v>6561</v>
      </c>
      <c r="E1414" s="117" t="s">
        <v>3831</v>
      </c>
      <c r="F1414" s="117" t="s">
        <v>3830</v>
      </c>
      <c r="G1414" s="146" t="str">
        <f t="shared" si="22"/>
        <v>194298鳴沢村</v>
      </c>
      <c r="H1414" s="117" t="s">
        <v>277</v>
      </c>
      <c r="J1414" s="117" t="s">
        <v>3739</v>
      </c>
      <c r="K1414" s="121">
        <v>1826366</v>
      </c>
    </row>
    <row r="1415" spans="1:11" x14ac:dyDescent="0.4">
      <c r="A1415" s="117" t="s">
        <v>6634</v>
      </c>
      <c r="B1415" s="117" t="s">
        <v>225</v>
      </c>
      <c r="C1415" s="117" t="s">
        <v>6560</v>
      </c>
      <c r="D1415" s="117" t="s">
        <v>6561</v>
      </c>
      <c r="E1415" s="117" t="s">
        <v>3829</v>
      </c>
      <c r="F1415" s="117" t="s">
        <v>3828</v>
      </c>
      <c r="G1415" s="146" t="str">
        <f t="shared" si="22"/>
        <v>194301富士河口湖町</v>
      </c>
      <c r="H1415" s="117" t="s">
        <v>277</v>
      </c>
      <c r="J1415" s="117" t="s">
        <v>3739</v>
      </c>
      <c r="K1415" s="121">
        <v>11899577</v>
      </c>
    </row>
    <row r="1416" spans="1:11" x14ac:dyDescent="0.4">
      <c r="A1416" s="117" t="s">
        <v>6634</v>
      </c>
      <c r="B1416" s="117" t="s">
        <v>225</v>
      </c>
      <c r="C1416" s="117" t="s">
        <v>6560</v>
      </c>
      <c r="D1416" s="117" t="s">
        <v>6561</v>
      </c>
      <c r="E1416" s="117" t="s">
        <v>3827</v>
      </c>
      <c r="F1416" s="117" t="s">
        <v>3826</v>
      </c>
      <c r="G1416" s="146" t="str">
        <f t="shared" si="22"/>
        <v>194425小菅村</v>
      </c>
      <c r="H1416" s="117" t="s">
        <v>277</v>
      </c>
      <c r="J1416" s="117" t="s">
        <v>3739</v>
      </c>
      <c r="K1416" s="121">
        <v>1739012</v>
      </c>
    </row>
    <row r="1417" spans="1:11" x14ac:dyDescent="0.4">
      <c r="A1417" s="117" t="s">
        <v>6634</v>
      </c>
      <c r="B1417" s="117" t="s">
        <v>225</v>
      </c>
      <c r="C1417" s="117" t="s">
        <v>6560</v>
      </c>
      <c r="D1417" s="117" t="s">
        <v>6561</v>
      </c>
      <c r="E1417" s="117" t="s">
        <v>3825</v>
      </c>
      <c r="F1417" s="117" t="s">
        <v>3824</v>
      </c>
      <c r="G1417" s="146" t="str">
        <f t="shared" si="22"/>
        <v>194433丹波山村</v>
      </c>
      <c r="H1417" s="117" t="s">
        <v>277</v>
      </c>
      <c r="J1417" s="117" t="s">
        <v>3739</v>
      </c>
      <c r="K1417" s="121">
        <v>1631140</v>
      </c>
    </row>
    <row r="1418" spans="1:11" x14ac:dyDescent="0.4">
      <c r="A1418" s="117" t="s">
        <v>6634</v>
      </c>
      <c r="B1418" s="117" t="s">
        <v>225</v>
      </c>
      <c r="C1418" s="117" t="s">
        <v>6560</v>
      </c>
      <c r="D1418" s="117" t="s">
        <v>6561</v>
      </c>
      <c r="E1418" s="117" t="s">
        <v>3823</v>
      </c>
      <c r="F1418" s="117" t="s">
        <v>3822</v>
      </c>
      <c r="G1418" s="146" t="str">
        <f t="shared" si="22"/>
        <v>198013牛奥山恩賜県有財産保護組合</v>
      </c>
      <c r="H1418" s="117" t="s">
        <v>220</v>
      </c>
      <c r="J1418" s="117" t="s">
        <v>3739</v>
      </c>
      <c r="K1418" s="121">
        <v>0</v>
      </c>
    </row>
    <row r="1419" spans="1:11" x14ac:dyDescent="0.4">
      <c r="A1419" s="117" t="s">
        <v>6634</v>
      </c>
      <c r="B1419" s="117" t="s">
        <v>225</v>
      </c>
      <c r="C1419" s="117" t="s">
        <v>6560</v>
      </c>
      <c r="D1419" s="117" t="s">
        <v>6561</v>
      </c>
      <c r="E1419" s="117" t="s">
        <v>3821</v>
      </c>
      <c r="F1419" s="117" t="s">
        <v>3820</v>
      </c>
      <c r="G1419" s="146" t="str">
        <f t="shared" si="22"/>
        <v>198021滑沢山恩賜県有財産保護組合</v>
      </c>
      <c r="H1419" s="117" t="s">
        <v>220</v>
      </c>
      <c r="J1419" s="117" t="s">
        <v>3739</v>
      </c>
      <c r="K1419" s="121">
        <v>0</v>
      </c>
    </row>
    <row r="1420" spans="1:11" x14ac:dyDescent="0.4">
      <c r="A1420" s="117" t="s">
        <v>6634</v>
      </c>
      <c r="B1420" s="117" t="s">
        <v>225</v>
      </c>
      <c r="C1420" s="117" t="s">
        <v>6560</v>
      </c>
      <c r="D1420" s="117" t="s">
        <v>6561</v>
      </c>
      <c r="E1420" s="117" t="s">
        <v>3819</v>
      </c>
      <c r="F1420" s="117" t="s">
        <v>3818</v>
      </c>
      <c r="G1420" s="146" t="str">
        <f t="shared" si="22"/>
        <v>198056金峰前山恩賜県有財産保護組合</v>
      </c>
      <c r="H1420" s="117" t="s">
        <v>220</v>
      </c>
      <c r="J1420" s="117" t="s">
        <v>3739</v>
      </c>
      <c r="K1420" s="121">
        <v>0</v>
      </c>
    </row>
    <row r="1421" spans="1:11" x14ac:dyDescent="0.4">
      <c r="A1421" s="117" t="s">
        <v>6634</v>
      </c>
      <c r="B1421" s="117" t="s">
        <v>225</v>
      </c>
      <c r="C1421" s="117" t="s">
        <v>6560</v>
      </c>
      <c r="D1421" s="117" t="s">
        <v>6561</v>
      </c>
      <c r="E1421" s="117" t="s">
        <v>3817</v>
      </c>
      <c r="F1421" s="117" t="s">
        <v>3816</v>
      </c>
      <c r="G1421" s="146" t="str">
        <f t="shared" si="22"/>
        <v>198064大蔵沢恩賜県有財産保護組合</v>
      </c>
      <c r="H1421" s="117" t="s">
        <v>220</v>
      </c>
      <c r="J1421" s="117" t="s">
        <v>3739</v>
      </c>
      <c r="K1421" s="121">
        <v>0</v>
      </c>
    </row>
    <row r="1422" spans="1:11" x14ac:dyDescent="0.4">
      <c r="A1422" s="117" t="s">
        <v>6634</v>
      </c>
      <c r="B1422" s="117" t="s">
        <v>225</v>
      </c>
      <c r="C1422" s="117" t="s">
        <v>6560</v>
      </c>
      <c r="D1422" s="117" t="s">
        <v>6561</v>
      </c>
      <c r="E1422" s="117" t="s">
        <v>3815</v>
      </c>
      <c r="F1422" s="117" t="s">
        <v>3814</v>
      </c>
      <c r="G1422" s="146" t="str">
        <f t="shared" si="22"/>
        <v>198072深沢山恩賜県有財産保護組合</v>
      </c>
      <c r="H1422" s="117" t="s">
        <v>220</v>
      </c>
      <c r="J1422" s="117" t="s">
        <v>3739</v>
      </c>
      <c r="K1422" s="121">
        <v>0</v>
      </c>
    </row>
    <row r="1423" spans="1:11" x14ac:dyDescent="0.4">
      <c r="A1423" s="117" t="s">
        <v>6634</v>
      </c>
      <c r="B1423" s="117" t="s">
        <v>225</v>
      </c>
      <c r="C1423" s="117" t="s">
        <v>6560</v>
      </c>
      <c r="D1423" s="117" t="s">
        <v>6561</v>
      </c>
      <c r="E1423" s="117" t="s">
        <v>3813</v>
      </c>
      <c r="F1423" s="117" t="s">
        <v>3812</v>
      </c>
      <c r="G1423" s="146" t="str">
        <f t="shared" si="22"/>
        <v>198145京戸入会恩賜県有財産保護組合</v>
      </c>
      <c r="H1423" s="117" t="s">
        <v>220</v>
      </c>
      <c r="J1423" s="117" t="s">
        <v>3739</v>
      </c>
      <c r="K1423" s="121">
        <v>0</v>
      </c>
    </row>
    <row r="1424" spans="1:11" x14ac:dyDescent="0.4">
      <c r="A1424" s="117" t="s">
        <v>6634</v>
      </c>
      <c r="B1424" s="117" t="s">
        <v>225</v>
      </c>
      <c r="C1424" s="117" t="s">
        <v>6560</v>
      </c>
      <c r="D1424" s="117" t="s">
        <v>6561</v>
      </c>
      <c r="E1424" s="117" t="s">
        <v>3811</v>
      </c>
      <c r="F1424" s="117" t="s">
        <v>3810</v>
      </c>
      <c r="G1424" s="146" t="str">
        <f t="shared" si="22"/>
        <v>198218八町山恩賜県有財産保護組合</v>
      </c>
      <c r="H1424" s="117" t="s">
        <v>220</v>
      </c>
      <c r="J1424" s="117" t="s">
        <v>3739</v>
      </c>
      <c r="K1424" s="121">
        <v>0</v>
      </c>
    </row>
    <row r="1425" spans="1:11" x14ac:dyDescent="0.4">
      <c r="A1425" s="117" t="s">
        <v>6634</v>
      </c>
      <c r="B1425" s="117" t="s">
        <v>225</v>
      </c>
      <c r="C1425" s="117" t="s">
        <v>6560</v>
      </c>
      <c r="D1425" s="117" t="s">
        <v>6561</v>
      </c>
      <c r="E1425" s="117" t="s">
        <v>3809</v>
      </c>
      <c r="F1425" s="117" t="s">
        <v>3808</v>
      </c>
      <c r="G1425" s="146" t="str">
        <f t="shared" si="22"/>
        <v>198234奥仙重外二字山恩賜県有財産保護組合</v>
      </c>
      <c r="H1425" s="117" t="s">
        <v>220</v>
      </c>
      <c r="J1425" s="117" t="s">
        <v>3739</v>
      </c>
      <c r="K1425" s="121">
        <v>0</v>
      </c>
    </row>
    <row r="1426" spans="1:11" x14ac:dyDescent="0.4">
      <c r="A1426" s="117" t="s">
        <v>6634</v>
      </c>
      <c r="B1426" s="117" t="s">
        <v>225</v>
      </c>
      <c r="C1426" s="117" t="s">
        <v>6560</v>
      </c>
      <c r="D1426" s="117" t="s">
        <v>6561</v>
      </c>
      <c r="E1426" s="117" t="s">
        <v>3807</v>
      </c>
      <c r="F1426" s="117" t="s">
        <v>3806</v>
      </c>
      <c r="G1426" s="146" t="str">
        <f t="shared" si="22"/>
        <v>198251北奥仙丈外二山恩賜県有財産保護組合</v>
      </c>
      <c r="H1426" s="117" t="s">
        <v>220</v>
      </c>
      <c r="J1426" s="117" t="s">
        <v>3739</v>
      </c>
      <c r="K1426" s="121">
        <v>0</v>
      </c>
    </row>
    <row r="1427" spans="1:11" x14ac:dyDescent="0.4">
      <c r="A1427" s="117" t="s">
        <v>6634</v>
      </c>
      <c r="B1427" s="117" t="s">
        <v>225</v>
      </c>
      <c r="C1427" s="117" t="s">
        <v>6560</v>
      </c>
      <c r="D1427" s="117" t="s">
        <v>6561</v>
      </c>
      <c r="E1427" s="117" t="s">
        <v>3805</v>
      </c>
      <c r="F1427" s="117" t="s">
        <v>3804</v>
      </c>
      <c r="G1427" s="146" t="str">
        <f t="shared" si="22"/>
        <v>198277御勅使川入旧三十六ケ村入会山恩賜県有財産保護組合</v>
      </c>
      <c r="H1427" s="117" t="s">
        <v>226</v>
      </c>
      <c r="J1427" s="117" t="s">
        <v>3739</v>
      </c>
      <c r="K1427" s="121">
        <v>818</v>
      </c>
    </row>
    <row r="1428" spans="1:11" x14ac:dyDescent="0.4">
      <c r="A1428" s="117" t="s">
        <v>6634</v>
      </c>
      <c r="B1428" s="117" t="s">
        <v>225</v>
      </c>
      <c r="C1428" s="117" t="s">
        <v>6560</v>
      </c>
      <c r="D1428" s="117" t="s">
        <v>6561</v>
      </c>
      <c r="E1428" s="117" t="s">
        <v>3803</v>
      </c>
      <c r="F1428" s="117" t="s">
        <v>3802</v>
      </c>
      <c r="G1428" s="146" t="str">
        <f t="shared" si="22"/>
        <v>198323御座石山恩賜県有財産保護組合</v>
      </c>
      <c r="H1428" s="117" t="s">
        <v>220</v>
      </c>
      <c r="J1428" s="117" t="s">
        <v>3739</v>
      </c>
      <c r="K1428" s="121">
        <v>0</v>
      </c>
    </row>
    <row r="1429" spans="1:11" x14ac:dyDescent="0.4">
      <c r="A1429" s="117" t="s">
        <v>6634</v>
      </c>
      <c r="B1429" s="117" t="s">
        <v>225</v>
      </c>
      <c r="C1429" s="117" t="s">
        <v>6560</v>
      </c>
      <c r="D1429" s="117" t="s">
        <v>6561</v>
      </c>
      <c r="E1429" s="117" t="s">
        <v>3801</v>
      </c>
      <c r="F1429" s="117" t="s">
        <v>3800</v>
      </c>
      <c r="G1429" s="146" t="str">
        <f t="shared" si="22"/>
        <v>198340老別当恩賜県有財産保護組合</v>
      </c>
      <c r="H1429" s="117" t="s">
        <v>220</v>
      </c>
      <c r="J1429" s="117" t="s">
        <v>3739</v>
      </c>
      <c r="K1429" s="121">
        <v>0</v>
      </c>
    </row>
    <row r="1430" spans="1:11" x14ac:dyDescent="0.4">
      <c r="A1430" s="117" t="s">
        <v>6634</v>
      </c>
      <c r="B1430" s="117" t="s">
        <v>225</v>
      </c>
      <c r="C1430" s="117" t="s">
        <v>6560</v>
      </c>
      <c r="D1430" s="117" t="s">
        <v>6561</v>
      </c>
      <c r="E1430" s="117" t="s">
        <v>3799</v>
      </c>
      <c r="F1430" s="117" t="s">
        <v>3798</v>
      </c>
      <c r="G1430" s="146" t="str">
        <f t="shared" si="22"/>
        <v>198358第一御座石前山恩賜県有財産保護組合</v>
      </c>
      <c r="H1430" s="117" t="s">
        <v>220</v>
      </c>
      <c r="J1430" s="117" t="s">
        <v>3739</v>
      </c>
      <c r="K1430" s="121">
        <v>0</v>
      </c>
    </row>
    <row r="1431" spans="1:11" x14ac:dyDescent="0.4">
      <c r="A1431" s="117" t="s">
        <v>6634</v>
      </c>
      <c r="B1431" s="117" t="s">
        <v>225</v>
      </c>
      <c r="C1431" s="117" t="s">
        <v>6560</v>
      </c>
      <c r="D1431" s="117" t="s">
        <v>6561</v>
      </c>
      <c r="E1431" s="117" t="s">
        <v>3797</v>
      </c>
      <c r="F1431" s="117" t="s">
        <v>3796</v>
      </c>
      <c r="G1431" s="146" t="str">
        <f t="shared" si="22"/>
        <v>198374牛ケ馬場恩賜県有財産保護組合</v>
      </c>
      <c r="H1431" s="117" t="s">
        <v>220</v>
      </c>
      <c r="J1431" s="117" t="s">
        <v>3739</v>
      </c>
      <c r="K1431" s="121">
        <v>0</v>
      </c>
    </row>
    <row r="1432" spans="1:11" x14ac:dyDescent="0.4">
      <c r="A1432" s="117" t="s">
        <v>6634</v>
      </c>
      <c r="B1432" s="117" t="s">
        <v>225</v>
      </c>
      <c r="C1432" s="117" t="s">
        <v>6560</v>
      </c>
      <c r="D1432" s="117" t="s">
        <v>6561</v>
      </c>
      <c r="E1432" s="117" t="s">
        <v>3795</v>
      </c>
      <c r="F1432" s="117" t="s">
        <v>3794</v>
      </c>
      <c r="G1432" s="146" t="str">
        <f t="shared" si="22"/>
        <v>198382大内窪外壱字恩賜県有財産保護組合</v>
      </c>
      <c r="H1432" s="117" t="s">
        <v>220</v>
      </c>
      <c r="J1432" s="117" t="s">
        <v>3739</v>
      </c>
      <c r="K1432" s="121">
        <v>0</v>
      </c>
    </row>
    <row r="1433" spans="1:11" x14ac:dyDescent="0.4">
      <c r="A1433" s="117" t="s">
        <v>6634</v>
      </c>
      <c r="B1433" s="117" t="s">
        <v>225</v>
      </c>
      <c r="C1433" s="117" t="s">
        <v>6560</v>
      </c>
      <c r="D1433" s="117" t="s">
        <v>6561</v>
      </c>
      <c r="E1433" s="117" t="s">
        <v>3793</v>
      </c>
      <c r="F1433" s="117" t="s">
        <v>3792</v>
      </c>
      <c r="G1433" s="146" t="str">
        <f t="shared" si="22"/>
        <v>198528釜無山外三字恩賜県有財産保護組合</v>
      </c>
      <c r="H1433" s="117" t="s">
        <v>220</v>
      </c>
      <c r="J1433" s="117" t="s">
        <v>3739</v>
      </c>
      <c r="K1433" s="121">
        <v>0</v>
      </c>
    </row>
    <row r="1434" spans="1:11" x14ac:dyDescent="0.4">
      <c r="A1434" s="117" t="s">
        <v>6634</v>
      </c>
      <c r="B1434" s="117" t="s">
        <v>225</v>
      </c>
      <c r="C1434" s="117" t="s">
        <v>6560</v>
      </c>
      <c r="D1434" s="117" t="s">
        <v>6561</v>
      </c>
      <c r="E1434" s="117" t="s">
        <v>3791</v>
      </c>
      <c r="F1434" s="117" t="s">
        <v>3790</v>
      </c>
      <c r="G1434" s="146" t="str">
        <f t="shared" si="22"/>
        <v>198544富士吉田市外二ケ村恩賜県有財産保護組合</v>
      </c>
      <c r="H1434" s="117" t="s">
        <v>226</v>
      </c>
      <c r="J1434" s="117" t="s">
        <v>3739</v>
      </c>
      <c r="K1434" s="121">
        <v>2308069</v>
      </c>
    </row>
    <row r="1435" spans="1:11" x14ac:dyDescent="0.4">
      <c r="A1435" s="117" t="s">
        <v>6634</v>
      </c>
      <c r="B1435" s="117" t="s">
        <v>225</v>
      </c>
      <c r="C1435" s="117" t="s">
        <v>6560</v>
      </c>
      <c r="D1435" s="117" t="s">
        <v>6561</v>
      </c>
      <c r="E1435" s="117" t="s">
        <v>3789</v>
      </c>
      <c r="F1435" s="117" t="s">
        <v>3788</v>
      </c>
      <c r="G1435" s="146" t="str">
        <f t="shared" si="22"/>
        <v>198561鹿留山恩賜県有財産保護組合</v>
      </c>
      <c r="H1435" s="117" t="s">
        <v>220</v>
      </c>
      <c r="J1435" s="117" t="s">
        <v>3739</v>
      </c>
      <c r="K1435" s="121">
        <v>0</v>
      </c>
    </row>
    <row r="1436" spans="1:11" x14ac:dyDescent="0.4">
      <c r="A1436" s="117" t="s">
        <v>6634</v>
      </c>
      <c r="B1436" s="117" t="s">
        <v>225</v>
      </c>
      <c r="C1436" s="117" t="s">
        <v>6560</v>
      </c>
      <c r="D1436" s="117" t="s">
        <v>6561</v>
      </c>
      <c r="E1436" s="117" t="s">
        <v>3787</v>
      </c>
      <c r="F1436" s="117" t="s">
        <v>3786</v>
      </c>
      <c r="G1436" s="146" t="str">
        <f t="shared" si="22"/>
        <v>198579大旅外二恩賜県有財産保護組合</v>
      </c>
      <c r="H1436" s="117" t="s">
        <v>220</v>
      </c>
      <c r="J1436" s="117" t="s">
        <v>3739</v>
      </c>
      <c r="K1436" s="121">
        <v>0</v>
      </c>
    </row>
    <row r="1437" spans="1:11" x14ac:dyDescent="0.4">
      <c r="A1437" s="117" t="s">
        <v>6634</v>
      </c>
      <c r="B1437" s="117" t="s">
        <v>225</v>
      </c>
      <c r="C1437" s="117" t="s">
        <v>6560</v>
      </c>
      <c r="D1437" s="117" t="s">
        <v>6561</v>
      </c>
      <c r="E1437" s="117" t="s">
        <v>3785</v>
      </c>
      <c r="F1437" s="117" t="s">
        <v>3784</v>
      </c>
      <c r="G1437" s="146" t="str">
        <f t="shared" si="22"/>
        <v>198587鳴沢・富士河口湖恩賜県有財産保護組合</v>
      </c>
      <c r="H1437" s="117" t="s">
        <v>226</v>
      </c>
      <c r="J1437" s="117" t="s">
        <v>3739</v>
      </c>
      <c r="K1437" s="121">
        <v>122659</v>
      </c>
    </row>
    <row r="1438" spans="1:11" x14ac:dyDescent="0.4">
      <c r="A1438" s="117" t="s">
        <v>6634</v>
      </c>
      <c r="B1438" s="117" t="s">
        <v>225</v>
      </c>
      <c r="C1438" s="117" t="s">
        <v>6560</v>
      </c>
      <c r="D1438" s="117" t="s">
        <v>6561</v>
      </c>
      <c r="E1438" s="117" t="s">
        <v>3783</v>
      </c>
      <c r="F1438" s="117" t="s">
        <v>3782</v>
      </c>
      <c r="G1438" s="146" t="str">
        <f t="shared" si="22"/>
        <v>198595小金沢土室山恩賜県有財産保護組合</v>
      </c>
      <c r="H1438" s="117" t="s">
        <v>220</v>
      </c>
      <c r="J1438" s="117" t="s">
        <v>3739</v>
      </c>
      <c r="K1438" s="121">
        <v>0</v>
      </c>
    </row>
    <row r="1439" spans="1:11" x14ac:dyDescent="0.4">
      <c r="A1439" s="117" t="s">
        <v>6634</v>
      </c>
      <c r="B1439" s="117" t="s">
        <v>225</v>
      </c>
      <c r="C1439" s="117" t="s">
        <v>6560</v>
      </c>
      <c r="D1439" s="117" t="s">
        <v>6561</v>
      </c>
      <c r="E1439" s="117" t="s">
        <v>3781</v>
      </c>
      <c r="F1439" s="117" t="s">
        <v>3780</v>
      </c>
      <c r="G1439" s="146" t="str">
        <f t="shared" si="22"/>
        <v>198617野脇恩賜県有財産保護組合</v>
      </c>
      <c r="H1439" s="117" t="s">
        <v>220</v>
      </c>
      <c r="J1439" s="117" t="s">
        <v>3739</v>
      </c>
      <c r="K1439" s="121">
        <v>0</v>
      </c>
    </row>
    <row r="1440" spans="1:11" x14ac:dyDescent="0.4">
      <c r="A1440" s="117" t="s">
        <v>6634</v>
      </c>
      <c r="B1440" s="117" t="s">
        <v>225</v>
      </c>
      <c r="C1440" s="117" t="s">
        <v>6560</v>
      </c>
      <c r="D1440" s="117" t="s">
        <v>6561</v>
      </c>
      <c r="E1440" s="117" t="s">
        <v>3779</v>
      </c>
      <c r="F1440" s="117" t="s">
        <v>3778</v>
      </c>
      <c r="G1440" s="146" t="str">
        <f t="shared" si="22"/>
        <v>198714峡南衛生組合</v>
      </c>
      <c r="H1440" s="117" t="s">
        <v>226</v>
      </c>
      <c r="J1440" s="117" t="s">
        <v>3739</v>
      </c>
      <c r="K1440" s="121">
        <v>387110</v>
      </c>
    </row>
    <row r="1441" spans="1:11" x14ac:dyDescent="0.4">
      <c r="A1441" s="117" t="s">
        <v>6634</v>
      </c>
      <c r="B1441" s="117" t="s">
        <v>225</v>
      </c>
      <c r="C1441" s="117" t="s">
        <v>6560</v>
      </c>
      <c r="D1441" s="117" t="s">
        <v>6561</v>
      </c>
      <c r="E1441" s="117" t="s">
        <v>3777</v>
      </c>
      <c r="F1441" s="117" t="s">
        <v>3776</v>
      </c>
      <c r="G1441" s="146" t="str">
        <f t="shared" si="22"/>
        <v>198838三郡衛生組合</v>
      </c>
      <c r="H1441" s="117" t="s">
        <v>226</v>
      </c>
      <c r="J1441" s="117" t="s">
        <v>3739</v>
      </c>
      <c r="K1441" s="121">
        <v>416759</v>
      </c>
    </row>
    <row r="1442" spans="1:11" x14ac:dyDescent="0.4">
      <c r="A1442" s="117" t="s">
        <v>6634</v>
      </c>
      <c r="B1442" s="117" t="s">
        <v>225</v>
      </c>
      <c r="C1442" s="117" t="s">
        <v>6560</v>
      </c>
      <c r="D1442" s="117" t="s">
        <v>6561</v>
      </c>
      <c r="E1442" s="117" t="s">
        <v>3775</v>
      </c>
      <c r="F1442" s="117" t="s">
        <v>3774</v>
      </c>
      <c r="G1442" s="146" t="str">
        <f t="shared" si="22"/>
        <v>198960大月都留広域事務組合</v>
      </c>
      <c r="H1442" s="117" t="s">
        <v>226</v>
      </c>
      <c r="J1442" s="117" t="s">
        <v>3739</v>
      </c>
      <c r="K1442" s="121">
        <v>1630937</v>
      </c>
    </row>
    <row r="1443" spans="1:11" x14ac:dyDescent="0.4">
      <c r="A1443" s="117" t="s">
        <v>6634</v>
      </c>
      <c r="B1443" s="117" t="s">
        <v>225</v>
      </c>
      <c r="C1443" s="117" t="s">
        <v>6560</v>
      </c>
      <c r="D1443" s="117" t="s">
        <v>6561</v>
      </c>
      <c r="E1443" s="117" t="s">
        <v>3773</v>
      </c>
      <c r="F1443" s="117" t="s">
        <v>3772</v>
      </c>
      <c r="G1443" s="146" t="str">
        <f t="shared" si="22"/>
        <v>198994河口湖南中学校組合</v>
      </c>
      <c r="H1443" s="117" t="s">
        <v>226</v>
      </c>
      <c r="J1443" s="117" t="s">
        <v>3739</v>
      </c>
      <c r="K1443" s="121">
        <v>234276</v>
      </c>
    </row>
    <row r="1444" spans="1:11" x14ac:dyDescent="0.4">
      <c r="A1444" s="117" t="s">
        <v>6634</v>
      </c>
      <c r="B1444" s="117" t="s">
        <v>225</v>
      </c>
      <c r="C1444" s="117" t="s">
        <v>6560</v>
      </c>
      <c r="D1444" s="117" t="s">
        <v>6561</v>
      </c>
      <c r="E1444" s="117" t="s">
        <v>3771</v>
      </c>
      <c r="F1444" s="117" t="s">
        <v>3770</v>
      </c>
      <c r="G1444" s="146" t="str">
        <f t="shared" si="22"/>
        <v>199079青木ケ原衛生センター</v>
      </c>
      <c r="H1444" s="117" t="s">
        <v>226</v>
      </c>
      <c r="J1444" s="117" t="s">
        <v>3739</v>
      </c>
      <c r="K1444" s="121">
        <v>50533</v>
      </c>
    </row>
    <row r="1445" spans="1:11" x14ac:dyDescent="0.4">
      <c r="A1445" s="117" t="s">
        <v>6634</v>
      </c>
      <c r="B1445" s="117" t="s">
        <v>225</v>
      </c>
      <c r="C1445" s="117" t="s">
        <v>6560</v>
      </c>
      <c r="D1445" s="117" t="s">
        <v>6561</v>
      </c>
      <c r="E1445" s="117" t="s">
        <v>3769</v>
      </c>
      <c r="F1445" s="117" t="s">
        <v>3768</v>
      </c>
      <c r="G1445" s="146" t="str">
        <f t="shared" si="22"/>
        <v>199176東山梨行政事務組合</v>
      </c>
      <c r="H1445" s="117" t="s">
        <v>226</v>
      </c>
      <c r="J1445" s="117" t="s">
        <v>3739</v>
      </c>
      <c r="K1445" s="121">
        <v>1362740</v>
      </c>
    </row>
    <row r="1446" spans="1:11" x14ac:dyDescent="0.4">
      <c r="A1446" s="117" t="s">
        <v>6634</v>
      </c>
      <c r="B1446" s="117" t="s">
        <v>225</v>
      </c>
      <c r="C1446" s="117" t="s">
        <v>6560</v>
      </c>
      <c r="D1446" s="117" t="s">
        <v>6561</v>
      </c>
      <c r="E1446" s="117" t="s">
        <v>3767</v>
      </c>
      <c r="F1446" s="117" t="s">
        <v>3766</v>
      </c>
      <c r="G1446" s="146" t="str">
        <f t="shared" si="22"/>
        <v>199184東山梨環境衛生組合</v>
      </c>
      <c r="H1446" s="117" t="s">
        <v>226</v>
      </c>
      <c r="J1446" s="117" t="s">
        <v>3739</v>
      </c>
      <c r="K1446" s="121">
        <v>197922</v>
      </c>
    </row>
    <row r="1447" spans="1:11" x14ac:dyDescent="0.4">
      <c r="A1447" s="117" t="s">
        <v>6634</v>
      </c>
      <c r="B1447" s="117" t="s">
        <v>225</v>
      </c>
      <c r="C1447" s="117" t="s">
        <v>6560</v>
      </c>
      <c r="D1447" s="117" t="s">
        <v>6561</v>
      </c>
      <c r="E1447" s="117" t="s">
        <v>3765</v>
      </c>
      <c r="F1447" s="117" t="s">
        <v>3764</v>
      </c>
      <c r="G1447" s="146" t="str">
        <f t="shared" si="22"/>
        <v>199214青木が原ごみ処理組合</v>
      </c>
      <c r="H1447" s="117" t="s">
        <v>226</v>
      </c>
      <c r="J1447" s="117" t="s">
        <v>3739</v>
      </c>
      <c r="K1447" s="121">
        <v>25357</v>
      </c>
    </row>
    <row r="1448" spans="1:11" x14ac:dyDescent="0.4">
      <c r="A1448" s="117" t="s">
        <v>6634</v>
      </c>
      <c r="B1448" s="117" t="s">
        <v>225</v>
      </c>
      <c r="C1448" s="117" t="s">
        <v>6560</v>
      </c>
      <c r="D1448" s="117" t="s">
        <v>6561</v>
      </c>
      <c r="E1448" s="117" t="s">
        <v>3763</v>
      </c>
      <c r="F1448" s="117" t="s">
        <v>3762</v>
      </c>
      <c r="G1448" s="146" t="str">
        <f t="shared" si="22"/>
        <v>199222甲府地区広域行政事務組合</v>
      </c>
      <c r="H1448" s="117" t="s">
        <v>226</v>
      </c>
      <c r="J1448" s="117" t="s">
        <v>3739</v>
      </c>
      <c r="K1448" s="121">
        <v>3768562</v>
      </c>
    </row>
    <row r="1449" spans="1:11" x14ac:dyDescent="0.4">
      <c r="A1449" s="117" t="s">
        <v>6634</v>
      </c>
      <c r="B1449" s="117" t="s">
        <v>225</v>
      </c>
      <c r="C1449" s="117" t="s">
        <v>6560</v>
      </c>
      <c r="D1449" s="117" t="s">
        <v>6561</v>
      </c>
      <c r="E1449" s="117" t="s">
        <v>3761</v>
      </c>
      <c r="F1449" s="117" t="s">
        <v>3760</v>
      </c>
      <c r="G1449" s="146" t="str">
        <f t="shared" si="22"/>
        <v>199249中巨摩地区広域事務組合</v>
      </c>
      <c r="H1449" s="117" t="s">
        <v>226</v>
      </c>
      <c r="J1449" s="117" t="s">
        <v>3739</v>
      </c>
      <c r="K1449" s="121">
        <v>1558657</v>
      </c>
    </row>
    <row r="1450" spans="1:11" x14ac:dyDescent="0.4">
      <c r="A1450" s="117" t="s">
        <v>6634</v>
      </c>
      <c r="B1450" s="117" t="s">
        <v>225</v>
      </c>
      <c r="C1450" s="117" t="s">
        <v>6560</v>
      </c>
      <c r="D1450" s="117" t="s">
        <v>6561</v>
      </c>
      <c r="E1450" s="117" t="s">
        <v>3759</v>
      </c>
      <c r="F1450" s="117" t="s">
        <v>3758</v>
      </c>
      <c r="G1450" s="146" t="str">
        <f t="shared" si="22"/>
        <v>199257山梨県市町村総合事務組合（普通会計分）</v>
      </c>
      <c r="H1450" s="117" t="s">
        <v>226</v>
      </c>
      <c r="J1450" s="117" t="s">
        <v>3739</v>
      </c>
      <c r="K1450" s="121">
        <v>7352591</v>
      </c>
    </row>
    <row r="1451" spans="1:11" x14ac:dyDescent="0.4">
      <c r="A1451" s="117" t="s">
        <v>6634</v>
      </c>
      <c r="B1451" s="117" t="s">
        <v>225</v>
      </c>
      <c r="C1451" s="117" t="s">
        <v>6560</v>
      </c>
      <c r="D1451" s="117" t="s">
        <v>6561</v>
      </c>
      <c r="E1451" s="117" t="s">
        <v>3757</v>
      </c>
      <c r="F1451" s="117" t="s">
        <v>3756</v>
      </c>
      <c r="G1451" s="146" t="str">
        <f t="shared" si="22"/>
        <v>199265山梨県市町村総合事務組合（事業会計分）</v>
      </c>
      <c r="H1451" s="117" t="s">
        <v>220</v>
      </c>
      <c r="J1451" s="117" t="s">
        <v>3739</v>
      </c>
      <c r="K1451" s="121">
        <v>0</v>
      </c>
    </row>
    <row r="1452" spans="1:11" x14ac:dyDescent="0.4">
      <c r="A1452" s="117" t="s">
        <v>6634</v>
      </c>
      <c r="B1452" s="117" t="s">
        <v>225</v>
      </c>
      <c r="C1452" s="117" t="s">
        <v>6560</v>
      </c>
      <c r="D1452" s="117" t="s">
        <v>6561</v>
      </c>
      <c r="E1452" s="117" t="s">
        <v>3755</v>
      </c>
      <c r="F1452" s="117" t="s">
        <v>3754</v>
      </c>
      <c r="G1452" s="146" t="str">
        <f t="shared" si="22"/>
        <v>199303峡北広域行政事務組合</v>
      </c>
      <c r="H1452" s="117" t="s">
        <v>226</v>
      </c>
      <c r="J1452" s="117" t="s">
        <v>3739</v>
      </c>
      <c r="K1452" s="121">
        <v>3132401</v>
      </c>
    </row>
    <row r="1453" spans="1:11" x14ac:dyDescent="0.4">
      <c r="A1453" s="117" t="s">
        <v>6634</v>
      </c>
      <c r="B1453" s="117" t="s">
        <v>225</v>
      </c>
      <c r="C1453" s="117" t="s">
        <v>6560</v>
      </c>
      <c r="D1453" s="117" t="s">
        <v>6561</v>
      </c>
      <c r="E1453" s="117" t="s">
        <v>3753</v>
      </c>
      <c r="F1453" s="117" t="s">
        <v>3752</v>
      </c>
      <c r="G1453" s="146" t="str">
        <f t="shared" si="22"/>
        <v>199311東八代広域行政事務組合</v>
      </c>
      <c r="H1453" s="117" t="s">
        <v>226</v>
      </c>
      <c r="J1453" s="117" t="s">
        <v>3739</v>
      </c>
      <c r="K1453" s="121">
        <v>121869</v>
      </c>
    </row>
    <row r="1454" spans="1:11" x14ac:dyDescent="0.4">
      <c r="A1454" s="117" t="s">
        <v>6634</v>
      </c>
      <c r="B1454" s="117" t="s">
        <v>225</v>
      </c>
      <c r="C1454" s="117" t="s">
        <v>6560</v>
      </c>
      <c r="D1454" s="117" t="s">
        <v>6561</v>
      </c>
      <c r="E1454" s="117" t="s">
        <v>3751</v>
      </c>
      <c r="F1454" s="117" t="s">
        <v>3750</v>
      </c>
      <c r="G1454" s="146" t="str">
        <f t="shared" si="22"/>
        <v>199320峡南広域行政組合</v>
      </c>
      <c r="H1454" s="117" t="s">
        <v>226</v>
      </c>
      <c r="J1454" s="117" t="s">
        <v>3739</v>
      </c>
      <c r="K1454" s="121">
        <v>1651875</v>
      </c>
    </row>
    <row r="1455" spans="1:11" x14ac:dyDescent="0.4">
      <c r="A1455" s="117" t="s">
        <v>6634</v>
      </c>
      <c r="B1455" s="117" t="s">
        <v>225</v>
      </c>
      <c r="C1455" s="117" t="s">
        <v>6560</v>
      </c>
      <c r="D1455" s="117" t="s">
        <v>6561</v>
      </c>
      <c r="E1455" s="117" t="s">
        <v>3749</v>
      </c>
      <c r="F1455" s="117" t="s">
        <v>3748</v>
      </c>
      <c r="G1455" s="146" t="str">
        <f t="shared" si="22"/>
        <v>199346釈迦堂遺跡博物館組合</v>
      </c>
      <c r="H1455" s="117" t="s">
        <v>226</v>
      </c>
      <c r="J1455" s="117" t="s">
        <v>3739</v>
      </c>
      <c r="K1455" s="121">
        <v>56775</v>
      </c>
    </row>
    <row r="1456" spans="1:11" x14ac:dyDescent="0.4">
      <c r="A1456" s="117" t="s">
        <v>6634</v>
      </c>
      <c r="B1456" s="117" t="s">
        <v>225</v>
      </c>
      <c r="C1456" s="117" t="s">
        <v>6560</v>
      </c>
      <c r="D1456" s="117" t="s">
        <v>6561</v>
      </c>
      <c r="E1456" s="117" t="s">
        <v>3747</v>
      </c>
      <c r="F1456" s="117" t="s">
        <v>3746</v>
      </c>
      <c r="G1456" s="146" t="str">
        <f t="shared" si="22"/>
        <v>199362富士五湖広域行政事務組合</v>
      </c>
      <c r="H1456" s="117" t="s">
        <v>226</v>
      </c>
      <c r="J1456" s="117" t="s">
        <v>3739</v>
      </c>
      <c r="K1456" s="121">
        <v>1620936</v>
      </c>
    </row>
    <row r="1457" spans="1:11" x14ac:dyDescent="0.4">
      <c r="A1457" s="117" t="s">
        <v>6634</v>
      </c>
      <c r="B1457" s="117" t="s">
        <v>225</v>
      </c>
      <c r="C1457" s="117" t="s">
        <v>6560</v>
      </c>
      <c r="D1457" s="117" t="s">
        <v>6561</v>
      </c>
      <c r="E1457" s="117" t="s">
        <v>3745</v>
      </c>
      <c r="F1457" s="117" t="s">
        <v>3744</v>
      </c>
      <c r="G1457" s="146" t="str">
        <f t="shared" si="22"/>
        <v>199397山梨県東部広域連合</v>
      </c>
      <c r="H1457" s="117" t="s">
        <v>226</v>
      </c>
      <c r="J1457" s="117" t="s">
        <v>3739</v>
      </c>
      <c r="K1457" s="121">
        <v>186978</v>
      </c>
    </row>
    <row r="1458" spans="1:11" x14ac:dyDescent="0.4">
      <c r="A1458" s="117" t="s">
        <v>6634</v>
      </c>
      <c r="B1458" s="117" t="s">
        <v>225</v>
      </c>
      <c r="C1458" s="117" t="s">
        <v>6560</v>
      </c>
      <c r="D1458" s="117" t="s">
        <v>6561</v>
      </c>
      <c r="E1458" s="117" t="s">
        <v>3743</v>
      </c>
      <c r="F1458" s="117" t="s">
        <v>3742</v>
      </c>
      <c r="G1458" s="146" t="str">
        <f t="shared" si="22"/>
        <v>199419山梨県後期高齢者医療広域連合</v>
      </c>
      <c r="H1458" s="117" t="s">
        <v>220</v>
      </c>
      <c r="J1458" s="117" t="s">
        <v>3739</v>
      </c>
      <c r="K1458" s="121">
        <v>657193</v>
      </c>
    </row>
    <row r="1459" spans="1:11" x14ac:dyDescent="0.4">
      <c r="A1459" s="117" t="s">
        <v>6634</v>
      </c>
      <c r="B1459" s="117" t="s">
        <v>225</v>
      </c>
      <c r="C1459" s="117" t="s">
        <v>6560</v>
      </c>
      <c r="D1459" s="117" t="s">
        <v>6561</v>
      </c>
      <c r="E1459" s="117" t="s">
        <v>3741</v>
      </c>
      <c r="F1459" s="117" t="s">
        <v>3740</v>
      </c>
      <c r="G1459" s="146" t="str">
        <f t="shared" si="22"/>
        <v>199427甲府・峡東地域ごみ処理施設事務組合</v>
      </c>
      <c r="H1459" s="117" t="s">
        <v>226</v>
      </c>
      <c r="J1459" s="117" t="s">
        <v>3739</v>
      </c>
      <c r="K1459" s="121">
        <v>1217547</v>
      </c>
    </row>
    <row r="1460" spans="1:11" x14ac:dyDescent="0.4">
      <c r="A1460" s="117" t="s">
        <v>6634</v>
      </c>
      <c r="B1460" s="117" t="s">
        <v>225</v>
      </c>
      <c r="C1460" s="117" t="s">
        <v>6560</v>
      </c>
      <c r="D1460" s="117" t="s">
        <v>6561</v>
      </c>
      <c r="E1460" s="117" t="s">
        <v>3738</v>
      </c>
      <c r="F1460" s="117" t="s">
        <v>3737</v>
      </c>
      <c r="G1460" s="146" t="str">
        <f t="shared" si="22"/>
        <v>202011長野市</v>
      </c>
      <c r="H1460" s="117" t="s">
        <v>360</v>
      </c>
      <c r="J1460" s="117" t="s">
        <v>3451</v>
      </c>
      <c r="K1460" s="121">
        <v>150201187</v>
      </c>
    </row>
    <row r="1461" spans="1:11" x14ac:dyDescent="0.4">
      <c r="A1461" s="117" t="s">
        <v>6634</v>
      </c>
      <c r="B1461" s="117" t="s">
        <v>225</v>
      </c>
      <c r="C1461" s="117" t="s">
        <v>6560</v>
      </c>
      <c r="D1461" s="117" t="s">
        <v>6561</v>
      </c>
      <c r="E1461" s="117" t="s">
        <v>3736</v>
      </c>
      <c r="F1461" s="117" t="s">
        <v>3735</v>
      </c>
      <c r="G1461" s="146" t="str">
        <f t="shared" si="22"/>
        <v>202029松本市</v>
      </c>
      <c r="H1461" s="117" t="s">
        <v>947</v>
      </c>
      <c r="J1461" s="117" t="s">
        <v>3451</v>
      </c>
      <c r="K1461" s="121">
        <v>89726067</v>
      </c>
    </row>
    <row r="1462" spans="1:11" x14ac:dyDescent="0.4">
      <c r="A1462" s="117" t="s">
        <v>6634</v>
      </c>
      <c r="B1462" s="117" t="s">
        <v>225</v>
      </c>
      <c r="C1462" s="117" t="s">
        <v>6560</v>
      </c>
      <c r="D1462" s="117" t="s">
        <v>6561</v>
      </c>
      <c r="E1462" s="117" t="s">
        <v>3734</v>
      </c>
      <c r="F1462" s="117" t="s">
        <v>3733</v>
      </c>
      <c r="G1462" s="146" t="str">
        <f t="shared" si="22"/>
        <v>202037上田市</v>
      </c>
      <c r="H1462" s="117" t="s">
        <v>343</v>
      </c>
      <c r="J1462" s="117" t="s">
        <v>3451</v>
      </c>
      <c r="K1462" s="121">
        <v>65397727</v>
      </c>
    </row>
    <row r="1463" spans="1:11" x14ac:dyDescent="0.4">
      <c r="A1463" s="117" t="s">
        <v>6634</v>
      </c>
      <c r="B1463" s="117" t="s">
        <v>225</v>
      </c>
      <c r="C1463" s="117" t="s">
        <v>6560</v>
      </c>
      <c r="D1463" s="117" t="s">
        <v>6561</v>
      </c>
      <c r="E1463" s="117" t="s">
        <v>3732</v>
      </c>
      <c r="F1463" s="117" t="s">
        <v>3731</v>
      </c>
      <c r="G1463" s="146" t="str">
        <f t="shared" si="22"/>
        <v>202045岡谷市</v>
      </c>
      <c r="H1463" s="117" t="s">
        <v>338</v>
      </c>
      <c r="J1463" s="117" t="s">
        <v>3451</v>
      </c>
      <c r="K1463" s="121">
        <v>19112213</v>
      </c>
    </row>
    <row r="1464" spans="1:11" x14ac:dyDescent="0.4">
      <c r="A1464" s="117" t="s">
        <v>6634</v>
      </c>
      <c r="B1464" s="117" t="s">
        <v>225</v>
      </c>
      <c r="C1464" s="117" t="s">
        <v>6560</v>
      </c>
      <c r="D1464" s="117" t="s">
        <v>6561</v>
      </c>
      <c r="E1464" s="117" t="s">
        <v>3730</v>
      </c>
      <c r="F1464" s="117" t="s">
        <v>3729</v>
      </c>
      <c r="G1464" s="146" t="str">
        <f t="shared" si="22"/>
        <v>202053飯田市</v>
      </c>
      <c r="H1464" s="117" t="s">
        <v>343</v>
      </c>
      <c r="J1464" s="117" t="s">
        <v>3451</v>
      </c>
      <c r="K1464" s="121">
        <v>45070158</v>
      </c>
    </row>
    <row r="1465" spans="1:11" x14ac:dyDescent="0.4">
      <c r="A1465" s="117" t="s">
        <v>6634</v>
      </c>
      <c r="B1465" s="117" t="s">
        <v>225</v>
      </c>
      <c r="C1465" s="117" t="s">
        <v>6560</v>
      </c>
      <c r="D1465" s="117" t="s">
        <v>6561</v>
      </c>
      <c r="E1465" s="117" t="s">
        <v>3728</v>
      </c>
      <c r="F1465" s="117" t="s">
        <v>3727</v>
      </c>
      <c r="G1465" s="146" t="str">
        <f t="shared" si="22"/>
        <v>202061諏訪市</v>
      </c>
      <c r="H1465" s="117" t="s">
        <v>338</v>
      </c>
      <c r="J1465" s="117" t="s">
        <v>3451</v>
      </c>
      <c r="K1465" s="121">
        <v>20255494</v>
      </c>
    </row>
    <row r="1466" spans="1:11" x14ac:dyDescent="0.4">
      <c r="A1466" s="117" t="s">
        <v>6634</v>
      </c>
      <c r="B1466" s="117" t="s">
        <v>225</v>
      </c>
      <c r="C1466" s="117" t="s">
        <v>6560</v>
      </c>
      <c r="D1466" s="117" t="s">
        <v>6561</v>
      </c>
      <c r="E1466" s="117" t="s">
        <v>3726</v>
      </c>
      <c r="F1466" s="117" t="s">
        <v>3725</v>
      </c>
      <c r="G1466" s="146" t="str">
        <f t="shared" si="22"/>
        <v>202070須坂市</v>
      </c>
      <c r="H1466" s="117" t="s">
        <v>338</v>
      </c>
      <c r="J1466" s="117" t="s">
        <v>3451</v>
      </c>
      <c r="K1466" s="121">
        <v>20949163</v>
      </c>
    </row>
    <row r="1467" spans="1:11" x14ac:dyDescent="0.4">
      <c r="A1467" s="117" t="s">
        <v>6634</v>
      </c>
      <c r="B1467" s="117" t="s">
        <v>225</v>
      </c>
      <c r="C1467" s="117" t="s">
        <v>6560</v>
      </c>
      <c r="D1467" s="117" t="s">
        <v>6561</v>
      </c>
      <c r="E1467" s="117" t="s">
        <v>3724</v>
      </c>
      <c r="F1467" s="117" t="s">
        <v>3723</v>
      </c>
      <c r="G1467" s="146" t="str">
        <f t="shared" si="22"/>
        <v>202088小諸市</v>
      </c>
      <c r="H1467" s="117" t="s">
        <v>338</v>
      </c>
      <c r="J1467" s="117" t="s">
        <v>3451</v>
      </c>
      <c r="K1467" s="121">
        <v>19324285</v>
      </c>
    </row>
    <row r="1468" spans="1:11" x14ac:dyDescent="0.4">
      <c r="A1468" s="117" t="s">
        <v>6634</v>
      </c>
      <c r="B1468" s="117" t="s">
        <v>225</v>
      </c>
      <c r="C1468" s="117" t="s">
        <v>6560</v>
      </c>
      <c r="D1468" s="117" t="s">
        <v>6561</v>
      </c>
      <c r="E1468" s="117" t="s">
        <v>3722</v>
      </c>
      <c r="F1468" s="117" t="s">
        <v>3721</v>
      </c>
      <c r="G1468" s="146" t="str">
        <f t="shared" si="22"/>
        <v>202096伊那市</v>
      </c>
      <c r="H1468" s="117" t="s">
        <v>338</v>
      </c>
      <c r="J1468" s="117" t="s">
        <v>3451</v>
      </c>
      <c r="K1468" s="121">
        <v>35858650</v>
      </c>
    </row>
    <row r="1469" spans="1:11" x14ac:dyDescent="0.4">
      <c r="A1469" s="117" t="s">
        <v>6634</v>
      </c>
      <c r="B1469" s="117" t="s">
        <v>225</v>
      </c>
      <c r="C1469" s="117" t="s">
        <v>6560</v>
      </c>
      <c r="D1469" s="117" t="s">
        <v>6561</v>
      </c>
      <c r="E1469" s="117" t="s">
        <v>3720</v>
      </c>
      <c r="F1469" s="117" t="s">
        <v>3719</v>
      </c>
      <c r="G1469" s="146" t="str">
        <f t="shared" si="22"/>
        <v>202100駒ケ根市</v>
      </c>
      <c r="H1469" s="117" t="s">
        <v>338</v>
      </c>
      <c r="J1469" s="117" t="s">
        <v>3451</v>
      </c>
      <c r="K1469" s="121">
        <v>15980215</v>
      </c>
    </row>
    <row r="1470" spans="1:11" x14ac:dyDescent="0.4">
      <c r="A1470" s="117" t="s">
        <v>6634</v>
      </c>
      <c r="B1470" s="117" t="s">
        <v>225</v>
      </c>
      <c r="C1470" s="117" t="s">
        <v>6560</v>
      </c>
      <c r="D1470" s="117" t="s">
        <v>6561</v>
      </c>
      <c r="E1470" s="117" t="s">
        <v>3718</v>
      </c>
      <c r="F1470" s="117" t="s">
        <v>3717</v>
      </c>
      <c r="G1470" s="146" t="str">
        <f t="shared" si="22"/>
        <v>202118中野市</v>
      </c>
      <c r="H1470" s="117" t="s">
        <v>338</v>
      </c>
      <c r="J1470" s="117" t="s">
        <v>3451</v>
      </c>
      <c r="K1470" s="121">
        <v>21557889</v>
      </c>
    </row>
    <row r="1471" spans="1:11" x14ac:dyDescent="0.4">
      <c r="A1471" s="117" t="s">
        <v>6634</v>
      </c>
      <c r="B1471" s="117" t="s">
        <v>225</v>
      </c>
      <c r="C1471" s="117" t="s">
        <v>6560</v>
      </c>
      <c r="D1471" s="117" t="s">
        <v>6561</v>
      </c>
      <c r="E1471" s="117" t="s">
        <v>3716</v>
      </c>
      <c r="F1471" s="117" t="s">
        <v>3715</v>
      </c>
      <c r="G1471" s="146" t="str">
        <f t="shared" si="22"/>
        <v>202126大町市</v>
      </c>
      <c r="H1471" s="117" t="s">
        <v>338</v>
      </c>
      <c r="J1471" s="117" t="s">
        <v>3451</v>
      </c>
      <c r="K1471" s="121">
        <v>18906517</v>
      </c>
    </row>
    <row r="1472" spans="1:11" x14ac:dyDescent="0.4">
      <c r="A1472" s="117" t="s">
        <v>6634</v>
      </c>
      <c r="B1472" s="117" t="s">
        <v>225</v>
      </c>
      <c r="C1472" s="117" t="s">
        <v>6560</v>
      </c>
      <c r="D1472" s="117" t="s">
        <v>6561</v>
      </c>
      <c r="E1472" s="117" t="s">
        <v>3714</v>
      </c>
      <c r="F1472" s="117" t="s">
        <v>3713</v>
      </c>
      <c r="G1472" s="146" t="str">
        <f t="shared" si="22"/>
        <v>202134飯山市</v>
      </c>
      <c r="H1472" s="117" t="s">
        <v>338</v>
      </c>
      <c r="J1472" s="117" t="s">
        <v>3451</v>
      </c>
      <c r="K1472" s="121">
        <v>14829597</v>
      </c>
    </row>
    <row r="1473" spans="1:11" x14ac:dyDescent="0.4">
      <c r="A1473" s="117" t="s">
        <v>6634</v>
      </c>
      <c r="B1473" s="117" t="s">
        <v>225</v>
      </c>
      <c r="C1473" s="117" t="s">
        <v>6560</v>
      </c>
      <c r="D1473" s="117" t="s">
        <v>6561</v>
      </c>
      <c r="E1473" s="117" t="s">
        <v>3712</v>
      </c>
      <c r="F1473" s="117" t="s">
        <v>3711</v>
      </c>
      <c r="G1473" s="146" t="str">
        <f t="shared" si="22"/>
        <v>202142茅野市</v>
      </c>
      <c r="H1473" s="117" t="s">
        <v>338</v>
      </c>
      <c r="J1473" s="117" t="s">
        <v>3451</v>
      </c>
      <c r="K1473" s="121">
        <v>22339327</v>
      </c>
    </row>
    <row r="1474" spans="1:11" x14ac:dyDescent="0.4">
      <c r="A1474" s="117" t="s">
        <v>6634</v>
      </c>
      <c r="B1474" s="117" t="s">
        <v>225</v>
      </c>
      <c r="C1474" s="117" t="s">
        <v>6560</v>
      </c>
      <c r="D1474" s="117" t="s">
        <v>6561</v>
      </c>
      <c r="E1474" s="117" t="s">
        <v>3710</v>
      </c>
      <c r="F1474" s="117" t="s">
        <v>3709</v>
      </c>
      <c r="G1474" s="146" t="str">
        <f t="shared" ref="G1474:G1537" si="23">E1474&amp;F1474</f>
        <v>202151塩尻市</v>
      </c>
      <c r="H1474" s="117" t="s">
        <v>338</v>
      </c>
      <c r="J1474" s="117" t="s">
        <v>3451</v>
      </c>
      <c r="K1474" s="121">
        <v>26495935</v>
      </c>
    </row>
    <row r="1475" spans="1:11" x14ac:dyDescent="0.4">
      <c r="A1475" s="117" t="s">
        <v>6634</v>
      </c>
      <c r="B1475" s="117" t="s">
        <v>225</v>
      </c>
      <c r="C1475" s="117" t="s">
        <v>6560</v>
      </c>
      <c r="D1475" s="117" t="s">
        <v>6561</v>
      </c>
      <c r="E1475" s="117" t="s">
        <v>3708</v>
      </c>
      <c r="F1475" s="117" t="s">
        <v>3707</v>
      </c>
      <c r="G1475" s="146" t="str">
        <f t="shared" si="23"/>
        <v>202177佐久市</v>
      </c>
      <c r="H1475" s="117" t="s">
        <v>338</v>
      </c>
      <c r="J1475" s="117" t="s">
        <v>3451</v>
      </c>
      <c r="K1475" s="121">
        <v>44090365</v>
      </c>
    </row>
    <row r="1476" spans="1:11" x14ac:dyDescent="0.4">
      <c r="A1476" s="117" t="s">
        <v>6634</v>
      </c>
      <c r="B1476" s="117" t="s">
        <v>225</v>
      </c>
      <c r="C1476" s="117" t="s">
        <v>6560</v>
      </c>
      <c r="D1476" s="117" t="s">
        <v>6561</v>
      </c>
      <c r="E1476" s="117" t="s">
        <v>3706</v>
      </c>
      <c r="F1476" s="117" t="s">
        <v>3705</v>
      </c>
      <c r="G1476" s="146" t="str">
        <f t="shared" si="23"/>
        <v>202185千曲市</v>
      </c>
      <c r="H1476" s="117" t="s">
        <v>338</v>
      </c>
      <c r="J1476" s="117" t="s">
        <v>3451</v>
      </c>
      <c r="K1476" s="121">
        <v>27011310</v>
      </c>
    </row>
    <row r="1477" spans="1:11" x14ac:dyDescent="0.4">
      <c r="A1477" s="117" t="s">
        <v>6634</v>
      </c>
      <c r="B1477" s="117" t="s">
        <v>225</v>
      </c>
      <c r="C1477" s="117" t="s">
        <v>6560</v>
      </c>
      <c r="D1477" s="117" t="s">
        <v>6561</v>
      </c>
      <c r="E1477" s="117" t="s">
        <v>3704</v>
      </c>
      <c r="F1477" s="117" t="s">
        <v>3703</v>
      </c>
      <c r="G1477" s="146" t="str">
        <f t="shared" si="23"/>
        <v>202193東御市</v>
      </c>
      <c r="H1477" s="117" t="s">
        <v>338</v>
      </c>
      <c r="J1477" s="117" t="s">
        <v>3451</v>
      </c>
      <c r="K1477" s="121">
        <v>15865770</v>
      </c>
    </row>
    <row r="1478" spans="1:11" x14ac:dyDescent="0.4">
      <c r="A1478" s="117" t="s">
        <v>6634</v>
      </c>
      <c r="B1478" s="117" t="s">
        <v>225</v>
      </c>
      <c r="C1478" s="117" t="s">
        <v>6560</v>
      </c>
      <c r="D1478" s="117" t="s">
        <v>6561</v>
      </c>
      <c r="E1478" s="117" t="s">
        <v>3702</v>
      </c>
      <c r="F1478" s="117" t="s">
        <v>3701</v>
      </c>
      <c r="G1478" s="146" t="str">
        <f t="shared" si="23"/>
        <v>202207安曇野市</v>
      </c>
      <c r="H1478" s="117" t="s">
        <v>338</v>
      </c>
      <c r="J1478" s="117" t="s">
        <v>3451</v>
      </c>
      <c r="K1478" s="121">
        <v>39604992</v>
      </c>
    </row>
    <row r="1479" spans="1:11" x14ac:dyDescent="0.4">
      <c r="A1479" s="117" t="s">
        <v>6634</v>
      </c>
      <c r="B1479" s="117" t="s">
        <v>225</v>
      </c>
      <c r="C1479" s="117" t="s">
        <v>6560</v>
      </c>
      <c r="D1479" s="117" t="s">
        <v>6561</v>
      </c>
      <c r="E1479" s="117" t="s">
        <v>3700</v>
      </c>
      <c r="F1479" s="117" t="s">
        <v>3699</v>
      </c>
      <c r="G1479" s="146" t="str">
        <f t="shared" si="23"/>
        <v>203033小海町</v>
      </c>
      <c r="H1479" s="117" t="s">
        <v>277</v>
      </c>
      <c r="J1479" s="117" t="s">
        <v>3451</v>
      </c>
      <c r="K1479" s="121">
        <v>3947833</v>
      </c>
    </row>
    <row r="1480" spans="1:11" x14ac:dyDescent="0.4">
      <c r="A1480" s="117" t="s">
        <v>6634</v>
      </c>
      <c r="B1480" s="117" t="s">
        <v>225</v>
      </c>
      <c r="C1480" s="117" t="s">
        <v>6560</v>
      </c>
      <c r="D1480" s="117" t="s">
        <v>6561</v>
      </c>
      <c r="E1480" s="117" t="s">
        <v>3698</v>
      </c>
      <c r="F1480" s="117" t="s">
        <v>2223</v>
      </c>
      <c r="G1480" s="146" t="str">
        <f t="shared" si="23"/>
        <v>203041川上村</v>
      </c>
      <c r="H1480" s="117" t="s">
        <v>277</v>
      </c>
      <c r="J1480" s="117" t="s">
        <v>3451</v>
      </c>
      <c r="K1480" s="121">
        <v>3642522</v>
      </c>
    </row>
    <row r="1481" spans="1:11" x14ac:dyDescent="0.4">
      <c r="A1481" s="117" t="s">
        <v>6634</v>
      </c>
      <c r="B1481" s="117" t="s">
        <v>225</v>
      </c>
      <c r="C1481" s="117" t="s">
        <v>6560</v>
      </c>
      <c r="D1481" s="117" t="s">
        <v>6561</v>
      </c>
      <c r="E1481" s="117" t="s">
        <v>3697</v>
      </c>
      <c r="F1481" s="117" t="s">
        <v>3696</v>
      </c>
      <c r="G1481" s="146" t="str">
        <f t="shared" si="23"/>
        <v>203050南牧村</v>
      </c>
      <c r="H1481" s="117" t="s">
        <v>277</v>
      </c>
      <c r="J1481" s="117" t="s">
        <v>3451</v>
      </c>
      <c r="K1481" s="121">
        <v>3641077</v>
      </c>
    </row>
    <row r="1482" spans="1:11" x14ac:dyDescent="0.4">
      <c r="A1482" s="117" t="s">
        <v>6634</v>
      </c>
      <c r="B1482" s="117" t="s">
        <v>225</v>
      </c>
      <c r="C1482" s="117" t="s">
        <v>6560</v>
      </c>
      <c r="D1482" s="117" t="s">
        <v>6561</v>
      </c>
      <c r="E1482" s="117" t="s">
        <v>3695</v>
      </c>
      <c r="F1482" s="117" t="s">
        <v>3694</v>
      </c>
      <c r="G1482" s="146" t="str">
        <f t="shared" si="23"/>
        <v>203068南相木村</v>
      </c>
      <c r="H1482" s="117" t="s">
        <v>277</v>
      </c>
      <c r="J1482" s="117" t="s">
        <v>3451</v>
      </c>
      <c r="K1482" s="121">
        <v>1795274</v>
      </c>
    </row>
    <row r="1483" spans="1:11" x14ac:dyDescent="0.4">
      <c r="A1483" s="117" t="s">
        <v>6634</v>
      </c>
      <c r="B1483" s="117" t="s">
        <v>225</v>
      </c>
      <c r="C1483" s="117" t="s">
        <v>6560</v>
      </c>
      <c r="D1483" s="117" t="s">
        <v>6561</v>
      </c>
      <c r="E1483" s="117" t="s">
        <v>3693</v>
      </c>
      <c r="F1483" s="117" t="s">
        <v>3692</v>
      </c>
      <c r="G1483" s="146" t="str">
        <f t="shared" si="23"/>
        <v>203076北相木村</v>
      </c>
      <c r="H1483" s="117" t="s">
        <v>277</v>
      </c>
      <c r="J1483" s="117" t="s">
        <v>3451</v>
      </c>
      <c r="K1483" s="121">
        <v>1661740</v>
      </c>
    </row>
    <row r="1484" spans="1:11" x14ac:dyDescent="0.4">
      <c r="A1484" s="117" t="s">
        <v>6634</v>
      </c>
      <c r="B1484" s="117" t="s">
        <v>225</v>
      </c>
      <c r="C1484" s="117" t="s">
        <v>6560</v>
      </c>
      <c r="D1484" s="117" t="s">
        <v>6561</v>
      </c>
      <c r="E1484" s="117" t="s">
        <v>3691</v>
      </c>
      <c r="F1484" s="117" t="s">
        <v>3690</v>
      </c>
      <c r="G1484" s="146" t="str">
        <f t="shared" si="23"/>
        <v>203092佐久穂町</v>
      </c>
      <c r="H1484" s="117" t="s">
        <v>277</v>
      </c>
      <c r="J1484" s="117" t="s">
        <v>3451</v>
      </c>
      <c r="K1484" s="121">
        <v>7797579</v>
      </c>
    </row>
    <row r="1485" spans="1:11" x14ac:dyDescent="0.4">
      <c r="A1485" s="117" t="s">
        <v>6634</v>
      </c>
      <c r="B1485" s="117" t="s">
        <v>225</v>
      </c>
      <c r="C1485" s="117" t="s">
        <v>6560</v>
      </c>
      <c r="D1485" s="117" t="s">
        <v>6561</v>
      </c>
      <c r="E1485" s="117" t="s">
        <v>3689</v>
      </c>
      <c r="F1485" s="117" t="s">
        <v>3688</v>
      </c>
      <c r="G1485" s="146" t="str">
        <f t="shared" si="23"/>
        <v>203211軽井沢町</v>
      </c>
      <c r="H1485" s="117" t="s">
        <v>277</v>
      </c>
      <c r="J1485" s="117" t="s">
        <v>3451</v>
      </c>
      <c r="K1485" s="121">
        <v>13573762</v>
      </c>
    </row>
    <row r="1486" spans="1:11" x14ac:dyDescent="0.4">
      <c r="A1486" s="117" t="s">
        <v>6634</v>
      </c>
      <c r="B1486" s="117" t="s">
        <v>225</v>
      </c>
      <c r="C1486" s="117" t="s">
        <v>6560</v>
      </c>
      <c r="D1486" s="117" t="s">
        <v>6561</v>
      </c>
      <c r="E1486" s="117" t="s">
        <v>3687</v>
      </c>
      <c r="F1486" s="117" t="s">
        <v>3686</v>
      </c>
      <c r="G1486" s="146" t="str">
        <f t="shared" si="23"/>
        <v>203238御代田町</v>
      </c>
      <c r="H1486" s="117" t="s">
        <v>277</v>
      </c>
      <c r="J1486" s="117" t="s">
        <v>3451</v>
      </c>
      <c r="K1486" s="121">
        <v>7407598</v>
      </c>
    </row>
    <row r="1487" spans="1:11" x14ac:dyDescent="0.4">
      <c r="A1487" s="117" t="s">
        <v>6634</v>
      </c>
      <c r="B1487" s="117" t="s">
        <v>225</v>
      </c>
      <c r="C1487" s="117" t="s">
        <v>6560</v>
      </c>
      <c r="D1487" s="117" t="s">
        <v>6561</v>
      </c>
      <c r="E1487" s="117" t="s">
        <v>3685</v>
      </c>
      <c r="F1487" s="117" t="s">
        <v>3684</v>
      </c>
      <c r="G1487" s="146" t="str">
        <f t="shared" si="23"/>
        <v>203246立科町</v>
      </c>
      <c r="H1487" s="117" t="s">
        <v>277</v>
      </c>
      <c r="J1487" s="117" t="s">
        <v>3451</v>
      </c>
      <c r="K1487" s="121">
        <v>4234950</v>
      </c>
    </row>
    <row r="1488" spans="1:11" x14ac:dyDescent="0.4">
      <c r="A1488" s="117" t="s">
        <v>6634</v>
      </c>
      <c r="B1488" s="117" t="s">
        <v>225</v>
      </c>
      <c r="C1488" s="117" t="s">
        <v>6560</v>
      </c>
      <c r="D1488" s="117" t="s">
        <v>6561</v>
      </c>
      <c r="E1488" s="117" t="s">
        <v>3683</v>
      </c>
      <c r="F1488" s="117" t="s">
        <v>3682</v>
      </c>
      <c r="G1488" s="146" t="str">
        <f t="shared" si="23"/>
        <v>203491青木村</v>
      </c>
      <c r="H1488" s="117" t="s">
        <v>277</v>
      </c>
      <c r="J1488" s="117" t="s">
        <v>3451</v>
      </c>
      <c r="K1488" s="121">
        <v>3229188</v>
      </c>
    </row>
    <row r="1489" spans="1:11" x14ac:dyDescent="0.4">
      <c r="A1489" s="117" t="s">
        <v>6634</v>
      </c>
      <c r="B1489" s="117" t="s">
        <v>225</v>
      </c>
      <c r="C1489" s="117" t="s">
        <v>6560</v>
      </c>
      <c r="D1489" s="117" t="s">
        <v>6561</v>
      </c>
      <c r="E1489" s="117" t="s">
        <v>3681</v>
      </c>
      <c r="F1489" s="117" t="s">
        <v>3680</v>
      </c>
      <c r="G1489" s="146" t="str">
        <f t="shared" si="23"/>
        <v>203505長和町</v>
      </c>
      <c r="H1489" s="117" t="s">
        <v>277</v>
      </c>
      <c r="J1489" s="117" t="s">
        <v>3451</v>
      </c>
      <c r="K1489" s="121">
        <v>6253824</v>
      </c>
    </row>
    <row r="1490" spans="1:11" x14ac:dyDescent="0.4">
      <c r="A1490" s="117" t="s">
        <v>6634</v>
      </c>
      <c r="B1490" s="117" t="s">
        <v>225</v>
      </c>
      <c r="C1490" s="117" t="s">
        <v>6560</v>
      </c>
      <c r="D1490" s="117" t="s">
        <v>6561</v>
      </c>
      <c r="E1490" s="117" t="s">
        <v>3679</v>
      </c>
      <c r="F1490" s="117" t="s">
        <v>3678</v>
      </c>
      <c r="G1490" s="146" t="str">
        <f t="shared" si="23"/>
        <v>203611下諏訪町</v>
      </c>
      <c r="H1490" s="117" t="s">
        <v>277</v>
      </c>
      <c r="J1490" s="117" t="s">
        <v>3451</v>
      </c>
      <c r="K1490" s="121">
        <v>7540956</v>
      </c>
    </row>
    <row r="1491" spans="1:11" x14ac:dyDescent="0.4">
      <c r="A1491" s="117" t="s">
        <v>6634</v>
      </c>
      <c r="B1491" s="117" t="s">
        <v>225</v>
      </c>
      <c r="C1491" s="117" t="s">
        <v>6560</v>
      </c>
      <c r="D1491" s="117" t="s">
        <v>6561</v>
      </c>
      <c r="E1491" s="117" t="s">
        <v>3677</v>
      </c>
      <c r="F1491" s="117" t="s">
        <v>3676</v>
      </c>
      <c r="G1491" s="146" t="str">
        <f t="shared" si="23"/>
        <v>203629富士見町</v>
      </c>
      <c r="H1491" s="117" t="s">
        <v>277</v>
      </c>
      <c r="J1491" s="117" t="s">
        <v>3451</v>
      </c>
      <c r="K1491" s="121">
        <v>7208640</v>
      </c>
    </row>
    <row r="1492" spans="1:11" x14ac:dyDescent="0.4">
      <c r="A1492" s="117" t="s">
        <v>6634</v>
      </c>
      <c r="B1492" s="117" t="s">
        <v>225</v>
      </c>
      <c r="C1492" s="117" t="s">
        <v>6560</v>
      </c>
      <c r="D1492" s="117" t="s">
        <v>6561</v>
      </c>
      <c r="E1492" s="117" t="s">
        <v>3675</v>
      </c>
      <c r="F1492" s="117" t="s">
        <v>3674</v>
      </c>
      <c r="G1492" s="146" t="str">
        <f t="shared" si="23"/>
        <v>203637原村</v>
      </c>
      <c r="H1492" s="117" t="s">
        <v>277</v>
      </c>
      <c r="J1492" s="117" t="s">
        <v>3451</v>
      </c>
      <c r="K1492" s="121">
        <v>4055236</v>
      </c>
    </row>
    <row r="1493" spans="1:11" x14ac:dyDescent="0.4">
      <c r="A1493" s="117" t="s">
        <v>6634</v>
      </c>
      <c r="B1493" s="117" t="s">
        <v>225</v>
      </c>
      <c r="C1493" s="117" t="s">
        <v>6560</v>
      </c>
      <c r="D1493" s="117" t="s">
        <v>6561</v>
      </c>
      <c r="E1493" s="117" t="s">
        <v>3673</v>
      </c>
      <c r="F1493" s="117" t="s">
        <v>3672</v>
      </c>
      <c r="G1493" s="146" t="str">
        <f t="shared" si="23"/>
        <v>203823辰野町</v>
      </c>
      <c r="H1493" s="117" t="s">
        <v>277</v>
      </c>
      <c r="J1493" s="117" t="s">
        <v>3451</v>
      </c>
      <c r="K1493" s="121">
        <v>8619595</v>
      </c>
    </row>
    <row r="1494" spans="1:11" x14ac:dyDescent="0.4">
      <c r="A1494" s="117" t="s">
        <v>6634</v>
      </c>
      <c r="B1494" s="117" t="s">
        <v>225</v>
      </c>
      <c r="C1494" s="117" t="s">
        <v>6560</v>
      </c>
      <c r="D1494" s="117" t="s">
        <v>6561</v>
      </c>
      <c r="E1494" s="117" t="s">
        <v>3671</v>
      </c>
      <c r="F1494" s="117" t="s">
        <v>3670</v>
      </c>
      <c r="G1494" s="146" t="str">
        <f t="shared" si="23"/>
        <v>203831箕輪町</v>
      </c>
      <c r="H1494" s="117" t="s">
        <v>277</v>
      </c>
      <c r="J1494" s="117" t="s">
        <v>3451</v>
      </c>
      <c r="K1494" s="121">
        <v>9709505</v>
      </c>
    </row>
    <row r="1495" spans="1:11" x14ac:dyDescent="0.4">
      <c r="A1495" s="117" t="s">
        <v>6634</v>
      </c>
      <c r="B1495" s="117" t="s">
        <v>225</v>
      </c>
      <c r="C1495" s="117" t="s">
        <v>6560</v>
      </c>
      <c r="D1495" s="117" t="s">
        <v>6561</v>
      </c>
      <c r="E1495" s="117" t="s">
        <v>3669</v>
      </c>
      <c r="F1495" s="117" t="s">
        <v>3668</v>
      </c>
      <c r="G1495" s="146" t="str">
        <f t="shared" si="23"/>
        <v>203840飯島町</v>
      </c>
      <c r="H1495" s="117" t="s">
        <v>277</v>
      </c>
      <c r="J1495" s="117" t="s">
        <v>3451</v>
      </c>
      <c r="K1495" s="121">
        <v>4890987</v>
      </c>
    </row>
    <row r="1496" spans="1:11" x14ac:dyDescent="0.4">
      <c r="A1496" s="117" t="s">
        <v>6634</v>
      </c>
      <c r="B1496" s="117" t="s">
        <v>225</v>
      </c>
      <c r="C1496" s="117" t="s">
        <v>6560</v>
      </c>
      <c r="D1496" s="117" t="s">
        <v>6561</v>
      </c>
      <c r="E1496" s="117" t="s">
        <v>3667</v>
      </c>
      <c r="F1496" s="117" t="s">
        <v>3666</v>
      </c>
      <c r="G1496" s="146" t="str">
        <f t="shared" si="23"/>
        <v>203858南箕輪村</v>
      </c>
      <c r="H1496" s="117" t="s">
        <v>277</v>
      </c>
      <c r="J1496" s="117" t="s">
        <v>3451</v>
      </c>
      <c r="K1496" s="121">
        <v>6730426</v>
      </c>
    </row>
    <row r="1497" spans="1:11" x14ac:dyDescent="0.4">
      <c r="A1497" s="117" t="s">
        <v>6634</v>
      </c>
      <c r="B1497" s="117" t="s">
        <v>225</v>
      </c>
      <c r="C1497" s="117" t="s">
        <v>6560</v>
      </c>
      <c r="D1497" s="117" t="s">
        <v>6561</v>
      </c>
      <c r="E1497" s="117" t="s">
        <v>3665</v>
      </c>
      <c r="F1497" s="117" t="s">
        <v>3664</v>
      </c>
      <c r="G1497" s="146" t="str">
        <f t="shared" si="23"/>
        <v>203866中川村</v>
      </c>
      <c r="H1497" s="117" t="s">
        <v>277</v>
      </c>
      <c r="J1497" s="117" t="s">
        <v>3451</v>
      </c>
      <c r="K1497" s="121">
        <v>3672429</v>
      </c>
    </row>
    <row r="1498" spans="1:11" x14ac:dyDescent="0.4">
      <c r="A1498" s="117" t="s">
        <v>6634</v>
      </c>
      <c r="B1498" s="117" t="s">
        <v>225</v>
      </c>
      <c r="C1498" s="117" t="s">
        <v>6560</v>
      </c>
      <c r="D1498" s="117" t="s">
        <v>6561</v>
      </c>
      <c r="E1498" s="117" t="s">
        <v>3663</v>
      </c>
      <c r="F1498" s="117" t="s">
        <v>3662</v>
      </c>
      <c r="G1498" s="146" t="str">
        <f t="shared" si="23"/>
        <v>203882宮田村</v>
      </c>
      <c r="H1498" s="117" t="s">
        <v>277</v>
      </c>
      <c r="J1498" s="117" t="s">
        <v>3451</v>
      </c>
      <c r="K1498" s="121">
        <v>3907925</v>
      </c>
    </row>
    <row r="1499" spans="1:11" x14ac:dyDescent="0.4">
      <c r="A1499" s="117" t="s">
        <v>6634</v>
      </c>
      <c r="B1499" s="117" t="s">
        <v>225</v>
      </c>
      <c r="C1499" s="117" t="s">
        <v>6560</v>
      </c>
      <c r="D1499" s="117" t="s">
        <v>6561</v>
      </c>
      <c r="E1499" s="117" t="s">
        <v>3661</v>
      </c>
      <c r="F1499" s="117" t="s">
        <v>3660</v>
      </c>
      <c r="G1499" s="146" t="str">
        <f t="shared" si="23"/>
        <v>204021松川町</v>
      </c>
      <c r="H1499" s="117" t="s">
        <v>277</v>
      </c>
      <c r="J1499" s="117" t="s">
        <v>3451</v>
      </c>
      <c r="K1499" s="121">
        <v>6591140</v>
      </c>
    </row>
    <row r="1500" spans="1:11" x14ac:dyDescent="0.4">
      <c r="A1500" s="117" t="s">
        <v>6634</v>
      </c>
      <c r="B1500" s="117" t="s">
        <v>225</v>
      </c>
      <c r="C1500" s="117" t="s">
        <v>6560</v>
      </c>
      <c r="D1500" s="117" t="s">
        <v>6561</v>
      </c>
      <c r="E1500" s="117" t="s">
        <v>3659</v>
      </c>
      <c r="F1500" s="117" t="s">
        <v>753</v>
      </c>
      <c r="G1500" s="146" t="str">
        <f t="shared" si="23"/>
        <v>204030高森町</v>
      </c>
      <c r="H1500" s="117" t="s">
        <v>277</v>
      </c>
      <c r="J1500" s="117" t="s">
        <v>3451</v>
      </c>
      <c r="K1500" s="121">
        <v>6441530</v>
      </c>
    </row>
    <row r="1501" spans="1:11" x14ac:dyDescent="0.4">
      <c r="A1501" s="117" t="s">
        <v>6634</v>
      </c>
      <c r="B1501" s="117" t="s">
        <v>225</v>
      </c>
      <c r="C1501" s="117" t="s">
        <v>6560</v>
      </c>
      <c r="D1501" s="117" t="s">
        <v>6561</v>
      </c>
      <c r="E1501" s="117" t="s">
        <v>3658</v>
      </c>
      <c r="F1501" s="117" t="s">
        <v>3657</v>
      </c>
      <c r="G1501" s="146" t="str">
        <f t="shared" si="23"/>
        <v>204048阿南町</v>
      </c>
      <c r="H1501" s="117" t="s">
        <v>277</v>
      </c>
      <c r="J1501" s="117" t="s">
        <v>3451</v>
      </c>
      <c r="K1501" s="121">
        <v>3856996</v>
      </c>
    </row>
    <row r="1502" spans="1:11" x14ac:dyDescent="0.4">
      <c r="A1502" s="117" t="s">
        <v>6634</v>
      </c>
      <c r="B1502" s="117" t="s">
        <v>225</v>
      </c>
      <c r="C1502" s="117" t="s">
        <v>6560</v>
      </c>
      <c r="D1502" s="117" t="s">
        <v>6561</v>
      </c>
      <c r="E1502" s="117" t="s">
        <v>3656</v>
      </c>
      <c r="F1502" s="117" t="s">
        <v>3655</v>
      </c>
      <c r="G1502" s="146" t="str">
        <f t="shared" si="23"/>
        <v>204072阿智村</v>
      </c>
      <c r="H1502" s="117" t="s">
        <v>277</v>
      </c>
      <c r="J1502" s="117" t="s">
        <v>3451</v>
      </c>
      <c r="K1502" s="121">
        <v>5111759</v>
      </c>
    </row>
    <row r="1503" spans="1:11" x14ac:dyDescent="0.4">
      <c r="A1503" s="117" t="s">
        <v>6634</v>
      </c>
      <c r="B1503" s="117" t="s">
        <v>225</v>
      </c>
      <c r="C1503" s="117" t="s">
        <v>6560</v>
      </c>
      <c r="D1503" s="117" t="s">
        <v>6561</v>
      </c>
      <c r="E1503" s="117" t="s">
        <v>3654</v>
      </c>
      <c r="F1503" s="117" t="s">
        <v>3653</v>
      </c>
      <c r="G1503" s="146" t="str">
        <f t="shared" si="23"/>
        <v>204099平谷村</v>
      </c>
      <c r="H1503" s="117" t="s">
        <v>277</v>
      </c>
      <c r="J1503" s="117" t="s">
        <v>3451</v>
      </c>
      <c r="K1503" s="121">
        <v>1080010</v>
      </c>
    </row>
    <row r="1504" spans="1:11" x14ac:dyDescent="0.4">
      <c r="A1504" s="117" t="s">
        <v>6634</v>
      </c>
      <c r="B1504" s="117" t="s">
        <v>225</v>
      </c>
      <c r="C1504" s="117" t="s">
        <v>6560</v>
      </c>
      <c r="D1504" s="117" t="s">
        <v>6561</v>
      </c>
      <c r="E1504" s="117" t="s">
        <v>3652</v>
      </c>
      <c r="F1504" s="117" t="s">
        <v>3651</v>
      </c>
      <c r="G1504" s="146" t="str">
        <f t="shared" si="23"/>
        <v>204102根羽村</v>
      </c>
      <c r="H1504" s="117" t="s">
        <v>277</v>
      </c>
      <c r="J1504" s="117" t="s">
        <v>3451</v>
      </c>
      <c r="K1504" s="121">
        <v>2061513</v>
      </c>
    </row>
    <row r="1505" spans="1:11" x14ac:dyDescent="0.4">
      <c r="A1505" s="117" t="s">
        <v>6634</v>
      </c>
      <c r="B1505" s="117" t="s">
        <v>225</v>
      </c>
      <c r="C1505" s="117" t="s">
        <v>6560</v>
      </c>
      <c r="D1505" s="117" t="s">
        <v>6561</v>
      </c>
      <c r="E1505" s="117" t="s">
        <v>3650</v>
      </c>
      <c r="F1505" s="117" t="s">
        <v>3649</v>
      </c>
      <c r="G1505" s="146" t="str">
        <f t="shared" si="23"/>
        <v>204111下條村</v>
      </c>
      <c r="H1505" s="117" t="s">
        <v>277</v>
      </c>
      <c r="J1505" s="117" t="s">
        <v>3451</v>
      </c>
      <c r="K1505" s="121">
        <v>2672315</v>
      </c>
    </row>
    <row r="1506" spans="1:11" x14ac:dyDescent="0.4">
      <c r="A1506" s="117" t="s">
        <v>6634</v>
      </c>
      <c r="B1506" s="117" t="s">
        <v>225</v>
      </c>
      <c r="C1506" s="117" t="s">
        <v>6560</v>
      </c>
      <c r="D1506" s="117" t="s">
        <v>6561</v>
      </c>
      <c r="E1506" s="117" t="s">
        <v>3648</v>
      </c>
      <c r="F1506" s="117" t="s">
        <v>3647</v>
      </c>
      <c r="G1506" s="146" t="str">
        <f t="shared" si="23"/>
        <v>204129売木村</v>
      </c>
      <c r="H1506" s="117" t="s">
        <v>277</v>
      </c>
      <c r="J1506" s="117" t="s">
        <v>3451</v>
      </c>
      <c r="K1506" s="121">
        <v>1523090</v>
      </c>
    </row>
    <row r="1507" spans="1:11" x14ac:dyDescent="0.4">
      <c r="A1507" s="117" t="s">
        <v>6634</v>
      </c>
      <c r="B1507" s="117" t="s">
        <v>225</v>
      </c>
      <c r="C1507" s="117" t="s">
        <v>6560</v>
      </c>
      <c r="D1507" s="117" t="s">
        <v>6561</v>
      </c>
      <c r="E1507" s="117" t="s">
        <v>3646</v>
      </c>
      <c r="F1507" s="117" t="s">
        <v>3645</v>
      </c>
      <c r="G1507" s="146" t="str">
        <f t="shared" si="23"/>
        <v>204137天龍村</v>
      </c>
      <c r="H1507" s="117" t="s">
        <v>277</v>
      </c>
      <c r="J1507" s="117" t="s">
        <v>3451</v>
      </c>
      <c r="K1507" s="121">
        <v>2107155</v>
      </c>
    </row>
    <row r="1508" spans="1:11" x14ac:dyDescent="0.4">
      <c r="A1508" s="117" t="s">
        <v>6634</v>
      </c>
      <c r="B1508" s="117" t="s">
        <v>225</v>
      </c>
      <c r="C1508" s="117" t="s">
        <v>6560</v>
      </c>
      <c r="D1508" s="117" t="s">
        <v>6561</v>
      </c>
      <c r="E1508" s="117" t="s">
        <v>3644</v>
      </c>
      <c r="F1508" s="117" t="s">
        <v>3643</v>
      </c>
      <c r="G1508" s="146" t="str">
        <f t="shared" si="23"/>
        <v>204145泰阜村</v>
      </c>
      <c r="H1508" s="117" t="s">
        <v>277</v>
      </c>
      <c r="J1508" s="117" t="s">
        <v>3451</v>
      </c>
      <c r="K1508" s="121">
        <v>2256490</v>
      </c>
    </row>
    <row r="1509" spans="1:11" x14ac:dyDescent="0.4">
      <c r="A1509" s="117" t="s">
        <v>6634</v>
      </c>
      <c r="B1509" s="117" t="s">
        <v>225</v>
      </c>
      <c r="C1509" s="117" t="s">
        <v>6560</v>
      </c>
      <c r="D1509" s="117" t="s">
        <v>6561</v>
      </c>
      <c r="E1509" s="117" t="s">
        <v>3642</v>
      </c>
      <c r="F1509" s="117" t="s">
        <v>3641</v>
      </c>
      <c r="G1509" s="146" t="str">
        <f t="shared" si="23"/>
        <v>204153喬木村</v>
      </c>
      <c r="H1509" s="117" t="s">
        <v>277</v>
      </c>
      <c r="J1509" s="117" t="s">
        <v>3451</v>
      </c>
      <c r="K1509" s="121">
        <v>4031341</v>
      </c>
    </row>
    <row r="1510" spans="1:11" x14ac:dyDescent="0.4">
      <c r="A1510" s="117" t="s">
        <v>6634</v>
      </c>
      <c r="B1510" s="117" t="s">
        <v>225</v>
      </c>
      <c r="C1510" s="117" t="s">
        <v>6560</v>
      </c>
      <c r="D1510" s="117" t="s">
        <v>6561</v>
      </c>
      <c r="E1510" s="117" t="s">
        <v>3640</v>
      </c>
      <c r="F1510" s="117" t="s">
        <v>3639</v>
      </c>
      <c r="G1510" s="146" t="str">
        <f t="shared" si="23"/>
        <v>204161豊丘村</v>
      </c>
      <c r="H1510" s="117" t="s">
        <v>277</v>
      </c>
      <c r="J1510" s="117" t="s">
        <v>3451</v>
      </c>
      <c r="K1510" s="121">
        <v>5321824</v>
      </c>
    </row>
    <row r="1511" spans="1:11" x14ac:dyDescent="0.4">
      <c r="A1511" s="117" t="s">
        <v>6634</v>
      </c>
      <c r="B1511" s="117" t="s">
        <v>225</v>
      </c>
      <c r="C1511" s="117" t="s">
        <v>6560</v>
      </c>
      <c r="D1511" s="117" t="s">
        <v>6561</v>
      </c>
      <c r="E1511" s="117" t="s">
        <v>3638</v>
      </c>
      <c r="F1511" s="117" t="s">
        <v>3637</v>
      </c>
      <c r="G1511" s="146" t="str">
        <f t="shared" si="23"/>
        <v>204170大鹿村</v>
      </c>
      <c r="H1511" s="117" t="s">
        <v>277</v>
      </c>
      <c r="J1511" s="117" t="s">
        <v>3451</v>
      </c>
      <c r="K1511" s="121">
        <v>2013720</v>
      </c>
    </row>
    <row r="1512" spans="1:11" x14ac:dyDescent="0.4">
      <c r="A1512" s="117" t="s">
        <v>6634</v>
      </c>
      <c r="B1512" s="117" t="s">
        <v>225</v>
      </c>
      <c r="C1512" s="117" t="s">
        <v>6560</v>
      </c>
      <c r="D1512" s="117" t="s">
        <v>6561</v>
      </c>
      <c r="E1512" s="117" t="s">
        <v>3636</v>
      </c>
      <c r="F1512" s="117" t="s">
        <v>3635</v>
      </c>
      <c r="G1512" s="146" t="str">
        <f t="shared" si="23"/>
        <v>204226上松町</v>
      </c>
      <c r="H1512" s="117" t="s">
        <v>277</v>
      </c>
      <c r="J1512" s="117" t="s">
        <v>3451</v>
      </c>
      <c r="K1512" s="121">
        <v>3830371</v>
      </c>
    </row>
    <row r="1513" spans="1:11" x14ac:dyDescent="0.4">
      <c r="A1513" s="117" t="s">
        <v>6634</v>
      </c>
      <c r="B1513" s="117" t="s">
        <v>225</v>
      </c>
      <c r="C1513" s="117" t="s">
        <v>6560</v>
      </c>
      <c r="D1513" s="117" t="s">
        <v>6561</v>
      </c>
      <c r="E1513" s="117" t="s">
        <v>3634</v>
      </c>
      <c r="F1513" s="117" t="s">
        <v>3633</v>
      </c>
      <c r="G1513" s="146" t="str">
        <f t="shared" si="23"/>
        <v>204234南木曽町</v>
      </c>
      <c r="H1513" s="117" t="s">
        <v>277</v>
      </c>
      <c r="J1513" s="117" t="s">
        <v>3451</v>
      </c>
      <c r="K1513" s="121">
        <v>3926564</v>
      </c>
    </row>
    <row r="1514" spans="1:11" x14ac:dyDescent="0.4">
      <c r="A1514" s="117" t="s">
        <v>6634</v>
      </c>
      <c r="B1514" s="117" t="s">
        <v>225</v>
      </c>
      <c r="C1514" s="117" t="s">
        <v>6560</v>
      </c>
      <c r="D1514" s="117" t="s">
        <v>6561</v>
      </c>
      <c r="E1514" s="117" t="s">
        <v>3632</v>
      </c>
      <c r="F1514" s="117" t="s">
        <v>3631</v>
      </c>
      <c r="G1514" s="146" t="str">
        <f t="shared" si="23"/>
        <v>204251木祖村</v>
      </c>
      <c r="H1514" s="117" t="s">
        <v>277</v>
      </c>
      <c r="J1514" s="117" t="s">
        <v>3451</v>
      </c>
      <c r="K1514" s="121">
        <v>2720442</v>
      </c>
    </row>
    <row r="1515" spans="1:11" x14ac:dyDescent="0.4">
      <c r="A1515" s="117" t="s">
        <v>6634</v>
      </c>
      <c r="B1515" s="117" t="s">
        <v>225</v>
      </c>
      <c r="C1515" s="117" t="s">
        <v>6560</v>
      </c>
      <c r="D1515" s="117" t="s">
        <v>6561</v>
      </c>
      <c r="E1515" s="117" t="s">
        <v>3630</v>
      </c>
      <c r="F1515" s="117" t="s">
        <v>3629</v>
      </c>
      <c r="G1515" s="146" t="str">
        <f t="shared" si="23"/>
        <v>204293王滝村</v>
      </c>
      <c r="H1515" s="117" t="s">
        <v>277</v>
      </c>
      <c r="J1515" s="117" t="s">
        <v>3451</v>
      </c>
      <c r="K1515" s="121">
        <v>2214435</v>
      </c>
    </row>
    <row r="1516" spans="1:11" x14ac:dyDescent="0.4">
      <c r="A1516" s="117" t="s">
        <v>6634</v>
      </c>
      <c r="B1516" s="117" t="s">
        <v>225</v>
      </c>
      <c r="C1516" s="117" t="s">
        <v>6560</v>
      </c>
      <c r="D1516" s="117" t="s">
        <v>6561</v>
      </c>
      <c r="E1516" s="117" t="s">
        <v>3628</v>
      </c>
      <c r="F1516" s="117" t="s">
        <v>3627</v>
      </c>
      <c r="G1516" s="146" t="str">
        <f t="shared" si="23"/>
        <v>204307大桑村</v>
      </c>
      <c r="H1516" s="117" t="s">
        <v>277</v>
      </c>
      <c r="J1516" s="117" t="s">
        <v>3451</v>
      </c>
      <c r="K1516" s="121">
        <v>3646844</v>
      </c>
    </row>
    <row r="1517" spans="1:11" x14ac:dyDescent="0.4">
      <c r="A1517" s="117" t="s">
        <v>6634</v>
      </c>
      <c r="B1517" s="117" t="s">
        <v>225</v>
      </c>
      <c r="C1517" s="117" t="s">
        <v>6560</v>
      </c>
      <c r="D1517" s="117" t="s">
        <v>6561</v>
      </c>
      <c r="E1517" s="117" t="s">
        <v>3626</v>
      </c>
      <c r="F1517" s="117" t="s">
        <v>3625</v>
      </c>
      <c r="G1517" s="146" t="str">
        <f t="shared" si="23"/>
        <v>204323木曽町</v>
      </c>
      <c r="H1517" s="117" t="s">
        <v>277</v>
      </c>
      <c r="J1517" s="117" t="s">
        <v>3451</v>
      </c>
      <c r="K1517" s="121">
        <v>11332505</v>
      </c>
    </row>
    <row r="1518" spans="1:11" x14ac:dyDescent="0.4">
      <c r="A1518" s="117" t="s">
        <v>6634</v>
      </c>
      <c r="B1518" s="117" t="s">
        <v>225</v>
      </c>
      <c r="C1518" s="117" t="s">
        <v>6560</v>
      </c>
      <c r="D1518" s="117" t="s">
        <v>6561</v>
      </c>
      <c r="E1518" s="117" t="s">
        <v>3624</v>
      </c>
      <c r="F1518" s="117" t="s">
        <v>3623</v>
      </c>
      <c r="G1518" s="146" t="str">
        <f t="shared" si="23"/>
        <v>204463麻績村</v>
      </c>
      <c r="H1518" s="117" t="s">
        <v>277</v>
      </c>
      <c r="J1518" s="117" t="s">
        <v>3451</v>
      </c>
      <c r="K1518" s="121">
        <v>2806897</v>
      </c>
    </row>
    <row r="1519" spans="1:11" x14ac:dyDescent="0.4">
      <c r="A1519" s="117" t="s">
        <v>6634</v>
      </c>
      <c r="B1519" s="117" t="s">
        <v>225</v>
      </c>
      <c r="C1519" s="117" t="s">
        <v>6560</v>
      </c>
      <c r="D1519" s="117" t="s">
        <v>6561</v>
      </c>
      <c r="E1519" s="117" t="s">
        <v>3622</v>
      </c>
      <c r="F1519" s="117" t="s">
        <v>3621</v>
      </c>
      <c r="G1519" s="146" t="str">
        <f t="shared" si="23"/>
        <v>204480生坂村</v>
      </c>
      <c r="H1519" s="117" t="s">
        <v>277</v>
      </c>
      <c r="J1519" s="117" t="s">
        <v>3451</v>
      </c>
      <c r="K1519" s="121">
        <v>2133550</v>
      </c>
    </row>
    <row r="1520" spans="1:11" x14ac:dyDescent="0.4">
      <c r="A1520" s="117" t="s">
        <v>6634</v>
      </c>
      <c r="B1520" s="117" t="s">
        <v>225</v>
      </c>
      <c r="C1520" s="117" t="s">
        <v>6560</v>
      </c>
      <c r="D1520" s="117" t="s">
        <v>6561</v>
      </c>
      <c r="E1520" s="117" t="s">
        <v>3620</v>
      </c>
      <c r="F1520" s="117" t="s">
        <v>3619</v>
      </c>
      <c r="G1520" s="146" t="str">
        <f t="shared" si="23"/>
        <v>204501山形村</v>
      </c>
      <c r="H1520" s="117" t="s">
        <v>277</v>
      </c>
      <c r="J1520" s="117" t="s">
        <v>3451</v>
      </c>
      <c r="K1520" s="121">
        <v>3403269</v>
      </c>
    </row>
    <row r="1521" spans="1:11" x14ac:dyDescent="0.4">
      <c r="A1521" s="117" t="s">
        <v>6634</v>
      </c>
      <c r="B1521" s="117" t="s">
        <v>225</v>
      </c>
      <c r="C1521" s="117" t="s">
        <v>6560</v>
      </c>
      <c r="D1521" s="117" t="s">
        <v>6561</v>
      </c>
      <c r="E1521" s="117" t="s">
        <v>3618</v>
      </c>
      <c r="F1521" s="117" t="s">
        <v>3617</v>
      </c>
      <c r="G1521" s="146" t="str">
        <f t="shared" si="23"/>
        <v>204510朝日村</v>
      </c>
      <c r="H1521" s="117" t="s">
        <v>277</v>
      </c>
      <c r="J1521" s="117" t="s">
        <v>3451</v>
      </c>
      <c r="K1521" s="121">
        <v>4488495</v>
      </c>
    </row>
    <row r="1522" spans="1:11" x14ac:dyDescent="0.4">
      <c r="A1522" s="117" t="s">
        <v>6634</v>
      </c>
      <c r="B1522" s="117" t="s">
        <v>225</v>
      </c>
      <c r="C1522" s="117" t="s">
        <v>6560</v>
      </c>
      <c r="D1522" s="117" t="s">
        <v>6561</v>
      </c>
      <c r="E1522" s="117" t="s">
        <v>3616</v>
      </c>
      <c r="F1522" s="117" t="s">
        <v>3615</v>
      </c>
      <c r="G1522" s="146" t="str">
        <f t="shared" si="23"/>
        <v>204528筑北村</v>
      </c>
      <c r="H1522" s="117" t="s">
        <v>277</v>
      </c>
      <c r="J1522" s="117" t="s">
        <v>3451</v>
      </c>
      <c r="K1522" s="121">
        <v>4390093</v>
      </c>
    </row>
    <row r="1523" spans="1:11" x14ac:dyDescent="0.4">
      <c r="A1523" s="117" t="s">
        <v>6634</v>
      </c>
      <c r="B1523" s="117" t="s">
        <v>225</v>
      </c>
      <c r="C1523" s="117" t="s">
        <v>6560</v>
      </c>
      <c r="D1523" s="117" t="s">
        <v>6561</v>
      </c>
      <c r="E1523" s="117" t="s">
        <v>3614</v>
      </c>
      <c r="F1523" s="117" t="s">
        <v>3387</v>
      </c>
      <c r="G1523" s="146" t="str">
        <f t="shared" si="23"/>
        <v>204811池田町</v>
      </c>
      <c r="H1523" s="117" t="s">
        <v>277</v>
      </c>
      <c r="J1523" s="117" t="s">
        <v>3451</v>
      </c>
      <c r="K1523" s="121">
        <v>5242333</v>
      </c>
    </row>
    <row r="1524" spans="1:11" x14ac:dyDescent="0.4">
      <c r="A1524" s="117" t="s">
        <v>6634</v>
      </c>
      <c r="B1524" s="117" t="s">
        <v>225</v>
      </c>
      <c r="C1524" s="117" t="s">
        <v>6560</v>
      </c>
      <c r="D1524" s="117" t="s">
        <v>6561</v>
      </c>
      <c r="E1524" s="117" t="s">
        <v>3613</v>
      </c>
      <c r="F1524" s="117" t="s">
        <v>3612</v>
      </c>
      <c r="G1524" s="146" t="str">
        <f t="shared" si="23"/>
        <v>204820松川村</v>
      </c>
      <c r="H1524" s="117" t="s">
        <v>277</v>
      </c>
      <c r="J1524" s="117" t="s">
        <v>3451</v>
      </c>
      <c r="K1524" s="121">
        <v>4173641</v>
      </c>
    </row>
    <row r="1525" spans="1:11" x14ac:dyDescent="0.4">
      <c r="A1525" s="117" t="s">
        <v>6634</v>
      </c>
      <c r="B1525" s="117" t="s">
        <v>225</v>
      </c>
      <c r="C1525" s="117" t="s">
        <v>6560</v>
      </c>
      <c r="D1525" s="117" t="s">
        <v>6561</v>
      </c>
      <c r="E1525" s="117" t="s">
        <v>3611</v>
      </c>
      <c r="F1525" s="117" t="s">
        <v>3610</v>
      </c>
      <c r="G1525" s="146" t="str">
        <f t="shared" si="23"/>
        <v>204854白馬村</v>
      </c>
      <c r="H1525" s="117" t="s">
        <v>277</v>
      </c>
      <c r="J1525" s="117" t="s">
        <v>3451</v>
      </c>
      <c r="K1525" s="121">
        <v>6215376</v>
      </c>
    </row>
    <row r="1526" spans="1:11" x14ac:dyDescent="0.4">
      <c r="A1526" s="117" t="s">
        <v>6634</v>
      </c>
      <c r="B1526" s="117" t="s">
        <v>225</v>
      </c>
      <c r="C1526" s="117" t="s">
        <v>6560</v>
      </c>
      <c r="D1526" s="117" t="s">
        <v>6561</v>
      </c>
      <c r="E1526" s="117" t="s">
        <v>3609</v>
      </c>
      <c r="F1526" s="117" t="s">
        <v>3608</v>
      </c>
      <c r="G1526" s="146" t="str">
        <f t="shared" si="23"/>
        <v>204862小谷村</v>
      </c>
      <c r="H1526" s="117" t="s">
        <v>277</v>
      </c>
      <c r="J1526" s="117" t="s">
        <v>3451</v>
      </c>
      <c r="K1526" s="121">
        <v>7407116</v>
      </c>
    </row>
    <row r="1527" spans="1:11" x14ac:dyDescent="0.4">
      <c r="A1527" s="117" t="s">
        <v>6634</v>
      </c>
      <c r="B1527" s="117" t="s">
        <v>225</v>
      </c>
      <c r="C1527" s="117" t="s">
        <v>6560</v>
      </c>
      <c r="D1527" s="117" t="s">
        <v>6561</v>
      </c>
      <c r="E1527" s="117" t="s">
        <v>3607</v>
      </c>
      <c r="F1527" s="117" t="s">
        <v>3606</v>
      </c>
      <c r="G1527" s="146" t="str">
        <f t="shared" si="23"/>
        <v>205214坂城町</v>
      </c>
      <c r="H1527" s="117" t="s">
        <v>277</v>
      </c>
      <c r="J1527" s="117" t="s">
        <v>3451</v>
      </c>
      <c r="K1527" s="121">
        <v>7015578</v>
      </c>
    </row>
    <row r="1528" spans="1:11" x14ac:dyDescent="0.4">
      <c r="A1528" s="117" t="s">
        <v>6634</v>
      </c>
      <c r="B1528" s="117" t="s">
        <v>225</v>
      </c>
      <c r="C1528" s="117" t="s">
        <v>6560</v>
      </c>
      <c r="D1528" s="117" t="s">
        <v>6561</v>
      </c>
      <c r="E1528" s="117" t="s">
        <v>3605</v>
      </c>
      <c r="F1528" s="117" t="s">
        <v>3604</v>
      </c>
      <c r="G1528" s="146" t="str">
        <f t="shared" si="23"/>
        <v>205419小布施町</v>
      </c>
      <c r="H1528" s="117" t="s">
        <v>277</v>
      </c>
      <c r="J1528" s="117" t="s">
        <v>3451</v>
      </c>
      <c r="K1528" s="121">
        <v>4602960</v>
      </c>
    </row>
    <row r="1529" spans="1:11" x14ac:dyDescent="0.4">
      <c r="A1529" s="117" t="s">
        <v>6634</v>
      </c>
      <c r="B1529" s="117" t="s">
        <v>225</v>
      </c>
      <c r="C1529" s="117" t="s">
        <v>6560</v>
      </c>
      <c r="D1529" s="117" t="s">
        <v>6561</v>
      </c>
      <c r="E1529" s="117" t="s">
        <v>3603</v>
      </c>
      <c r="F1529" s="117" t="s">
        <v>3602</v>
      </c>
      <c r="G1529" s="146" t="str">
        <f t="shared" si="23"/>
        <v>205435高山村</v>
      </c>
      <c r="H1529" s="117" t="s">
        <v>277</v>
      </c>
      <c r="J1529" s="117" t="s">
        <v>3451</v>
      </c>
      <c r="K1529" s="121">
        <v>3973755</v>
      </c>
    </row>
    <row r="1530" spans="1:11" x14ac:dyDescent="0.4">
      <c r="A1530" s="117" t="s">
        <v>6634</v>
      </c>
      <c r="B1530" s="117" t="s">
        <v>225</v>
      </c>
      <c r="C1530" s="117" t="s">
        <v>6560</v>
      </c>
      <c r="D1530" s="117" t="s">
        <v>6561</v>
      </c>
      <c r="E1530" s="117" t="s">
        <v>3601</v>
      </c>
      <c r="F1530" s="117" t="s">
        <v>3600</v>
      </c>
      <c r="G1530" s="146" t="str">
        <f t="shared" si="23"/>
        <v>205613山ノ内町</v>
      </c>
      <c r="H1530" s="117" t="s">
        <v>277</v>
      </c>
      <c r="J1530" s="117" t="s">
        <v>3451</v>
      </c>
      <c r="K1530" s="121">
        <v>6718688</v>
      </c>
    </row>
    <row r="1531" spans="1:11" x14ac:dyDescent="0.4">
      <c r="A1531" s="117" t="s">
        <v>6634</v>
      </c>
      <c r="B1531" s="117" t="s">
        <v>225</v>
      </c>
      <c r="C1531" s="117" t="s">
        <v>6560</v>
      </c>
      <c r="D1531" s="117" t="s">
        <v>6561</v>
      </c>
      <c r="E1531" s="117" t="s">
        <v>3599</v>
      </c>
      <c r="F1531" s="117" t="s">
        <v>3598</v>
      </c>
      <c r="G1531" s="146" t="str">
        <f t="shared" si="23"/>
        <v>205621木島平村</v>
      </c>
      <c r="H1531" s="117" t="s">
        <v>277</v>
      </c>
      <c r="J1531" s="117" t="s">
        <v>3451</v>
      </c>
      <c r="K1531" s="121">
        <v>3721250</v>
      </c>
    </row>
    <row r="1532" spans="1:11" x14ac:dyDescent="0.4">
      <c r="A1532" s="117" t="s">
        <v>6634</v>
      </c>
      <c r="B1532" s="117" t="s">
        <v>225</v>
      </c>
      <c r="C1532" s="117" t="s">
        <v>6560</v>
      </c>
      <c r="D1532" s="117" t="s">
        <v>6561</v>
      </c>
      <c r="E1532" s="117" t="s">
        <v>3597</v>
      </c>
      <c r="F1532" s="117" t="s">
        <v>3596</v>
      </c>
      <c r="G1532" s="146" t="str">
        <f t="shared" si="23"/>
        <v>205630野沢温泉村</v>
      </c>
      <c r="H1532" s="117" t="s">
        <v>277</v>
      </c>
      <c r="I1532" s="116" t="s">
        <v>802</v>
      </c>
      <c r="J1532" s="117" t="s">
        <v>3451</v>
      </c>
      <c r="K1532" s="121">
        <v>3786310</v>
      </c>
    </row>
    <row r="1533" spans="1:11" x14ac:dyDescent="0.4">
      <c r="A1533" s="117" t="s">
        <v>6634</v>
      </c>
      <c r="B1533" s="117" t="s">
        <v>225</v>
      </c>
      <c r="C1533" s="117" t="s">
        <v>6560</v>
      </c>
      <c r="D1533" s="117" t="s">
        <v>6561</v>
      </c>
      <c r="E1533" s="117" t="s">
        <v>3595</v>
      </c>
      <c r="F1533" s="117" t="s">
        <v>3594</v>
      </c>
      <c r="G1533" s="146" t="str">
        <f t="shared" si="23"/>
        <v>205834信濃町</v>
      </c>
      <c r="H1533" s="117" t="s">
        <v>277</v>
      </c>
      <c r="J1533" s="117" t="s">
        <v>3451</v>
      </c>
      <c r="K1533" s="121">
        <v>5675573</v>
      </c>
    </row>
    <row r="1534" spans="1:11" x14ac:dyDescent="0.4">
      <c r="A1534" s="117" t="s">
        <v>6634</v>
      </c>
      <c r="B1534" s="117" t="s">
        <v>225</v>
      </c>
      <c r="C1534" s="117" t="s">
        <v>6560</v>
      </c>
      <c r="D1534" s="117" t="s">
        <v>6561</v>
      </c>
      <c r="E1534" s="117" t="s">
        <v>3593</v>
      </c>
      <c r="F1534" s="117" t="s">
        <v>3592</v>
      </c>
      <c r="G1534" s="146" t="str">
        <f t="shared" si="23"/>
        <v>205885小川村</v>
      </c>
      <c r="H1534" s="117" t="s">
        <v>277</v>
      </c>
      <c r="I1534" s="117"/>
      <c r="J1534" s="117" t="s">
        <v>3451</v>
      </c>
      <c r="K1534" s="121">
        <v>2984009</v>
      </c>
    </row>
    <row r="1535" spans="1:11" x14ac:dyDescent="0.4">
      <c r="A1535" s="117" t="s">
        <v>6634</v>
      </c>
      <c r="B1535" s="117" t="s">
        <v>225</v>
      </c>
      <c r="C1535" s="117" t="s">
        <v>6560</v>
      </c>
      <c r="D1535" s="117" t="s">
        <v>6561</v>
      </c>
      <c r="E1535" s="117" t="s">
        <v>3591</v>
      </c>
      <c r="F1535" s="117" t="s">
        <v>3590</v>
      </c>
      <c r="G1535" s="146" t="str">
        <f t="shared" si="23"/>
        <v>205907飯綱町</v>
      </c>
      <c r="H1535" s="117" t="s">
        <v>277</v>
      </c>
      <c r="J1535" s="117" t="s">
        <v>3451</v>
      </c>
      <c r="K1535" s="121">
        <v>6854636</v>
      </c>
    </row>
    <row r="1536" spans="1:11" x14ac:dyDescent="0.4">
      <c r="A1536" s="117" t="s">
        <v>6634</v>
      </c>
      <c r="B1536" s="117" t="s">
        <v>225</v>
      </c>
      <c r="C1536" s="117" t="s">
        <v>6560</v>
      </c>
      <c r="D1536" s="117" t="s">
        <v>6561</v>
      </c>
      <c r="E1536" s="117" t="s">
        <v>3589</v>
      </c>
      <c r="F1536" s="117" t="s">
        <v>3588</v>
      </c>
      <c r="G1536" s="146" t="str">
        <f t="shared" si="23"/>
        <v>206024栄村</v>
      </c>
      <c r="H1536" s="117" t="s">
        <v>277</v>
      </c>
      <c r="I1536" s="116" t="s">
        <v>802</v>
      </c>
      <c r="J1536" s="117" t="s">
        <v>3451</v>
      </c>
      <c r="K1536" s="121">
        <v>3617235</v>
      </c>
    </row>
    <row r="1537" spans="1:11" x14ac:dyDescent="0.4">
      <c r="A1537" s="117" t="s">
        <v>6634</v>
      </c>
      <c r="B1537" s="117" t="s">
        <v>225</v>
      </c>
      <c r="C1537" s="117" t="s">
        <v>6560</v>
      </c>
      <c r="D1537" s="117" t="s">
        <v>6561</v>
      </c>
      <c r="E1537" s="117" t="s">
        <v>3587</v>
      </c>
      <c r="F1537" s="117" t="s">
        <v>3586</v>
      </c>
      <c r="G1537" s="146" t="str">
        <f t="shared" si="23"/>
        <v>208108北佐久郡老人福祉施設組合</v>
      </c>
      <c r="H1537" s="117" t="s">
        <v>226</v>
      </c>
      <c r="J1537" s="117" t="s">
        <v>3451</v>
      </c>
      <c r="K1537" s="121">
        <v>257549</v>
      </c>
    </row>
    <row r="1538" spans="1:11" x14ac:dyDescent="0.4">
      <c r="A1538" s="117" t="s">
        <v>6634</v>
      </c>
      <c r="B1538" s="117" t="s">
        <v>225</v>
      </c>
      <c r="C1538" s="117" t="s">
        <v>6560</v>
      </c>
      <c r="D1538" s="117" t="s">
        <v>6561</v>
      </c>
      <c r="E1538" s="117" t="s">
        <v>3585</v>
      </c>
      <c r="F1538" s="117" t="s">
        <v>3584</v>
      </c>
      <c r="G1538" s="146" t="str">
        <f t="shared" ref="G1538:G1601" si="24">E1538&amp;F1538</f>
        <v>208116森泉山財産組合</v>
      </c>
      <c r="H1538" s="117" t="s">
        <v>220</v>
      </c>
      <c r="I1538" s="117"/>
      <c r="J1538" s="117" t="s">
        <v>3451</v>
      </c>
      <c r="K1538" s="121">
        <v>0</v>
      </c>
    </row>
    <row r="1539" spans="1:11" x14ac:dyDescent="0.4">
      <c r="A1539" s="117" t="s">
        <v>6634</v>
      </c>
      <c r="B1539" s="117" t="s">
        <v>225</v>
      </c>
      <c r="C1539" s="117" t="s">
        <v>6560</v>
      </c>
      <c r="D1539" s="117" t="s">
        <v>6561</v>
      </c>
      <c r="E1539" s="117" t="s">
        <v>3583</v>
      </c>
      <c r="F1539" s="117" t="s">
        <v>3582</v>
      </c>
      <c r="G1539" s="146" t="str">
        <f t="shared" si="24"/>
        <v>208132川西保健衛生施設組合</v>
      </c>
      <c r="H1539" s="117" t="s">
        <v>226</v>
      </c>
      <c r="J1539" s="117" t="s">
        <v>3451</v>
      </c>
      <c r="K1539" s="121">
        <v>441650</v>
      </c>
    </row>
    <row r="1540" spans="1:11" x14ac:dyDescent="0.4">
      <c r="A1540" s="117" t="s">
        <v>6634</v>
      </c>
      <c r="B1540" s="117" t="s">
        <v>225</v>
      </c>
      <c r="C1540" s="117" t="s">
        <v>6560</v>
      </c>
      <c r="D1540" s="117" t="s">
        <v>6561</v>
      </c>
      <c r="E1540" s="117" t="s">
        <v>3581</v>
      </c>
      <c r="F1540" s="117" t="s">
        <v>3580</v>
      </c>
      <c r="G1540" s="146" t="str">
        <f t="shared" si="24"/>
        <v>208175上田市東御市真田共有財産組合</v>
      </c>
      <c r="H1540" s="117" t="s">
        <v>220</v>
      </c>
      <c r="J1540" s="117" t="s">
        <v>3451</v>
      </c>
      <c r="K1540" s="121">
        <v>0</v>
      </c>
    </row>
    <row r="1541" spans="1:11" x14ac:dyDescent="0.4">
      <c r="A1541" s="117" t="s">
        <v>6634</v>
      </c>
      <c r="B1541" s="117" t="s">
        <v>225</v>
      </c>
      <c r="C1541" s="117" t="s">
        <v>6560</v>
      </c>
      <c r="D1541" s="117" t="s">
        <v>6561</v>
      </c>
      <c r="E1541" s="117" t="s">
        <v>3579</v>
      </c>
      <c r="F1541" s="117" t="s">
        <v>3578</v>
      </c>
      <c r="G1541" s="146" t="str">
        <f t="shared" si="24"/>
        <v>208183上田市長和町中学校組合</v>
      </c>
      <c r="H1541" s="117" t="s">
        <v>226</v>
      </c>
      <c r="J1541" s="117" t="s">
        <v>3451</v>
      </c>
      <c r="K1541" s="121">
        <v>112568</v>
      </c>
    </row>
    <row r="1542" spans="1:11" x14ac:dyDescent="0.4">
      <c r="A1542" s="117" t="s">
        <v>6634</v>
      </c>
      <c r="B1542" s="117" t="s">
        <v>225</v>
      </c>
      <c r="C1542" s="117" t="s">
        <v>6560</v>
      </c>
      <c r="D1542" s="117" t="s">
        <v>6561</v>
      </c>
      <c r="E1542" s="117" t="s">
        <v>3577</v>
      </c>
      <c r="F1542" s="117" t="s">
        <v>3576</v>
      </c>
      <c r="G1542" s="146" t="str">
        <f t="shared" si="24"/>
        <v>208191青木村及び上田市共有財産組合</v>
      </c>
      <c r="H1542" s="117" t="s">
        <v>220</v>
      </c>
      <c r="J1542" s="117" t="s">
        <v>3451</v>
      </c>
      <c r="K1542" s="121">
        <v>0</v>
      </c>
    </row>
    <row r="1543" spans="1:11" x14ac:dyDescent="0.4">
      <c r="A1543" s="117" t="s">
        <v>6634</v>
      </c>
      <c r="B1543" s="117" t="s">
        <v>225</v>
      </c>
      <c r="C1543" s="117" t="s">
        <v>6560</v>
      </c>
      <c r="D1543" s="117" t="s">
        <v>6561</v>
      </c>
      <c r="E1543" s="117" t="s">
        <v>3575</v>
      </c>
      <c r="F1543" s="117" t="s">
        <v>3574</v>
      </c>
      <c r="G1543" s="146" t="str">
        <f t="shared" si="24"/>
        <v>208213葛尾組合</v>
      </c>
      <c r="H1543" s="117" t="s">
        <v>226</v>
      </c>
      <c r="J1543" s="117" t="s">
        <v>3451</v>
      </c>
      <c r="K1543" s="121">
        <v>607293</v>
      </c>
    </row>
    <row r="1544" spans="1:11" x14ac:dyDescent="0.4">
      <c r="A1544" s="117" t="s">
        <v>6634</v>
      </c>
      <c r="B1544" s="117" t="s">
        <v>225</v>
      </c>
      <c r="C1544" s="117" t="s">
        <v>6560</v>
      </c>
      <c r="D1544" s="117" t="s">
        <v>6561</v>
      </c>
      <c r="E1544" s="117" t="s">
        <v>3573</v>
      </c>
      <c r="F1544" s="117" t="s">
        <v>3572</v>
      </c>
      <c r="G1544" s="146" t="str">
        <f t="shared" si="24"/>
        <v>208302浅麓環境施設組合</v>
      </c>
      <c r="H1544" s="117" t="s">
        <v>226</v>
      </c>
      <c r="J1544" s="117" t="s">
        <v>3451</v>
      </c>
      <c r="K1544" s="121">
        <v>790450</v>
      </c>
    </row>
    <row r="1545" spans="1:11" x14ac:dyDescent="0.4">
      <c r="A1545" s="117" t="s">
        <v>6634</v>
      </c>
      <c r="B1545" s="117" t="s">
        <v>225</v>
      </c>
      <c r="C1545" s="117" t="s">
        <v>6560</v>
      </c>
      <c r="D1545" s="117" t="s">
        <v>6561</v>
      </c>
      <c r="E1545" s="117" t="s">
        <v>3571</v>
      </c>
      <c r="F1545" s="117" t="s">
        <v>3570</v>
      </c>
      <c r="G1545" s="146" t="str">
        <f t="shared" si="24"/>
        <v>208311千曲衛生施設組合</v>
      </c>
      <c r="H1545" s="117" t="s">
        <v>226</v>
      </c>
      <c r="J1545" s="117" t="s">
        <v>3451</v>
      </c>
      <c r="K1545" s="121">
        <v>280472</v>
      </c>
    </row>
    <row r="1546" spans="1:11" x14ac:dyDescent="0.4">
      <c r="A1546" s="117" t="s">
        <v>6634</v>
      </c>
      <c r="B1546" s="117" t="s">
        <v>225</v>
      </c>
      <c r="C1546" s="117" t="s">
        <v>6560</v>
      </c>
      <c r="D1546" s="117" t="s">
        <v>6561</v>
      </c>
      <c r="E1546" s="117" t="s">
        <v>3569</v>
      </c>
      <c r="F1546" s="117" t="s">
        <v>3568</v>
      </c>
      <c r="G1546" s="146" t="str">
        <f t="shared" si="24"/>
        <v>208329松本広域連合</v>
      </c>
      <c r="H1546" s="117" t="s">
        <v>226</v>
      </c>
      <c r="J1546" s="117" t="s">
        <v>3451</v>
      </c>
      <c r="K1546" s="121">
        <v>4334121</v>
      </c>
    </row>
    <row r="1547" spans="1:11" x14ac:dyDescent="0.4">
      <c r="A1547" s="117" t="s">
        <v>6634</v>
      </c>
      <c r="B1547" s="117" t="s">
        <v>225</v>
      </c>
      <c r="C1547" s="117" t="s">
        <v>6560</v>
      </c>
      <c r="D1547" s="117" t="s">
        <v>6561</v>
      </c>
      <c r="E1547" s="117" t="s">
        <v>3567</v>
      </c>
      <c r="F1547" s="117" t="s">
        <v>3566</v>
      </c>
      <c r="G1547" s="146" t="str">
        <f t="shared" si="24"/>
        <v>208388佐久平環境衛生組合</v>
      </c>
      <c r="H1547" s="117" t="s">
        <v>226</v>
      </c>
      <c r="J1547" s="117" t="s">
        <v>3451</v>
      </c>
      <c r="K1547" s="121">
        <v>354308</v>
      </c>
    </row>
    <row r="1548" spans="1:11" x14ac:dyDescent="0.4">
      <c r="A1548" s="117" t="s">
        <v>6634</v>
      </c>
      <c r="B1548" s="117" t="s">
        <v>225</v>
      </c>
      <c r="C1548" s="117" t="s">
        <v>6560</v>
      </c>
      <c r="D1548" s="117" t="s">
        <v>6561</v>
      </c>
      <c r="E1548" s="117" t="s">
        <v>3565</v>
      </c>
      <c r="F1548" s="117" t="s">
        <v>3564</v>
      </c>
      <c r="G1548" s="146" t="str">
        <f t="shared" si="24"/>
        <v>208434南信地域町村交通災害共済事務組合</v>
      </c>
      <c r="H1548" s="117" t="s">
        <v>220</v>
      </c>
      <c r="J1548" s="117" t="s">
        <v>3451</v>
      </c>
      <c r="K1548" s="121">
        <v>0</v>
      </c>
    </row>
    <row r="1549" spans="1:11" x14ac:dyDescent="0.4">
      <c r="A1549" s="117" t="s">
        <v>6634</v>
      </c>
      <c r="B1549" s="117" t="s">
        <v>225</v>
      </c>
      <c r="C1549" s="117" t="s">
        <v>6560</v>
      </c>
      <c r="D1549" s="117" t="s">
        <v>6561</v>
      </c>
      <c r="E1549" s="117" t="s">
        <v>3563</v>
      </c>
      <c r="F1549" s="117" t="s">
        <v>3562</v>
      </c>
      <c r="G1549" s="146" t="str">
        <f t="shared" si="24"/>
        <v>208451佐久市・北佐久郡環境施設組合</v>
      </c>
      <c r="H1549" s="117" t="s">
        <v>226</v>
      </c>
      <c r="J1549" s="117" t="s">
        <v>3451</v>
      </c>
      <c r="K1549" s="121">
        <v>652169</v>
      </c>
    </row>
    <row r="1550" spans="1:11" x14ac:dyDescent="0.4">
      <c r="A1550" s="117" t="s">
        <v>6634</v>
      </c>
      <c r="B1550" s="117" t="s">
        <v>225</v>
      </c>
      <c r="C1550" s="117" t="s">
        <v>6560</v>
      </c>
      <c r="D1550" s="117" t="s">
        <v>6561</v>
      </c>
      <c r="E1550" s="117" t="s">
        <v>3561</v>
      </c>
      <c r="F1550" s="117" t="s">
        <v>3560</v>
      </c>
      <c r="G1550" s="146" t="str">
        <f t="shared" si="24"/>
        <v>208469辰野町塩尻市小学校組合</v>
      </c>
      <c r="H1550" s="117" t="s">
        <v>226</v>
      </c>
      <c r="J1550" s="117" t="s">
        <v>3451</v>
      </c>
      <c r="K1550" s="121">
        <v>61074</v>
      </c>
    </row>
    <row r="1551" spans="1:11" x14ac:dyDescent="0.4">
      <c r="A1551" s="117" t="s">
        <v>6634</v>
      </c>
      <c r="B1551" s="117" t="s">
        <v>225</v>
      </c>
      <c r="C1551" s="117" t="s">
        <v>6560</v>
      </c>
      <c r="D1551" s="117" t="s">
        <v>6561</v>
      </c>
      <c r="E1551" s="117" t="s">
        <v>3559</v>
      </c>
      <c r="F1551" s="117" t="s">
        <v>3558</v>
      </c>
      <c r="G1551" s="146" t="str">
        <f t="shared" si="24"/>
        <v>208485長野広域連合</v>
      </c>
      <c r="H1551" s="117" t="s">
        <v>226</v>
      </c>
      <c r="J1551" s="117" t="s">
        <v>3451</v>
      </c>
      <c r="K1551" s="121">
        <v>15444495</v>
      </c>
    </row>
    <row r="1552" spans="1:11" x14ac:dyDescent="0.4">
      <c r="A1552" s="117" t="s">
        <v>6634</v>
      </c>
      <c r="B1552" s="117" t="s">
        <v>225</v>
      </c>
      <c r="C1552" s="117" t="s">
        <v>6560</v>
      </c>
      <c r="D1552" s="117" t="s">
        <v>6561</v>
      </c>
      <c r="E1552" s="117" t="s">
        <v>3557</v>
      </c>
      <c r="F1552" s="117" t="s">
        <v>3556</v>
      </c>
      <c r="G1552" s="146" t="str">
        <f t="shared" si="24"/>
        <v>208493湖周行政事務組合</v>
      </c>
      <c r="H1552" s="117" t="s">
        <v>226</v>
      </c>
      <c r="J1552" s="117" t="s">
        <v>3451</v>
      </c>
      <c r="K1552" s="121">
        <v>502553</v>
      </c>
    </row>
    <row r="1553" spans="1:11" x14ac:dyDescent="0.4">
      <c r="A1553" s="117" t="s">
        <v>6634</v>
      </c>
      <c r="B1553" s="117" t="s">
        <v>225</v>
      </c>
      <c r="C1553" s="117" t="s">
        <v>6560</v>
      </c>
      <c r="D1553" s="117" t="s">
        <v>6561</v>
      </c>
      <c r="E1553" s="117" t="s">
        <v>3555</v>
      </c>
      <c r="F1553" s="117" t="s">
        <v>3554</v>
      </c>
      <c r="G1553" s="146" t="str">
        <f t="shared" si="24"/>
        <v>208515東筑摩郡筑北保健衛生施設組合</v>
      </c>
      <c r="H1553" s="117" t="s">
        <v>226</v>
      </c>
      <c r="J1553" s="117" t="s">
        <v>3451</v>
      </c>
      <c r="K1553" s="121">
        <v>59968</v>
      </c>
    </row>
    <row r="1554" spans="1:11" x14ac:dyDescent="0.4">
      <c r="A1554" s="117" t="s">
        <v>6634</v>
      </c>
      <c r="B1554" s="117" t="s">
        <v>225</v>
      </c>
      <c r="C1554" s="117" t="s">
        <v>6560</v>
      </c>
      <c r="D1554" s="117" t="s">
        <v>6561</v>
      </c>
      <c r="E1554" s="117" t="s">
        <v>3553</v>
      </c>
      <c r="F1554" s="117" t="s">
        <v>3552</v>
      </c>
      <c r="G1554" s="146" t="str">
        <f t="shared" si="24"/>
        <v>208523麻績村筑北村学校組合</v>
      </c>
      <c r="H1554" s="117" t="s">
        <v>226</v>
      </c>
      <c r="J1554" s="117" t="s">
        <v>3451</v>
      </c>
      <c r="K1554" s="121">
        <v>69711</v>
      </c>
    </row>
    <row r="1555" spans="1:11" x14ac:dyDescent="0.4">
      <c r="A1555" s="117" t="s">
        <v>6634</v>
      </c>
      <c r="B1555" s="117" t="s">
        <v>225</v>
      </c>
      <c r="C1555" s="117" t="s">
        <v>6560</v>
      </c>
      <c r="D1555" s="117" t="s">
        <v>6561</v>
      </c>
      <c r="E1555" s="117" t="s">
        <v>3551</v>
      </c>
      <c r="F1555" s="117" t="s">
        <v>3550</v>
      </c>
      <c r="G1555" s="146" t="str">
        <f t="shared" si="24"/>
        <v>208531安曇野・松本行政事務組合</v>
      </c>
      <c r="H1555" s="117" t="s">
        <v>226</v>
      </c>
      <c r="J1555" s="117" t="s">
        <v>3451</v>
      </c>
      <c r="K1555" s="121">
        <v>21272</v>
      </c>
    </row>
    <row r="1556" spans="1:11" x14ac:dyDescent="0.4">
      <c r="A1556" s="117" t="s">
        <v>6634</v>
      </c>
      <c r="B1556" s="117" t="s">
        <v>225</v>
      </c>
      <c r="C1556" s="117" t="s">
        <v>6560</v>
      </c>
      <c r="D1556" s="117" t="s">
        <v>6561</v>
      </c>
      <c r="E1556" s="117" t="s">
        <v>3549</v>
      </c>
      <c r="F1556" s="117" t="s">
        <v>3548</v>
      </c>
      <c r="G1556" s="146" t="str">
        <f t="shared" si="24"/>
        <v>208566安曇野市・松本市山林組合</v>
      </c>
      <c r="H1556" s="117" t="s">
        <v>226</v>
      </c>
      <c r="J1556" s="117" t="s">
        <v>3451</v>
      </c>
      <c r="K1556" s="121">
        <v>9195</v>
      </c>
    </row>
    <row r="1557" spans="1:11" x14ac:dyDescent="0.4">
      <c r="A1557" s="117" t="s">
        <v>6634</v>
      </c>
      <c r="B1557" s="117" t="s">
        <v>225</v>
      </c>
      <c r="C1557" s="117" t="s">
        <v>6560</v>
      </c>
      <c r="D1557" s="117" t="s">
        <v>6561</v>
      </c>
      <c r="E1557" s="117" t="s">
        <v>3547</v>
      </c>
      <c r="F1557" s="117" t="s">
        <v>3546</v>
      </c>
      <c r="G1557" s="146" t="str">
        <f t="shared" si="24"/>
        <v>208574中信地域町村交通災害共済事務組合</v>
      </c>
      <c r="H1557" s="117" t="s">
        <v>220</v>
      </c>
      <c r="J1557" s="117" t="s">
        <v>3451</v>
      </c>
      <c r="K1557" s="121">
        <v>0</v>
      </c>
    </row>
    <row r="1558" spans="1:11" x14ac:dyDescent="0.4">
      <c r="A1558" s="117" t="s">
        <v>6634</v>
      </c>
      <c r="B1558" s="117" t="s">
        <v>225</v>
      </c>
      <c r="C1558" s="117" t="s">
        <v>6560</v>
      </c>
      <c r="D1558" s="117" t="s">
        <v>6561</v>
      </c>
      <c r="E1558" s="117" t="s">
        <v>3545</v>
      </c>
      <c r="F1558" s="117" t="s">
        <v>3544</v>
      </c>
      <c r="G1558" s="146" t="str">
        <f t="shared" si="24"/>
        <v>208604穂高広域施設組合</v>
      </c>
      <c r="H1558" s="117" t="s">
        <v>226</v>
      </c>
      <c r="J1558" s="117" t="s">
        <v>3451</v>
      </c>
      <c r="K1558" s="121">
        <v>1132640</v>
      </c>
    </row>
    <row r="1559" spans="1:11" x14ac:dyDescent="0.4">
      <c r="A1559" s="117" t="s">
        <v>6634</v>
      </c>
      <c r="B1559" s="117" t="s">
        <v>225</v>
      </c>
      <c r="C1559" s="117" t="s">
        <v>6560</v>
      </c>
      <c r="D1559" s="117" t="s">
        <v>6561</v>
      </c>
      <c r="E1559" s="117" t="s">
        <v>3543</v>
      </c>
      <c r="F1559" s="117" t="s">
        <v>3542</v>
      </c>
      <c r="G1559" s="146" t="str">
        <f t="shared" si="24"/>
        <v>208647池田松川施設組合</v>
      </c>
      <c r="H1559" s="117" t="s">
        <v>226</v>
      </c>
      <c r="J1559" s="117" t="s">
        <v>3451</v>
      </c>
      <c r="K1559" s="121">
        <v>147411</v>
      </c>
    </row>
    <row r="1560" spans="1:11" x14ac:dyDescent="0.4">
      <c r="A1560" s="117" t="s">
        <v>6634</v>
      </c>
      <c r="B1560" s="117" t="s">
        <v>225</v>
      </c>
      <c r="C1560" s="117" t="s">
        <v>6560</v>
      </c>
      <c r="D1560" s="117" t="s">
        <v>6561</v>
      </c>
      <c r="E1560" s="117" t="s">
        <v>3541</v>
      </c>
      <c r="F1560" s="117" t="s">
        <v>3540</v>
      </c>
      <c r="G1560" s="146" t="str">
        <f t="shared" si="24"/>
        <v>208701松塩安筑老人福祉施設組合</v>
      </c>
      <c r="H1560" s="117" t="s">
        <v>226</v>
      </c>
      <c r="J1560" s="117" t="s">
        <v>3451</v>
      </c>
      <c r="K1560" s="121">
        <v>349008</v>
      </c>
    </row>
    <row r="1561" spans="1:11" x14ac:dyDescent="0.4">
      <c r="A1561" s="117" t="s">
        <v>6634</v>
      </c>
      <c r="B1561" s="117" t="s">
        <v>225</v>
      </c>
      <c r="C1561" s="117" t="s">
        <v>6560</v>
      </c>
      <c r="D1561" s="117" t="s">
        <v>6561</v>
      </c>
      <c r="E1561" s="117" t="s">
        <v>3539</v>
      </c>
      <c r="F1561" s="117" t="s">
        <v>3538</v>
      </c>
      <c r="G1561" s="146" t="str">
        <f t="shared" si="24"/>
        <v>208736松本市・山形村・朝日村中学校組合</v>
      </c>
      <c r="H1561" s="117" t="s">
        <v>226</v>
      </c>
      <c r="J1561" s="117" t="s">
        <v>3451</v>
      </c>
      <c r="K1561" s="121">
        <v>135127</v>
      </c>
    </row>
    <row r="1562" spans="1:11" x14ac:dyDescent="0.4">
      <c r="A1562" s="117" t="s">
        <v>6634</v>
      </c>
      <c r="B1562" s="117" t="s">
        <v>225</v>
      </c>
      <c r="C1562" s="117" t="s">
        <v>6560</v>
      </c>
      <c r="D1562" s="117" t="s">
        <v>6561</v>
      </c>
      <c r="E1562" s="117" t="s">
        <v>3537</v>
      </c>
      <c r="F1562" s="117" t="s">
        <v>3536</v>
      </c>
      <c r="G1562" s="146" t="str">
        <f t="shared" si="24"/>
        <v>208752湖北行政事務組合（普通会計分）</v>
      </c>
      <c r="H1562" s="117" t="s">
        <v>226</v>
      </c>
      <c r="J1562" s="117" t="s">
        <v>3451</v>
      </c>
      <c r="K1562" s="121">
        <v>216855</v>
      </c>
    </row>
    <row r="1563" spans="1:11" x14ac:dyDescent="0.4">
      <c r="A1563" s="117" t="s">
        <v>6634</v>
      </c>
      <c r="B1563" s="117" t="s">
        <v>225</v>
      </c>
      <c r="C1563" s="117" t="s">
        <v>6560</v>
      </c>
      <c r="D1563" s="117" t="s">
        <v>6561</v>
      </c>
      <c r="E1563" s="117" t="s">
        <v>3535</v>
      </c>
      <c r="F1563" s="117" t="s">
        <v>3534</v>
      </c>
      <c r="G1563" s="146" t="str">
        <f t="shared" si="24"/>
        <v>208787諏訪市・茅野市衛生施設組合</v>
      </c>
      <c r="H1563" s="117" t="s">
        <v>226</v>
      </c>
      <c r="J1563" s="117" t="s">
        <v>3451</v>
      </c>
      <c r="K1563" s="121">
        <v>104580</v>
      </c>
    </row>
    <row r="1564" spans="1:11" x14ac:dyDescent="0.4">
      <c r="A1564" s="117" t="s">
        <v>6634</v>
      </c>
      <c r="B1564" s="117" t="s">
        <v>225</v>
      </c>
      <c r="C1564" s="117" t="s">
        <v>6560</v>
      </c>
      <c r="D1564" s="117" t="s">
        <v>6561</v>
      </c>
      <c r="E1564" s="117" t="s">
        <v>3533</v>
      </c>
      <c r="F1564" s="117" t="s">
        <v>3532</v>
      </c>
      <c r="G1564" s="146" t="str">
        <f t="shared" si="24"/>
        <v>208809伊那中央行政組合（普通会計分）</v>
      </c>
      <c r="H1564" s="117" t="s">
        <v>226</v>
      </c>
      <c r="J1564" s="117" t="s">
        <v>3451</v>
      </c>
      <c r="K1564" s="121">
        <v>2154900</v>
      </c>
    </row>
    <row r="1565" spans="1:11" x14ac:dyDescent="0.4">
      <c r="A1565" s="117" t="s">
        <v>6634</v>
      </c>
      <c r="B1565" s="117" t="s">
        <v>225</v>
      </c>
      <c r="C1565" s="117" t="s">
        <v>6560</v>
      </c>
      <c r="D1565" s="117" t="s">
        <v>6561</v>
      </c>
      <c r="E1565" s="117" t="s">
        <v>3531</v>
      </c>
      <c r="F1565" s="117" t="s">
        <v>3530</v>
      </c>
      <c r="G1565" s="146" t="str">
        <f t="shared" si="24"/>
        <v>208825伊南行政組合</v>
      </c>
      <c r="H1565" s="117" t="s">
        <v>226</v>
      </c>
      <c r="J1565" s="117" t="s">
        <v>3451</v>
      </c>
      <c r="K1565" s="121">
        <v>251496</v>
      </c>
    </row>
    <row r="1566" spans="1:11" x14ac:dyDescent="0.4">
      <c r="A1566" s="117" t="s">
        <v>6634</v>
      </c>
      <c r="B1566" s="117" t="s">
        <v>225</v>
      </c>
      <c r="C1566" s="117" t="s">
        <v>6560</v>
      </c>
      <c r="D1566" s="117" t="s">
        <v>6561</v>
      </c>
      <c r="E1566" s="117" t="s">
        <v>3529</v>
      </c>
      <c r="F1566" s="117" t="s">
        <v>3528</v>
      </c>
      <c r="G1566" s="146" t="str">
        <f t="shared" si="24"/>
        <v>208884塩尻市辰野町中学校組合</v>
      </c>
      <c r="H1566" s="117" t="s">
        <v>226</v>
      </c>
      <c r="J1566" s="117" t="s">
        <v>3451</v>
      </c>
      <c r="K1566" s="121">
        <v>98376</v>
      </c>
    </row>
    <row r="1567" spans="1:11" x14ac:dyDescent="0.4">
      <c r="A1567" s="117" t="s">
        <v>6634</v>
      </c>
      <c r="B1567" s="117" t="s">
        <v>225</v>
      </c>
      <c r="C1567" s="117" t="s">
        <v>6560</v>
      </c>
      <c r="D1567" s="117" t="s">
        <v>6561</v>
      </c>
      <c r="E1567" s="117" t="s">
        <v>3527</v>
      </c>
      <c r="F1567" s="117" t="s">
        <v>3526</v>
      </c>
      <c r="G1567" s="146" t="str">
        <f t="shared" si="24"/>
        <v>208931北アルプス広域連合</v>
      </c>
      <c r="H1567" s="117" t="s">
        <v>226</v>
      </c>
      <c r="J1567" s="117" t="s">
        <v>3451</v>
      </c>
      <c r="K1567" s="121">
        <v>5067876</v>
      </c>
    </row>
    <row r="1568" spans="1:11" x14ac:dyDescent="0.4">
      <c r="A1568" s="117" t="s">
        <v>6634</v>
      </c>
      <c r="B1568" s="117" t="s">
        <v>225</v>
      </c>
      <c r="C1568" s="117" t="s">
        <v>6560</v>
      </c>
      <c r="D1568" s="117" t="s">
        <v>6561</v>
      </c>
      <c r="E1568" s="117" t="s">
        <v>3525</v>
      </c>
      <c r="F1568" s="117" t="s">
        <v>3524</v>
      </c>
      <c r="G1568" s="146" t="str">
        <f t="shared" si="24"/>
        <v>208949佐久広域連合</v>
      </c>
      <c r="H1568" s="117" t="s">
        <v>226</v>
      </c>
      <c r="J1568" s="117" t="s">
        <v>3451</v>
      </c>
      <c r="K1568" s="121">
        <v>3355832</v>
      </c>
    </row>
    <row r="1569" spans="1:11" x14ac:dyDescent="0.4">
      <c r="A1569" s="117" t="s">
        <v>6634</v>
      </c>
      <c r="B1569" s="117" t="s">
        <v>225</v>
      </c>
      <c r="C1569" s="117" t="s">
        <v>6560</v>
      </c>
      <c r="D1569" s="117" t="s">
        <v>6561</v>
      </c>
      <c r="E1569" s="117" t="s">
        <v>3523</v>
      </c>
      <c r="F1569" s="117" t="s">
        <v>3522</v>
      </c>
      <c r="G1569" s="146" t="str">
        <f t="shared" si="24"/>
        <v>208973下伊那郡町村総合事務組合</v>
      </c>
      <c r="H1569" s="117" t="s">
        <v>226</v>
      </c>
      <c r="J1569" s="117" t="s">
        <v>3451</v>
      </c>
      <c r="K1569" s="121">
        <v>26550</v>
      </c>
    </row>
    <row r="1570" spans="1:11" x14ac:dyDescent="0.4">
      <c r="A1570" s="117" t="s">
        <v>6634</v>
      </c>
      <c r="B1570" s="117" t="s">
        <v>225</v>
      </c>
      <c r="C1570" s="117" t="s">
        <v>6560</v>
      </c>
      <c r="D1570" s="117" t="s">
        <v>6561</v>
      </c>
      <c r="E1570" s="117" t="s">
        <v>3521</v>
      </c>
      <c r="F1570" s="117" t="s">
        <v>3520</v>
      </c>
      <c r="G1570" s="146" t="str">
        <f t="shared" si="24"/>
        <v>209058佐久市・軽井沢町清掃施設組合</v>
      </c>
      <c r="H1570" s="117" t="s">
        <v>226</v>
      </c>
      <c r="J1570" s="117" t="s">
        <v>3451</v>
      </c>
      <c r="K1570" s="121">
        <v>482301</v>
      </c>
    </row>
    <row r="1571" spans="1:11" x14ac:dyDescent="0.4">
      <c r="A1571" s="117" t="s">
        <v>6634</v>
      </c>
      <c r="B1571" s="117" t="s">
        <v>225</v>
      </c>
      <c r="C1571" s="117" t="s">
        <v>6560</v>
      </c>
      <c r="D1571" s="117" t="s">
        <v>6561</v>
      </c>
      <c r="E1571" s="117" t="s">
        <v>3519</v>
      </c>
      <c r="F1571" s="117" t="s">
        <v>3518</v>
      </c>
      <c r="G1571" s="146" t="str">
        <f t="shared" si="24"/>
        <v>209066南佐久環境衛生組合</v>
      </c>
      <c r="H1571" s="117" t="s">
        <v>226</v>
      </c>
      <c r="J1571" s="117" t="s">
        <v>3451</v>
      </c>
      <c r="K1571" s="121">
        <v>114016</v>
      </c>
    </row>
    <row r="1572" spans="1:11" x14ac:dyDescent="0.4">
      <c r="A1572" s="117" t="s">
        <v>6634</v>
      </c>
      <c r="B1572" s="117" t="s">
        <v>225</v>
      </c>
      <c r="C1572" s="117" t="s">
        <v>6560</v>
      </c>
      <c r="D1572" s="117" t="s">
        <v>6561</v>
      </c>
      <c r="E1572" s="117" t="s">
        <v>3517</v>
      </c>
      <c r="F1572" s="117" t="s">
        <v>3516</v>
      </c>
      <c r="G1572" s="146" t="str">
        <f t="shared" si="24"/>
        <v>209112六ケ郷用水組合</v>
      </c>
      <c r="H1572" s="117" t="s">
        <v>226</v>
      </c>
      <c r="J1572" s="117" t="s">
        <v>3451</v>
      </c>
      <c r="K1572" s="121">
        <v>13662</v>
      </c>
    </row>
    <row r="1573" spans="1:11" x14ac:dyDescent="0.4">
      <c r="A1573" s="117" t="s">
        <v>6634</v>
      </c>
      <c r="B1573" s="117" t="s">
        <v>225</v>
      </c>
      <c r="C1573" s="117" t="s">
        <v>6560</v>
      </c>
      <c r="D1573" s="117" t="s">
        <v>6561</v>
      </c>
      <c r="E1573" s="117" t="s">
        <v>3515</v>
      </c>
      <c r="F1573" s="117" t="s">
        <v>3514</v>
      </c>
      <c r="G1573" s="146" t="str">
        <f t="shared" si="24"/>
        <v>209121高山村外一市一町財産組合</v>
      </c>
      <c r="H1573" s="117" t="s">
        <v>220</v>
      </c>
      <c r="J1573" s="117" t="s">
        <v>3451</v>
      </c>
      <c r="K1573" s="121">
        <v>0</v>
      </c>
    </row>
    <row r="1574" spans="1:11" x14ac:dyDescent="0.4">
      <c r="A1574" s="117" t="s">
        <v>6634</v>
      </c>
      <c r="B1574" s="117" t="s">
        <v>225</v>
      </c>
      <c r="C1574" s="117" t="s">
        <v>6560</v>
      </c>
      <c r="D1574" s="117" t="s">
        <v>6561</v>
      </c>
      <c r="E1574" s="117" t="s">
        <v>3513</v>
      </c>
      <c r="F1574" s="117" t="s">
        <v>3512</v>
      </c>
      <c r="G1574" s="146" t="str">
        <f t="shared" si="24"/>
        <v>209147下伊那北部総合事務組合</v>
      </c>
      <c r="H1574" s="117" t="s">
        <v>226</v>
      </c>
      <c r="J1574" s="117" t="s">
        <v>3451</v>
      </c>
      <c r="K1574" s="121">
        <v>62435</v>
      </c>
    </row>
    <row r="1575" spans="1:11" x14ac:dyDescent="0.4">
      <c r="A1575" s="117" t="s">
        <v>6634</v>
      </c>
      <c r="B1575" s="117" t="s">
        <v>225</v>
      </c>
      <c r="C1575" s="117" t="s">
        <v>6560</v>
      </c>
      <c r="D1575" s="117" t="s">
        <v>6561</v>
      </c>
      <c r="E1575" s="117" t="s">
        <v>3511</v>
      </c>
      <c r="F1575" s="117" t="s">
        <v>3510</v>
      </c>
      <c r="G1575" s="146" t="str">
        <f t="shared" si="24"/>
        <v>209171東北信市町村交通災害共済事務組合</v>
      </c>
      <c r="H1575" s="117" t="s">
        <v>220</v>
      </c>
      <c r="J1575" s="117" t="s">
        <v>3451</v>
      </c>
      <c r="K1575" s="121">
        <v>0</v>
      </c>
    </row>
    <row r="1576" spans="1:11" x14ac:dyDescent="0.4">
      <c r="A1576" s="117" t="s">
        <v>6634</v>
      </c>
      <c r="B1576" s="117" t="s">
        <v>225</v>
      </c>
      <c r="C1576" s="117" t="s">
        <v>6560</v>
      </c>
      <c r="D1576" s="117" t="s">
        <v>6561</v>
      </c>
      <c r="E1576" s="117" t="s">
        <v>3509</v>
      </c>
      <c r="F1576" s="117" t="s">
        <v>3508</v>
      </c>
      <c r="G1576" s="146" t="str">
        <f t="shared" si="24"/>
        <v>209201北部衛生施設組合</v>
      </c>
      <c r="H1576" s="117" t="s">
        <v>226</v>
      </c>
      <c r="J1576" s="117" t="s">
        <v>3451</v>
      </c>
      <c r="K1576" s="121">
        <v>190673</v>
      </c>
    </row>
    <row r="1577" spans="1:11" x14ac:dyDescent="0.4">
      <c r="A1577" s="117" t="s">
        <v>6634</v>
      </c>
      <c r="B1577" s="117" t="s">
        <v>225</v>
      </c>
      <c r="C1577" s="117" t="s">
        <v>6560</v>
      </c>
      <c r="D1577" s="117" t="s">
        <v>6561</v>
      </c>
      <c r="E1577" s="117" t="s">
        <v>3507</v>
      </c>
      <c r="F1577" s="117" t="s">
        <v>3506</v>
      </c>
      <c r="G1577" s="146" t="str">
        <f t="shared" si="24"/>
        <v>209210長水部分林組合</v>
      </c>
      <c r="H1577" s="117" t="s">
        <v>226</v>
      </c>
      <c r="J1577" s="117" t="s">
        <v>3451</v>
      </c>
      <c r="K1577" s="121">
        <v>0</v>
      </c>
    </row>
    <row r="1578" spans="1:11" x14ac:dyDescent="0.4">
      <c r="A1578" s="117" t="s">
        <v>6634</v>
      </c>
      <c r="B1578" s="117" t="s">
        <v>225</v>
      </c>
      <c r="C1578" s="117" t="s">
        <v>6560</v>
      </c>
      <c r="D1578" s="117" t="s">
        <v>6561</v>
      </c>
      <c r="E1578" s="117" t="s">
        <v>3505</v>
      </c>
      <c r="F1578" s="117" t="s">
        <v>3504</v>
      </c>
      <c r="G1578" s="146" t="str">
        <f t="shared" si="24"/>
        <v>209244岳南広域消防組合</v>
      </c>
      <c r="H1578" s="117" t="s">
        <v>226</v>
      </c>
      <c r="J1578" s="117" t="s">
        <v>3451</v>
      </c>
      <c r="K1578" s="121">
        <v>1022501</v>
      </c>
    </row>
    <row r="1579" spans="1:11" x14ac:dyDescent="0.4">
      <c r="A1579" s="117" t="s">
        <v>6634</v>
      </c>
      <c r="B1579" s="117" t="s">
        <v>225</v>
      </c>
      <c r="C1579" s="117" t="s">
        <v>6560</v>
      </c>
      <c r="D1579" s="117" t="s">
        <v>6561</v>
      </c>
      <c r="E1579" s="117" t="s">
        <v>3503</v>
      </c>
      <c r="F1579" s="117" t="s">
        <v>3502</v>
      </c>
      <c r="G1579" s="146" t="str">
        <f t="shared" si="24"/>
        <v>209252長野県市町村自治振興組合</v>
      </c>
      <c r="H1579" s="117" t="s">
        <v>226</v>
      </c>
      <c r="J1579" s="117" t="s">
        <v>3451</v>
      </c>
      <c r="K1579" s="121">
        <v>1062186</v>
      </c>
    </row>
    <row r="1580" spans="1:11" x14ac:dyDescent="0.4">
      <c r="A1580" s="117" t="s">
        <v>6634</v>
      </c>
      <c r="B1580" s="117" t="s">
        <v>225</v>
      </c>
      <c r="C1580" s="117" t="s">
        <v>6560</v>
      </c>
      <c r="D1580" s="117" t="s">
        <v>6561</v>
      </c>
      <c r="E1580" s="117" t="s">
        <v>3501</v>
      </c>
      <c r="F1580" s="117" t="s">
        <v>3500</v>
      </c>
      <c r="G1580" s="146" t="str">
        <f t="shared" si="24"/>
        <v>209279木曽広域連合</v>
      </c>
      <c r="H1580" s="117" t="s">
        <v>226</v>
      </c>
      <c r="J1580" s="117" t="s">
        <v>3451</v>
      </c>
      <c r="K1580" s="121">
        <v>4711321</v>
      </c>
    </row>
    <row r="1581" spans="1:11" x14ac:dyDescent="0.4">
      <c r="A1581" s="117" t="s">
        <v>6634</v>
      </c>
      <c r="B1581" s="117" t="s">
        <v>225</v>
      </c>
      <c r="C1581" s="117" t="s">
        <v>6560</v>
      </c>
      <c r="D1581" s="117" t="s">
        <v>6561</v>
      </c>
      <c r="E1581" s="117" t="s">
        <v>3499</v>
      </c>
      <c r="F1581" s="117" t="s">
        <v>3498</v>
      </c>
      <c r="G1581" s="146" t="str">
        <f t="shared" si="24"/>
        <v>209287南信州広域連合</v>
      </c>
      <c r="H1581" s="117" t="s">
        <v>226</v>
      </c>
      <c r="J1581" s="117" t="s">
        <v>3451</v>
      </c>
      <c r="K1581" s="121">
        <v>7892884</v>
      </c>
    </row>
    <row r="1582" spans="1:11" x14ac:dyDescent="0.4">
      <c r="A1582" s="117" t="s">
        <v>6634</v>
      </c>
      <c r="B1582" s="117" t="s">
        <v>225</v>
      </c>
      <c r="C1582" s="117" t="s">
        <v>6560</v>
      </c>
      <c r="D1582" s="117" t="s">
        <v>6561</v>
      </c>
      <c r="E1582" s="117" t="s">
        <v>3497</v>
      </c>
      <c r="F1582" s="117" t="s">
        <v>3496</v>
      </c>
      <c r="G1582" s="146" t="str">
        <f t="shared" si="24"/>
        <v>209295長野県地方税滞納整理機構</v>
      </c>
      <c r="H1582" s="117" t="s">
        <v>226</v>
      </c>
      <c r="J1582" s="117" t="s">
        <v>3451</v>
      </c>
      <c r="K1582" s="121">
        <v>185395</v>
      </c>
    </row>
    <row r="1583" spans="1:11" x14ac:dyDescent="0.4">
      <c r="A1583" s="117" t="s">
        <v>6634</v>
      </c>
      <c r="B1583" s="117" t="s">
        <v>225</v>
      </c>
      <c r="C1583" s="117" t="s">
        <v>6560</v>
      </c>
      <c r="D1583" s="117" t="s">
        <v>6561</v>
      </c>
      <c r="E1583" s="117" t="s">
        <v>3495</v>
      </c>
      <c r="F1583" s="117" t="s">
        <v>3494</v>
      </c>
      <c r="G1583" s="146" t="str">
        <f t="shared" si="24"/>
        <v>209317依田窪医療福祉事務組合</v>
      </c>
      <c r="H1583" s="117" t="s">
        <v>226</v>
      </c>
      <c r="J1583" s="117" t="s">
        <v>3451</v>
      </c>
      <c r="K1583" s="121">
        <v>28153</v>
      </c>
    </row>
    <row r="1584" spans="1:11" x14ac:dyDescent="0.4">
      <c r="A1584" s="117" t="s">
        <v>6634</v>
      </c>
      <c r="B1584" s="117" t="s">
        <v>225</v>
      </c>
      <c r="C1584" s="117" t="s">
        <v>6560</v>
      </c>
      <c r="D1584" s="117" t="s">
        <v>6561</v>
      </c>
      <c r="E1584" s="117" t="s">
        <v>3493</v>
      </c>
      <c r="F1584" s="117" t="s">
        <v>3492</v>
      </c>
      <c r="G1584" s="146" t="str">
        <f t="shared" si="24"/>
        <v>209333上伊那広域連合</v>
      </c>
      <c r="H1584" s="117" t="s">
        <v>226</v>
      </c>
      <c r="J1584" s="117" t="s">
        <v>3451</v>
      </c>
      <c r="K1584" s="121">
        <v>7302310</v>
      </c>
    </row>
    <row r="1585" spans="1:11" x14ac:dyDescent="0.4">
      <c r="A1585" s="117" t="s">
        <v>6634</v>
      </c>
      <c r="B1585" s="117" t="s">
        <v>225</v>
      </c>
      <c r="C1585" s="117" t="s">
        <v>6560</v>
      </c>
      <c r="D1585" s="117" t="s">
        <v>6561</v>
      </c>
      <c r="E1585" s="117" t="s">
        <v>3491</v>
      </c>
      <c r="F1585" s="117" t="s">
        <v>3490</v>
      </c>
      <c r="G1585" s="146" t="str">
        <f t="shared" si="24"/>
        <v>209368須高行政事務組合</v>
      </c>
      <c r="H1585" s="117" t="s">
        <v>226</v>
      </c>
      <c r="J1585" s="117" t="s">
        <v>3451</v>
      </c>
      <c r="K1585" s="121">
        <v>229667</v>
      </c>
    </row>
    <row r="1586" spans="1:11" x14ac:dyDescent="0.4">
      <c r="A1586" s="117" t="s">
        <v>6634</v>
      </c>
      <c r="B1586" s="117" t="s">
        <v>225</v>
      </c>
      <c r="C1586" s="117" t="s">
        <v>6560</v>
      </c>
      <c r="D1586" s="117" t="s">
        <v>6561</v>
      </c>
      <c r="E1586" s="117" t="s">
        <v>3489</v>
      </c>
      <c r="F1586" s="117" t="s">
        <v>3488</v>
      </c>
      <c r="G1586" s="146" t="str">
        <f t="shared" si="24"/>
        <v>209392下伊那郡土木技術センター組合</v>
      </c>
      <c r="H1586" s="117" t="s">
        <v>226</v>
      </c>
      <c r="J1586" s="117" t="s">
        <v>3451</v>
      </c>
      <c r="K1586" s="121">
        <v>334857</v>
      </c>
    </row>
    <row r="1587" spans="1:11" x14ac:dyDescent="0.4">
      <c r="A1587" s="117" t="s">
        <v>6634</v>
      </c>
      <c r="B1587" s="117" t="s">
        <v>225</v>
      </c>
      <c r="C1587" s="117" t="s">
        <v>6560</v>
      </c>
      <c r="D1587" s="117" t="s">
        <v>6561</v>
      </c>
      <c r="E1587" s="117" t="s">
        <v>3487</v>
      </c>
      <c r="F1587" s="117" t="s">
        <v>3486</v>
      </c>
      <c r="G1587" s="146" t="str">
        <f t="shared" si="24"/>
        <v>209406上田地域広域連合</v>
      </c>
      <c r="H1587" s="117" t="s">
        <v>226</v>
      </c>
      <c r="J1587" s="117" t="s">
        <v>3451</v>
      </c>
      <c r="K1587" s="121">
        <v>4482265</v>
      </c>
    </row>
    <row r="1588" spans="1:11" x14ac:dyDescent="0.4">
      <c r="A1588" s="117" t="s">
        <v>6634</v>
      </c>
      <c r="B1588" s="117" t="s">
        <v>225</v>
      </c>
      <c r="C1588" s="117" t="s">
        <v>6560</v>
      </c>
      <c r="D1588" s="117" t="s">
        <v>6561</v>
      </c>
      <c r="E1588" s="117" t="s">
        <v>3485</v>
      </c>
      <c r="F1588" s="117" t="s">
        <v>3484</v>
      </c>
      <c r="G1588" s="146" t="str">
        <f t="shared" si="24"/>
        <v>209422岳北広域行政組合</v>
      </c>
      <c r="H1588" s="117" t="s">
        <v>226</v>
      </c>
      <c r="J1588" s="117" t="s">
        <v>3451</v>
      </c>
      <c r="K1588" s="121">
        <v>1345113</v>
      </c>
    </row>
    <row r="1589" spans="1:11" x14ac:dyDescent="0.4">
      <c r="A1589" s="117" t="s">
        <v>6634</v>
      </c>
      <c r="B1589" s="117" t="s">
        <v>225</v>
      </c>
      <c r="C1589" s="117" t="s">
        <v>6560</v>
      </c>
      <c r="D1589" s="117" t="s">
        <v>6561</v>
      </c>
      <c r="E1589" s="117" t="s">
        <v>3483</v>
      </c>
      <c r="F1589" s="117" t="s">
        <v>3482</v>
      </c>
      <c r="G1589" s="146" t="str">
        <f t="shared" si="24"/>
        <v>209431小海町北相木村南相木村中学校組合</v>
      </c>
      <c r="H1589" s="117" t="s">
        <v>226</v>
      </c>
      <c r="J1589" s="117" t="s">
        <v>3451</v>
      </c>
      <c r="K1589" s="121">
        <v>119815</v>
      </c>
    </row>
    <row r="1590" spans="1:11" x14ac:dyDescent="0.4">
      <c r="A1590" s="117" t="s">
        <v>6634</v>
      </c>
      <c r="B1590" s="117" t="s">
        <v>225</v>
      </c>
      <c r="C1590" s="117" t="s">
        <v>6560</v>
      </c>
      <c r="D1590" s="117" t="s">
        <v>6561</v>
      </c>
      <c r="E1590" s="117" t="s">
        <v>3481</v>
      </c>
      <c r="F1590" s="117" t="s">
        <v>3480</v>
      </c>
      <c r="G1590" s="146" t="str">
        <f t="shared" si="24"/>
        <v>209449長野県市町村総合事務組合</v>
      </c>
      <c r="H1590" s="117" t="s">
        <v>226</v>
      </c>
      <c r="J1590" s="117" t="s">
        <v>3451</v>
      </c>
      <c r="K1590" s="121">
        <v>5910238</v>
      </c>
    </row>
    <row r="1591" spans="1:11" x14ac:dyDescent="0.4">
      <c r="A1591" s="117" t="s">
        <v>6634</v>
      </c>
      <c r="B1591" s="117" t="s">
        <v>225</v>
      </c>
      <c r="C1591" s="117" t="s">
        <v>6560</v>
      </c>
      <c r="D1591" s="117" t="s">
        <v>6561</v>
      </c>
      <c r="E1591" s="117" t="s">
        <v>3479</v>
      </c>
      <c r="F1591" s="117" t="s">
        <v>3478</v>
      </c>
      <c r="G1591" s="146" t="str">
        <f t="shared" si="24"/>
        <v>209457長野県民交通災害共済組合</v>
      </c>
      <c r="H1591" s="117" t="s">
        <v>220</v>
      </c>
      <c r="J1591" s="117" t="s">
        <v>3451</v>
      </c>
      <c r="K1591" s="121">
        <v>0</v>
      </c>
    </row>
    <row r="1592" spans="1:11" x14ac:dyDescent="0.4">
      <c r="A1592" s="117" t="s">
        <v>6634</v>
      </c>
      <c r="B1592" s="117" t="s">
        <v>225</v>
      </c>
      <c r="C1592" s="117" t="s">
        <v>6560</v>
      </c>
      <c r="D1592" s="117" t="s">
        <v>6561</v>
      </c>
      <c r="E1592" s="117" t="s">
        <v>3477</v>
      </c>
      <c r="F1592" s="117" t="s">
        <v>3476</v>
      </c>
      <c r="G1592" s="146" t="str">
        <f t="shared" si="24"/>
        <v>209490北信保健衛生施設組合</v>
      </c>
      <c r="H1592" s="117" t="s">
        <v>226</v>
      </c>
      <c r="J1592" s="117" t="s">
        <v>3451</v>
      </c>
      <c r="K1592" s="121">
        <v>838092</v>
      </c>
    </row>
    <row r="1593" spans="1:11" x14ac:dyDescent="0.4">
      <c r="A1593" s="117" t="s">
        <v>6634</v>
      </c>
      <c r="B1593" s="117" t="s">
        <v>225</v>
      </c>
      <c r="C1593" s="117" t="s">
        <v>6560</v>
      </c>
      <c r="D1593" s="117" t="s">
        <v>6561</v>
      </c>
      <c r="E1593" s="117" t="s">
        <v>3475</v>
      </c>
      <c r="F1593" s="117" t="s">
        <v>3474</v>
      </c>
      <c r="G1593" s="146" t="str">
        <f t="shared" si="24"/>
        <v>209546千曲坂城消防組合</v>
      </c>
      <c r="H1593" s="117" t="s">
        <v>226</v>
      </c>
      <c r="J1593" s="117" t="s">
        <v>3451</v>
      </c>
      <c r="K1593" s="121">
        <v>998432</v>
      </c>
    </row>
    <row r="1594" spans="1:11" x14ac:dyDescent="0.4">
      <c r="A1594" s="117" t="s">
        <v>6634</v>
      </c>
      <c r="B1594" s="117" t="s">
        <v>225</v>
      </c>
      <c r="C1594" s="117" t="s">
        <v>6560</v>
      </c>
      <c r="D1594" s="117" t="s">
        <v>6561</v>
      </c>
      <c r="E1594" s="117" t="s">
        <v>6646</v>
      </c>
      <c r="F1594" s="117" t="s">
        <v>6647</v>
      </c>
      <c r="G1594" s="146" t="str">
        <f t="shared" si="24"/>
        <v>209554諏訪広域公立大学事務組合</v>
      </c>
      <c r="H1594" s="117" t="s">
        <v>226</v>
      </c>
      <c r="J1594" s="117" t="s">
        <v>3451</v>
      </c>
      <c r="K1594" s="121">
        <v>5150</v>
      </c>
    </row>
    <row r="1595" spans="1:11" x14ac:dyDescent="0.4">
      <c r="A1595" s="117" t="s">
        <v>6634</v>
      </c>
      <c r="B1595" s="117" t="s">
        <v>225</v>
      </c>
      <c r="C1595" s="117" t="s">
        <v>6560</v>
      </c>
      <c r="D1595" s="117" t="s">
        <v>6561</v>
      </c>
      <c r="E1595" s="117" t="s">
        <v>3473</v>
      </c>
      <c r="F1595" s="117" t="s">
        <v>3472</v>
      </c>
      <c r="G1595" s="146" t="str">
        <f t="shared" si="24"/>
        <v>209601松塩地区広域施設組合</v>
      </c>
      <c r="H1595" s="117" t="s">
        <v>226</v>
      </c>
      <c r="J1595" s="117" t="s">
        <v>3451</v>
      </c>
      <c r="K1595" s="121">
        <v>3695930</v>
      </c>
    </row>
    <row r="1596" spans="1:11" x14ac:dyDescent="0.4">
      <c r="A1596" s="117" t="s">
        <v>6634</v>
      </c>
      <c r="B1596" s="117" t="s">
        <v>225</v>
      </c>
      <c r="C1596" s="117" t="s">
        <v>6560</v>
      </c>
      <c r="D1596" s="117" t="s">
        <v>6561</v>
      </c>
      <c r="E1596" s="117" t="s">
        <v>3471</v>
      </c>
      <c r="F1596" s="117" t="s">
        <v>3470</v>
      </c>
      <c r="G1596" s="146" t="str">
        <f t="shared" si="24"/>
        <v>209651南諏衛生施設組合</v>
      </c>
      <c r="H1596" s="117" t="s">
        <v>226</v>
      </c>
      <c r="J1596" s="117" t="s">
        <v>3451</v>
      </c>
      <c r="K1596" s="121">
        <v>179149</v>
      </c>
    </row>
    <row r="1597" spans="1:11" x14ac:dyDescent="0.4">
      <c r="A1597" s="117" t="s">
        <v>6634</v>
      </c>
      <c r="B1597" s="117" t="s">
        <v>225</v>
      </c>
      <c r="C1597" s="117" t="s">
        <v>6560</v>
      </c>
      <c r="D1597" s="117" t="s">
        <v>6561</v>
      </c>
      <c r="E1597" s="117" t="s">
        <v>3469</v>
      </c>
      <c r="F1597" s="117" t="s">
        <v>3468</v>
      </c>
      <c r="G1597" s="146" t="str">
        <f t="shared" si="24"/>
        <v>209716下伊那郡西部衛生施設組合</v>
      </c>
      <c r="H1597" s="117" t="s">
        <v>226</v>
      </c>
      <c r="J1597" s="117" t="s">
        <v>3451</v>
      </c>
      <c r="K1597" s="121">
        <v>124806</v>
      </c>
    </row>
    <row r="1598" spans="1:11" x14ac:dyDescent="0.4">
      <c r="A1598" s="117" t="s">
        <v>6634</v>
      </c>
      <c r="B1598" s="117" t="s">
        <v>225</v>
      </c>
      <c r="C1598" s="117" t="s">
        <v>6560</v>
      </c>
      <c r="D1598" s="117" t="s">
        <v>6561</v>
      </c>
      <c r="E1598" s="117" t="s">
        <v>3467</v>
      </c>
      <c r="F1598" s="117" t="s">
        <v>3466</v>
      </c>
      <c r="G1598" s="146" t="str">
        <f t="shared" si="24"/>
        <v>209791長野県後期高齢者医療広域連合</v>
      </c>
      <c r="H1598" s="117" t="s">
        <v>220</v>
      </c>
      <c r="J1598" s="117" t="s">
        <v>3451</v>
      </c>
      <c r="K1598" s="121">
        <v>1629685</v>
      </c>
    </row>
    <row r="1599" spans="1:11" x14ac:dyDescent="0.4">
      <c r="A1599" s="117" t="s">
        <v>6634</v>
      </c>
      <c r="B1599" s="117" t="s">
        <v>225</v>
      </c>
      <c r="C1599" s="117" t="s">
        <v>6560</v>
      </c>
      <c r="D1599" s="117" t="s">
        <v>6561</v>
      </c>
      <c r="E1599" s="117" t="s">
        <v>3465</v>
      </c>
      <c r="F1599" s="117" t="s">
        <v>3464</v>
      </c>
      <c r="G1599" s="146" t="str">
        <f t="shared" si="24"/>
        <v>209805北信広域連合</v>
      </c>
      <c r="H1599" s="117" t="s">
        <v>226</v>
      </c>
      <c r="J1599" s="117" t="s">
        <v>3451</v>
      </c>
      <c r="K1599" s="121">
        <v>463091</v>
      </c>
    </row>
    <row r="1600" spans="1:11" x14ac:dyDescent="0.4">
      <c r="A1600" s="117" t="s">
        <v>6634</v>
      </c>
      <c r="B1600" s="117" t="s">
        <v>225</v>
      </c>
      <c r="C1600" s="117" t="s">
        <v>6560</v>
      </c>
      <c r="D1600" s="117" t="s">
        <v>6561</v>
      </c>
      <c r="E1600" s="117" t="s">
        <v>3463</v>
      </c>
      <c r="F1600" s="117" t="s">
        <v>3462</v>
      </c>
      <c r="G1600" s="146" t="str">
        <f t="shared" si="24"/>
        <v>209813諏訪広域連合</v>
      </c>
      <c r="H1600" s="117" t="s">
        <v>226</v>
      </c>
      <c r="J1600" s="117" t="s">
        <v>3451</v>
      </c>
      <c r="K1600" s="121">
        <v>2908896</v>
      </c>
    </row>
    <row r="1601" spans="1:11" x14ac:dyDescent="0.4">
      <c r="A1601" s="117" t="s">
        <v>6634</v>
      </c>
      <c r="B1601" s="117" t="s">
        <v>225</v>
      </c>
      <c r="C1601" s="117" t="s">
        <v>6560</v>
      </c>
      <c r="D1601" s="117" t="s">
        <v>6561</v>
      </c>
      <c r="E1601" s="117" t="s">
        <v>3461</v>
      </c>
      <c r="F1601" s="117" t="s">
        <v>3460</v>
      </c>
      <c r="G1601" s="146" t="str">
        <f t="shared" si="24"/>
        <v>209881白馬山麓環境施設組合</v>
      </c>
      <c r="H1601" s="117" t="s">
        <v>226</v>
      </c>
      <c r="J1601" s="117" t="s">
        <v>3451</v>
      </c>
      <c r="K1601" s="121">
        <v>478229</v>
      </c>
    </row>
    <row r="1602" spans="1:11" x14ac:dyDescent="0.4">
      <c r="A1602" s="117" t="s">
        <v>6634</v>
      </c>
      <c r="B1602" s="117" t="s">
        <v>225</v>
      </c>
      <c r="C1602" s="117" t="s">
        <v>6560</v>
      </c>
      <c r="D1602" s="117" t="s">
        <v>6561</v>
      </c>
      <c r="E1602" s="117" t="s">
        <v>3459</v>
      </c>
      <c r="F1602" s="117" t="s">
        <v>3458</v>
      </c>
      <c r="G1602" s="146" t="str">
        <f t="shared" ref="G1602:G1665" si="25">E1602&amp;F1602</f>
        <v>209902諏訪南行政事務組合</v>
      </c>
      <c r="H1602" s="117" t="s">
        <v>226</v>
      </c>
      <c r="J1602" s="117" t="s">
        <v>3451</v>
      </c>
      <c r="K1602" s="121">
        <v>500058</v>
      </c>
    </row>
    <row r="1603" spans="1:11" x14ac:dyDescent="0.4">
      <c r="A1603" s="117" t="s">
        <v>6634</v>
      </c>
      <c r="B1603" s="117" t="s">
        <v>225</v>
      </c>
      <c r="C1603" s="117" t="s">
        <v>6560</v>
      </c>
      <c r="D1603" s="117" t="s">
        <v>6561</v>
      </c>
      <c r="E1603" s="117" t="s">
        <v>3457</v>
      </c>
      <c r="F1603" s="117" t="s">
        <v>3456</v>
      </c>
      <c r="G1603" s="146" t="str">
        <f t="shared" si="25"/>
        <v>209911下伊那自治センター組合</v>
      </c>
      <c r="H1603" s="117" t="s">
        <v>226</v>
      </c>
      <c r="J1603" s="117" t="s">
        <v>3451</v>
      </c>
      <c r="K1603" s="121">
        <v>2107</v>
      </c>
    </row>
    <row r="1604" spans="1:11" x14ac:dyDescent="0.4">
      <c r="A1604" s="117" t="s">
        <v>6634</v>
      </c>
      <c r="B1604" s="117" t="s">
        <v>225</v>
      </c>
      <c r="C1604" s="117" t="s">
        <v>6560</v>
      </c>
      <c r="D1604" s="117" t="s">
        <v>6561</v>
      </c>
      <c r="E1604" s="117" t="s">
        <v>6648</v>
      </c>
      <c r="F1604" s="117" t="s">
        <v>6649</v>
      </c>
      <c r="G1604" s="146" t="str">
        <f t="shared" si="25"/>
        <v>209953白樺湖下水道組合</v>
      </c>
      <c r="H1604" s="117" t="s">
        <v>226</v>
      </c>
      <c r="J1604" s="117" t="s">
        <v>3451</v>
      </c>
      <c r="K1604" s="121">
        <v>19054</v>
      </c>
    </row>
    <row r="1605" spans="1:11" x14ac:dyDescent="0.4">
      <c r="A1605" s="117" t="s">
        <v>6634</v>
      </c>
      <c r="B1605" s="117" t="s">
        <v>225</v>
      </c>
      <c r="C1605" s="117" t="s">
        <v>6560</v>
      </c>
      <c r="D1605" s="117" t="s">
        <v>6561</v>
      </c>
      <c r="E1605" s="117" t="s">
        <v>3455</v>
      </c>
      <c r="F1605" s="117" t="s">
        <v>3454</v>
      </c>
      <c r="G1605" s="146" t="str">
        <f t="shared" si="25"/>
        <v>209970下伊那南部総合事務組合</v>
      </c>
      <c r="H1605" s="117" t="s">
        <v>226</v>
      </c>
      <c r="J1605" s="117" t="s">
        <v>3451</v>
      </c>
      <c r="K1605" s="121">
        <v>136093</v>
      </c>
    </row>
    <row r="1606" spans="1:11" x14ac:dyDescent="0.4">
      <c r="A1606" s="117" t="s">
        <v>6634</v>
      </c>
      <c r="B1606" s="117" t="s">
        <v>225</v>
      </c>
      <c r="C1606" s="117" t="s">
        <v>6560</v>
      </c>
      <c r="D1606" s="117" t="s">
        <v>6561</v>
      </c>
      <c r="E1606" s="117" t="s">
        <v>3453</v>
      </c>
      <c r="F1606" s="117" t="s">
        <v>3452</v>
      </c>
      <c r="G1606" s="146" t="str">
        <f t="shared" si="25"/>
        <v>209996安曇野松筑広域環境施設組合</v>
      </c>
      <c r="H1606" s="117" t="s">
        <v>226</v>
      </c>
      <c r="J1606" s="117" t="s">
        <v>3451</v>
      </c>
      <c r="K1606" s="121">
        <v>106694</v>
      </c>
    </row>
    <row r="1607" spans="1:11" x14ac:dyDescent="0.4">
      <c r="A1607" s="117" t="s">
        <v>6634</v>
      </c>
      <c r="B1607" s="117" t="s">
        <v>225</v>
      </c>
      <c r="C1607" s="117" t="s">
        <v>6560</v>
      </c>
      <c r="D1607" s="117" t="s">
        <v>6561</v>
      </c>
      <c r="E1607" s="117" t="s">
        <v>3450</v>
      </c>
      <c r="F1607" s="117" t="s">
        <v>3449</v>
      </c>
      <c r="G1607" s="146" t="str">
        <f t="shared" si="25"/>
        <v>212016岐阜市</v>
      </c>
      <c r="H1607" s="117" t="s">
        <v>360</v>
      </c>
      <c r="J1607" s="117" t="s">
        <v>3285</v>
      </c>
      <c r="K1607" s="121">
        <v>153690414</v>
      </c>
    </row>
    <row r="1608" spans="1:11" x14ac:dyDescent="0.4">
      <c r="A1608" s="117" t="s">
        <v>6634</v>
      </c>
      <c r="B1608" s="117" t="s">
        <v>225</v>
      </c>
      <c r="C1608" s="117" t="s">
        <v>6560</v>
      </c>
      <c r="D1608" s="117" t="s">
        <v>6561</v>
      </c>
      <c r="E1608" s="117" t="s">
        <v>3448</v>
      </c>
      <c r="F1608" s="117" t="s">
        <v>3447</v>
      </c>
      <c r="G1608" s="146" t="str">
        <f t="shared" si="25"/>
        <v>212024大垣市</v>
      </c>
      <c r="H1608" s="117" t="s">
        <v>343</v>
      </c>
      <c r="J1608" s="117" t="s">
        <v>3285</v>
      </c>
      <c r="K1608" s="121">
        <v>57331167</v>
      </c>
    </row>
    <row r="1609" spans="1:11" x14ac:dyDescent="0.4">
      <c r="A1609" s="117" t="s">
        <v>6634</v>
      </c>
      <c r="B1609" s="117" t="s">
        <v>225</v>
      </c>
      <c r="C1609" s="117" t="s">
        <v>6560</v>
      </c>
      <c r="D1609" s="117" t="s">
        <v>6561</v>
      </c>
      <c r="E1609" s="117" t="s">
        <v>3446</v>
      </c>
      <c r="F1609" s="117" t="s">
        <v>3445</v>
      </c>
      <c r="G1609" s="146" t="str">
        <f t="shared" si="25"/>
        <v>212032高山市</v>
      </c>
      <c r="H1609" s="117" t="s">
        <v>338</v>
      </c>
      <c r="J1609" s="117" t="s">
        <v>3285</v>
      </c>
      <c r="K1609" s="121">
        <v>46847718</v>
      </c>
    </row>
    <row r="1610" spans="1:11" x14ac:dyDescent="0.4">
      <c r="A1610" s="117" t="s">
        <v>6634</v>
      </c>
      <c r="B1610" s="117" t="s">
        <v>225</v>
      </c>
      <c r="C1610" s="117" t="s">
        <v>6560</v>
      </c>
      <c r="D1610" s="117" t="s">
        <v>6561</v>
      </c>
      <c r="E1610" s="117" t="s">
        <v>3444</v>
      </c>
      <c r="F1610" s="117" t="s">
        <v>3443</v>
      </c>
      <c r="G1610" s="146" t="str">
        <f t="shared" si="25"/>
        <v>212041多治見市</v>
      </c>
      <c r="H1610" s="117" t="s">
        <v>343</v>
      </c>
      <c r="J1610" s="117" t="s">
        <v>3285</v>
      </c>
      <c r="K1610" s="121">
        <v>34535820</v>
      </c>
    </row>
    <row r="1611" spans="1:11" x14ac:dyDescent="0.4">
      <c r="A1611" s="117" t="s">
        <v>6634</v>
      </c>
      <c r="B1611" s="117" t="s">
        <v>225</v>
      </c>
      <c r="C1611" s="117" t="s">
        <v>6560</v>
      </c>
      <c r="D1611" s="117" t="s">
        <v>6561</v>
      </c>
      <c r="E1611" s="117" t="s">
        <v>3442</v>
      </c>
      <c r="F1611" s="117" t="s">
        <v>3441</v>
      </c>
      <c r="G1611" s="146" t="str">
        <f t="shared" si="25"/>
        <v>212059関市</v>
      </c>
      <c r="H1611" s="117" t="s">
        <v>338</v>
      </c>
      <c r="J1611" s="117" t="s">
        <v>3285</v>
      </c>
      <c r="K1611" s="121">
        <v>37330396</v>
      </c>
    </row>
    <row r="1612" spans="1:11" x14ac:dyDescent="0.4">
      <c r="A1612" s="117" t="s">
        <v>6634</v>
      </c>
      <c r="B1612" s="117" t="s">
        <v>225</v>
      </c>
      <c r="C1612" s="117" t="s">
        <v>6560</v>
      </c>
      <c r="D1612" s="117" t="s">
        <v>6561</v>
      </c>
      <c r="E1612" s="117" t="s">
        <v>3440</v>
      </c>
      <c r="F1612" s="117" t="s">
        <v>3439</v>
      </c>
      <c r="G1612" s="146" t="str">
        <f t="shared" si="25"/>
        <v>212067中津川市</v>
      </c>
      <c r="H1612" s="117" t="s">
        <v>338</v>
      </c>
      <c r="J1612" s="117" t="s">
        <v>3285</v>
      </c>
      <c r="K1612" s="121">
        <v>38379115</v>
      </c>
    </row>
    <row r="1613" spans="1:11" x14ac:dyDescent="0.4">
      <c r="A1613" s="117" t="s">
        <v>6634</v>
      </c>
      <c r="B1613" s="117" t="s">
        <v>225</v>
      </c>
      <c r="C1613" s="117" t="s">
        <v>6560</v>
      </c>
      <c r="D1613" s="117" t="s">
        <v>6561</v>
      </c>
      <c r="E1613" s="117" t="s">
        <v>3438</v>
      </c>
      <c r="F1613" s="117" t="s">
        <v>3437</v>
      </c>
      <c r="G1613" s="146" t="str">
        <f t="shared" si="25"/>
        <v>212075美濃市</v>
      </c>
      <c r="H1613" s="117" t="s">
        <v>338</v>
      </c>
      <c r="J1613" s="117" t="s">
        <v>3285</v>
      </c>
      <c r="K1613" s="121">
        <v>9617212</v>
      </c>
    </row>
    <row r="1614" spans="1:11" x14ac:dyDescent="0.4">
      <c r="A1614" s="117" t="s">
        <v>6634</v>
      </c>
      <c r="B1614" s="117" t="s">
        <v>225</v>
      </c>
      <c r="C1614" s="117" t="s">
        <v>6560</v>
      </c>
      <c r="D1614" s="117" t="s">
        <v>6561</v>
      </c>
      <c r="E1614" s="117" t="s">
        <v>3436</v>
      </c>
      <c r="F1614" s="117" t="s">
        <v>3435</v>
      </c>
      <c r="G1614" s="146" t="str">
        <f t="shared" si="25"/>
        <v>212083瑞浪市</v>
      </c>
      <c r="H1614" s="117" t="s">
        <v>338</v>
      </c>
      <c r="J1614" s="117" t="s">
        <v>3285</v>
      </c>
      <c r="K1614" s="121">
        <v>15865913</v>
      </c>
    </row>
    <row r="1615" spans="1:11" x14ac:dyDescent="0.4">
      <c r="A1615" s="117" t="s">
        <v>6634</v>
      </c>
      <c r="B1615" s="117" t="s">
        <v>225</v>
      </c>
      <c r="C1615" s="117" t="s">
        <v>6560</v>
      </c>
      <c r="D1615" s="117" t="s">
        <v>6561</v>
      </c>
      <c r="E1615" s="117" t="s">
        <v>3434</v>
      </c>
      <c r="F1615" s="117" t="s">
        <v>3433</v>
      </c>
      <c r="G1615" s="146" t="str">
        <f t="shared" si="25"/>
        <v>212091羽島市</v>
      </c>
      <c r="H1615" s="117" t="s">
        <v>338</v>
      </c>
      <c r="J1615" s="117" t="s">
        <v>3285</v>
      </c>
      <c r="K1615" s="121">
        <v>20886935</v>
      </c>
    </row>
    <row r="1616" spans="1:11" x14ac:dyDescent="0.4">
      <c r="A1616" s="117" t="s">
        <v>6634</v>
      </c>
      <c r="B1616" s="117" t="s">
        <v>225</v>
      </c>
      <c r="C1616" s="117" t="s">
        <v>6560</v>
      </c>
      <c r="D1616" s="117" t="s">
        <v>6561</v>
      </c>
      <c r="E1616" s="117" t="s">
        <v>3432</v>
      </c>
      <c r="F1616" s="117" t="s">
        <v>3431</v>
      </c>
      <c r="G1616" s="146" t="str">
        <f t="shared" si="25"/>
        <v>212105恵那市</v>
      </c>
      <c r="H1616" s="117" t="s">
        <v>338</v>
      </c>
      <c r="J1616" s="117" t="s">
        <v>3285</v>
      </c>
      <c r="K1616" s="121">
        <v>27186116</v>
      </c>
    </row>
    <row r="1617" spans="1:11" x14ac:dyDescent="0.4">
      <c r="A1617" s="117" t="s">
        <v>6634</v>
      </c>
      <c r="B1617" s="117" t="s">
        <v>225</v>
      </c>
      <c r="C1617" s="117" t="s">
        <v>6560</v>
      </c>
      <c r="D1617" s="117" t="s">
        <v>6561</v>
      </c>
      <c r="E1617" s="117" t="s">
        <v>3430</v>
      </c>
      <c r="F1617" s="117" t="s">
        <v>3429</v>
      </c>
      <c r="G1617" s="146" t="str">
        <f t="shared" si="25"/>
        <v>212113美濃加茂市</v>
      </c>
      <c r="H1617" s="117" t="s">
        <v>338</v>
      </c>
      <c r="J1617" s="117" t="s">
        <v>3285</v>
      </c>
      <c r="K1617" s="121">
        <v>21662303</v>
      </c>
    </row>
    <row r="1618" spans="1:11" x14ac:dyDescent="0.4">
      <c r="A1618" s="117" t="s">
        <v>6634</v>
      </c>
      <c r="B1618" s="117" t="s">
        <v>225</v>
      </c>
      <c r="C1618" s="117" t="s">
        <v>6560</v>
      </c>
      <c r="D1618" s="117" t="s">
        <v>6561</v>
      </c>
      <c r="E1618" s="117" t="s">
        <v>3428</v>
      </c>
      <c r="F1618" s="117" t="s">
        <v>3427</v>
      </c>
      <c r="G1618" s="146" t="str">
        <f t="shared" si="25"/>
        <v>212121土岐市</v>
      </c>
      <c r="H1618" s="117" t="s">
        <v>338</v>
      </c>
      <c r="J1618" s="117" t="s">
        <v>3285</v>
      </c>
      <c r="K1618" s="121">
        <v>22798871</v>
      </c>
    </row>
    <row r="1619" spans="1:11" x14ac:dyDescent="0.4">
      <c r="A1619" s="117" t="s">
        <v>6634</v>
      </c>
      <c r="B1619" s="117" t="s">
        <v>225</v>
      </c>
      <c r="C1619" s="117" t="s">
        <v>6560</v>
      </c>
      <c r="D1619" s="117" t="s">
        <v>6561</v>
      </c>
      <c r="E1619" s="117" t="s">
        <v>3426</v>
      </c>
      <c r="F1619" s="117" t="s">
        <v>3425</v>
      </c>
      <c r="G1619" s="146" t="str">
        <f t="shared" si="25"/>
        <v>212130各務原市</v>
      </c>
      <c r="H1619" s="117" t="s">
        <v>343</v>
      </c>
      <c r="J1619" s="117" t="s">
        <v>3285</v>
      </c>
      <c r="K1619" s="121">
        <v>48705407</v>
      </c>
    </row>
    <row r="1620" spans="1:11" x14ac:dyDescent="0.4">
      <c r="A1620" s="117" t="s">
        <v>6634</v>
      </c>
      <c r="B1620" s="117" t="s">
        <v>225</v>
      </c>
      <c r="C1620" s="117" t="s">
        <v>6560</v>
      </c>
      <c r="D1620" s="117" t="s">
        <v>6561</v>
      </c>
      <c r="E1620" s="117" t="s">
        <v>3424</v>
      </c>
      <c r="F1620" s="117" t="s">
        <v>3423</v>
      </c>
      <c r="G1620" s="146" t="str">
        <f t="shared" si="25"/>
        <v>212148可児市</v>
      </c>
      <c r="H1620" s="117" t="s">
        <v>338</v>
      </c>
      <c r="J1620" s="117" t="s">
        <v>3285</v>
      </c>
      <c r="K1620" s="121">
        <v>32793087</v>
      </c>
    </row>
    <row r="1621" spans="1:11" x14ac:dyDescent="0.4">
      <c r="A1621" s="117" t="s">
        <v>6634</v>
      </c>
      <c r="B1621" s="117" t="s">
        <v>225</v>
      </c>
      <c r="C1621" s="117" t="s">
        <v>6560</v>
      </c>
      <c r="D1621" s="117" t="s">
        <v>6561</v>
      </c>
      <c r="E1621" s="117" t="s">
        <v>3422</v>
      </c>
      <c r="F1621" s="117" t="s">
        <v>3421</v>
      </c>
      <c r="G1621" s="146" t="str">
        <f t="shared" si="25"/>
        <v>212156山県市</v>
      </c>
      <c r="H1621" s="117" t="s">
        <v>338</v>
      </c>
      <c r="J1621" s="117" t="s">
        <v>3285</v>
      </c>
      <c r="K1621" s="121">
        <v>12969598</v>
      </c>
    </row>
    <row r="1622" spans="1:11" x14ac:dyDescent="0.4">
      <c r="A1622" s="117" t="s">
        <v>6634</v>
      </c>
      <c r="B1622" s="117" t="s">
        <v>225</v>
      </c>
      <c r="C1622" s="117" t="s">
        <v>6560</v>
      </c>
      <c r="D1622" s="117" t="s">
        <v>6561</v>
      </c>
      <c r="E1622" s="117" t="s">
        <v>3420</v>
      </c>
      <c r="F1622" s="117" t="s">
        <v>3419</v>
      </c>
      <c r="G1622" s="146" t="str">
        <f t="shared" si="25"/>
        <v>212164瑞穂市</v>
      </c>
      <c r="H1622" s="117" t="s">
        <v>338</v>
      </c>
      <c r="J1622" s="117" t="s">
        <v>3285</v>
      </c>
      <c r="K1622" s="121">
        <v>17619602</v>
      </c>
    </row>
    <row r="1623" spans="1:11" x14ac:dyDescent="0.4">
      <c r="A1623" s="117" t="s">
        <v>6634</v>
      </c>
      <c r="B1623" s="117" t="s">
        <v>225</v>
      </c>
      <c r="C1623" s="117" t="s">
        <v>6560</v>
      </c>
      <c r="D1623" s="117" t="s">
        <v>6561</v>
      </c>
      <c r="E1623" s="117" t="s">
        <v>3418</v>
      </c>
      <c r="F1623" s="117" t="s">
        <v>3417</v>
      </c>
      <c r="G1623" s="146" t="str">
        <f t="shared" si="25"/>
        <v>212172飛騨市</v>
      </c>
      <c r="H1623" s="117" t="s">
        <v>338</v>
      </c>
      <c r="J1623" s="117" t="s">
        <v>3285</v>
      </c>
      <c r="K1623" s="121">
        <v>19609391</v>
      </c>
    </row>
    <row r="1624" spans="1:11" x14ac:dyDescent="0.4">
      <c r="A1624" s="117" t="s">
        <v>6634</v>
      </c>
      <c r="B1624" s="117" t="s">
        <v>225</v>
      </c>
      <c r="C1624" s="117" t="s">
        <v>6560</v>
      </c>
      <c r="D1624" s="117" t="s">
        <v>6561</v>
      </c>
      <c r="E1624" s="117" t="s">
        <v>3416</v>
      </c>
      <c r="F1624" s="117" t="s">
        <v>3415</v>
      </c>
      <c r="G1624" s="146" t="str">
        <f t="shared" si="25"/>
        <v>212181本巣市</v>
      </c>
      <c r="H1624" s="117" t="s">
        <v>338</v>
      </c>
      <c r="J1624" s="117" t="s">
        <v>3285</v>
      </c>
      <c r="K1624" s="121">
        <v>16105663</v>
      </c>
    </row>
    <row r="1625" spans="1:11" x14ac:dyDescent="0.4">
      <c r="A1625" s="117" t="s">
        <v>6634</v>
      </c>
      <c r="B1625" s="117" t="s">
        <v>225</v>
      </c>
      <c r="C1625" s="117" t="s">
        <v>6560</v>
      </c>
      <c r="D1625" s="117" t="s">
        <v>6561</v>
      </c>
      <c r="E1625" s="117" t="s">
        <v>3414</v>
      </c>
      <c r="F1625" s="117" t="s">
        <v>3413</v>
      </c>
      <c r="G1625" s="146" t="str">
        <f t="shared" si="25"/>
        <v>212199郡上市</v>
      </c>
      <c r="H1625" s="117" t="s">
        <v>338</v>
      </c>
      <c r="J1625" s="117" t="s">
        <v>3285</v>
      </c>
      <c r="K1625" s="121">
        <v>31492239</v>
      </c>
    </row>
    <row r="1626" spans="1:11" x14ac:dyDescent="0.4">
      <c r="A1626" s="117" t="s">
        <v>6634</v>
      </c>
      <c r="B1626" s="117" t="s">
        <v>225</v>
      </c>
      <c r="C1626" s="117" t="s">
        <v>6560</v>
      </c>
      <c r="D1626" s="117" t="s">
        <v>6561</v>
      </c>
      <c r="E1626" s="117" t="s">
        <v>3412</v>
      </c>
      <c r="F1626" s="117" t="s">
        <v>3411</v>
      </c>
      <c r="G1626" s="146" t="str">
        <f t="shared" si="25"/>
        <v>212202下呂市</v>
      </c>
      <c r="H1626" s="117" t="s">
        <v>338</v>
      </c>
      <c r="J1626" s="117" t="s">
        <v>3285</v>
      </c>
      <c r="K1626" s="121">
        <v>24343427</v>
      </c>
    </row>
    <row r="1627" spans="1:11" x14ac:dyDescent="0.4">
      <c r="A1627" s="117" t="s">
        <v>6634</v>
      </c>
      <c r="B1627" s="117" t="s">
        <v>225</v>
      </c>
      <c r="C1627" s="117" t="s">
        <v>6560</v>
      </c>
      <c r="D1627" s="117" t="s">
        <v>6561</v>
      </c>
      <c r="E1627" s="117" t="s">
        <v>3410</v>
      </c>
      <c r="F1627" s="117" t="s">
        <v>3409</v>
      </c>
      <c r="G1627" s="146" t="str">
        <f t="shared" si="25"/>
        <v>212211海津市</v>
      </c>
      <c r="H1627" s="117" t="s">
        <v>338</v>
      </c>
      <c r="J1627" s="117" t="s">
        <v>3285</v>
      </c>
      <c r="K1627" s="121">
        <v>15713143</v>
      </c>
    </row>
    <row r="1628" spans="1:11" x14ac:dyDescent="0.4">
      <c r="A1628" s="117" t="s">
        <v>6634</v>
      </c>
      <c r="B1628" s="117" t="s">
        <v>225</v>
      </c>
      <c r="C1628" s="117" t="s">
        <v>6560</v>
      </c>
      <c r="D1628" s="117" t="s">
        <v>6561</v>
      </c>
      <c r="E1628" s="117" t="s">
        <v>3408</v>
      </c>
      <c r="F1628" s="117" t="s">
        <v>3407</v>
      </c>
      <c r="G1628" s="146" t="str">
        <f t="shared" si="25"/>
        <v>213021岐南町</v>
      </c>
      <c r="H1628" s="117" t="s">
        <v>277</v>
      </c>
      <c r="J1628" s="117" t="s">
        <v>3285</v>
      </c>
      <c r="K1628" s="121">
        <v>8791040</v>
      </c>
    </row>
    <row r="1629" spans="1:11" x14ac:dyDescent="0.4">
      <c r="A1629" s="117" t="s">
        <v>6634</v>
      </c>
      <c r="B1629" s="117" t="s">
        <v>225</v>
      </c>
      <c r="C1629" s="117" t="s">
        <v>6560</v>
      </c>
      <c r="D1629" s="117" t="s">
        <v>6561</v>
      </c>
      <c r="E1629" s="117" t="s">
        <v>3406</v>
      </c>
      <c r="F1629" s="117" t="s">
        <v>3405</v>
      </c>
      <c r="G1629" s="146" t="str">
        <f t="shared" si="25"/>
        <v>213039笠松町</v>
      </c>
      <c r="H1629" s="117" t="s">
        <v>277</v>
      </c>
      <c r="J1629" s="117" t="s">
        <v>3285</v>
      </c>
      <c r="K1629" s="121">
        <v>7440136</v>
      </c>
    </row>
    <row r="1630" spans="1:11" x14ac:dyDescent="0.4">
      <c r="A1630" s="117" t="s">
        <v>6634</v>
      </c>
      <c r="B1630" s="117" t="s">
        <v>225</v>
      </c>
      <c r="C1630" s="117" t="s">
        <v>6560</v>
      </c>
      <c r="D1630" s="117" t="s">
        <v>6561</v>
      </c>
      <c r="E1630" s="117" t="s">
        <v>3404</v>
      </c>
      <c r="F1630" s="117" t="s">
        <v>3403</v>
      </c>
      <c r="G1630" s="146" t="str">
        <f t="shared" si="25"/>
        <v>213411養老町</v>
      </c>
      <c r="H1630" s="117" t="s">
        <v>277</v>
      </c>
      <c r="J1630" s="117" t="s">
        <v>3285</v>
      </c>
      <c r="K1630" s="121">
        <v>10588584</v>
      </c>
    </row>
    <row r="1631" spans="1:11" x14ac:dyDescent="0.4">
      <c r="A1631" s="117" t="s">
        <v>6634</v>
      </c>
      <c r="B1631" s="117" t="s">
        <v>225</v>
      </c>
      <c r="C1631" s="117" t="s">
        <v>6560</v>
      </c>
      <c r="D1631" s="117" t="s">
        <v>6561</v>
      </c>
      <c r="E1631" s="117" t="s">
        <v>3402</v>
      </c>
      <c r="F1631" s="117" t="s">
        <v>3401</v>
      </c>
      <c r="G1631" s="146" t="str">
        <f t="shared" si="25"/>
        <v>213616垂井町</v>
      </c>
      <c r="H1631" s="117" t="s">
        <v>277</v>
      </c>
      <c r="J1631" s="117" t="s">
        <v>3285</v>
      </c>
      <c r="K1631" s="121">
        <v>8893982</v>
      </c>
    </row>
    <row r="1632" spans="1:11" x14ac:dyDescent="0.4">
      <c r="A1632" s="117" t="s">
        <v>6634</v>
      </c>
      <c r="B1632" s="117" t="s">
        <v>225</v>
      </c>
      <c r="C1632" s="117" t="s">
        <v>6560</v>
      </c>
      <c r="D1632" s="117" t="s">
        <v>6561</v>
      </c>
      <c r="E1632" s="117" t="s">
        <v>3400</v>
      </c>
      <c r="F1632" s="117" t="s">
        <v>3399</v>
      </c>
      <c r="G1632" s="146" t="str">
        <f t="shared" si="25"/>
        <v>213624関ケ原町</v>
      </c>
      <c r="H1632" s="117" t="s">
        <v>277</v>
      </c>
      <c r="J1632" s="117" t="s">
        <v>3285</v>
      </c>
      <c r="K1632" s="121">
        <v>3685060</v>
      </c>
    </row>
    <row r="1633" spans="1:11" x14ac:dyDescent="0.4">
      <c r="A1633" s="117" t="s">
        <v>6634</v>
      </c>
      <c r="B1633" s="117" t="s">
        <v>225</v>
      </c>
      <c r="C1633" s="117" t="s">
        <v>6560</v>
      </c>
      <c r="D1633" s="117" t="s">
        <v>6561</v>
      </c>
      <c r="E1633" s="117" t="s">
        <v>3398</v>
      </c>
      <c r="F1633" s="117" t="s">
        <v>3397</v>
      </c>
      <c r="G1633" s="146" t="str">
        <f t="shared" si="25"/>
        <v>213811神戸町</v>
      </c>
      <c r="H1633" s="117" t="s">
        <v>277</v>
      </c>
      <c r="J1633" s="117" t="s">
        <v>3285</v>
      </c>
      <c r="K1633" s="121">
        <v>7447655</v>
      </c>
    </row>
    <row r="1634" spans="1:11" x14ac:dyDescent="0.4">
      <c r="A1634" s="117" t="s">
        <v>6634</v>
      </c>
      <c r="B1634" s="117" t="s">
        <v>225</v>
      </c>
      <c r="C1634" s="117" t="s">
        <v>6560</v>
      </c>
      <c r="D1634" s="117" t="s">
        <v>6561</v>
      </c>
      <c r="E1634" s="117" t="s">
        <v>3396</v>
      </c>
      <c r="F1634" s="117" t="s">
        <v>3395</v>
      </c>
      <c r="G1634" s="146" t="str">
        <f t="shared" si="25"/>
        <v>213829輪之内町</v>
      </c>
      <c r="H1634" s="117" t="s">
        <v>277</v>
      </c>
      <c r="J1634" s="117" t="s">
        <v>3285</v>
      </c>
      <c r="K1634" s="121">
        <v>4038905</v>
      </c>
    </row>
    <row r="1635" spans="1:11" x14ac:dyDescent="0.4">
      <c r="A1635" s="117" t="s">
        <v>6634</v>
      </c>
      <c r="B1635" s="117" t="s">
        <v>225</v>
      </c>
      <c r="C1635" s="117" t="s">
        <v>6560</v>
      </c>
      <c r="D1635" s="117" t="s">
        <v>6561</v>
      </c>
      <c r="E1635" s="117" t="s">
        <v>3394</v>
      </c>
      <c r="F1635" s="117" t="s">
        <v>3393</v>
      </c>
      <c r="G1635" s="146" t="str">
        <f t="shared" si="25"/>
        <v>213837安八町</v>
      </c>
      <c r="H1635" s="117" t="s">
        <v>277</v>
      </c>
      <c r="J1635" s="117" t="s">
        <v>3285</v>
      </c>
      <c r="K1635" s="121">
        <v>6834386</v>
      </c>
    </row>
    <row r="1636" spans="1:11" x14ac:dyDescent="0.4">
      <c r="A1636" s="117" t="s">
        <v>6634</v>
      </c>
      <c r="B1636" s="117" t="s">
        <v>225</v>
      </c>
      <c r="C1636" s="117" t="s">
        <v>6560</v>
      </c>
      <c r="D1636" s="117" t="s">
        <v>6561</v>
      </c>
      <c r="E1636" s="117" t="s">
        <v>3392</v>
      </c>
      <c r="F1636" s="117" t="s">
        <v>3391</v>
      </c>
      <c r="G1636" s="146" t="str">
        <f t="shared" si="25"/>
        <v>214019揖斐川町</v>
      </c>
      <c r="H1636" s="117" t="s">
        <v>277</v>
      </c>
      <c r="J1636" s="117" t="s">
        <v>3285</v>
      </c>
      <c r="K1636" s="121">
        <v>13354493</v>
      </c>
    </row>
    <row r="1637" spans="1:11" x14ac:dyDescent="0.4">
      <c r="A1637" s="117" t="s">
        <v>6634</v>
      </c>
      <c r="B1637" s="117" t="s">
        <v>225</v>
      </c>
      <c r="C1637" s="117" t="s">
        <v>6560</v>
      </c>
      <c r="D1637" s="117" t="s">
        <v>6561</v>
      </c>
      <c r="E1637" s="117" t="s">
        <v>3390</v>
      </c>
      <c r="F1637" s="117" t="s">
        <v>3389</v>
      </c>
      <c r="G1637" s="146" t="str">
        <f t="shared" si="25"/>
        <v>214035大野町</v>
      </c>
      <c r="H1637" s="117" t="s">
        <v>277</v>
      </c>
      <c r="J1637" s="117" t="s">
        <v>3285</v>
      </c>
      <c r="K1637" s="121">
        <v>8645842</v>
      </c>
    </row>
    <row r="1638" spans="1:11" x14ac:dyDescent="0.4">
      <c r="A1638" s="117" t="s">
        <v>6634</v>
      </c>
      <c r="B1638" s="117" t="s">
        <v>225</v>
      </c>
      <c r="C1638" s="117" t="s">
        <v>6560</v>
      </c>
      <c r="D1638" s="117" t="s">
        <v>6561</v>
      </c>
      <c r="E1638" s="117" t="s">
        <v>3388</v>
      </c>
      <c r="F1638" s="117" t="s">
        <v>3387</v>
      </c>
      <c r="G1638" s="146" t="str">
        <f t="shared" si="25"/>
        <v>214043池田町</v>
      </c>
      <c r="H1638" s="117" t="s">
        <v>277</v>
      </c>
      <c r="J1638" s="117" t="s">
        <v>3285</v>
      </c>
      <c r="K1638" s="121">
        <v>10920243</v>
      </c>
    </row>
    <row r="1639" spans="1:11" x14ac:dyDescent="0.4">
      <c r="A1639" s="117" t="s">
        <v>6634</v>
      </c>
      <c r="B1639" s="117" t="s">
        <v>225</v>
      </c>
      <c r="C1639" s="117" t="s">
        <v>6560</v>
      </c>
      <c r="D1639" s="117" t="s">
        <v>6561</v>
      </c>
      <c r="E1639" s="117" t="s">
        <v>3386</v>
      </c>
      <c r="F1639" s="117" t="s">
        <v>3385</v>
      </c>
      <c r="G1639" s="146" t="str">
        <f t="shared" si="25"/>
        <v>214213北方町</v>
      </c>
      <c r="H1639" s="117" t="s">
        <v>277</v>
      </c>
      <c r="J1639" s="117" t="s">
        <v>3285</v>
      </c>
      <c r="K1639" s="121">
        <v>7060107</v>
      </c>
    </row>
    <row r="1640" spans="1:11" x14ac:dyDescent="0.4">
      <c r="A1640" s="117" t="s">
        <v>6634</v>
      </c>
      <c r="B1640" s="117" t="s">
        <v>225</v>
      </c>
      <c r="C1640" s="117" t="s">
        <v>6560</v>
      </c>
      <c r="D1640" s="117" t="s">
        <v>6561</v>
      </c>
      <c r="E1640" s="117" t="s">
        <v>3384</v>
      </c>
      <c r="F1640" s="117" t="s">
        <v>3383</v>
      </c>
      <c r="G1640" s="146" t="str">
        <f t="shared" si="25"/>
        <v>215015坂祝町</v>
      </c>
      <c r="H1640" s="117" t="s">
        <v>277</v>
      </c>
      <c r="J1640" s="117" t="s">
        <v>3285</v>
      </c>
      <c r="K1640" s="121">
        <v>3177846</v>
      </c>
    </row>
    <row r="1641" spans="1:11" x14ac:dyDescent="0.4">
      <c r="A1641" s="117" t="s">
        <v>6634</v>
      </c>
      <c r="B1641" s="117" t="s">
        <v>225</v>
      </c>
      <c r="C1641" s="117" t="s">
        <v>6560</v>
      </c>
      <c r="D1641" s="117" t="s">
        <v>6561</v>
      </c>
      <c r="E1641" s="117" t="s">
        <v>3382</v>
      </c>
      <c r="F1641" s="117" t="s">
        <v>3381</v>
      </c>
      <c r="G1641" s="146" t="str">
        <f t="shared" si="25"/>
        <v>215023富加町</v>
      </c>
      <c r="H1641" s="117" t="s">
        <v>277</v>
      </c>
      <c r="J1641" s="117" t="s">
        <v>3285</v>
      </c>
      <c r="K1641" s="121">
        <v>3017518</v>
      </c>
    </row>
    <row r="1642" spans="1:11" x14ac:dyDescent="0.4">
      <c r="A1642" s="117" t="s">
        <v>6634</v>
      </c>
      <c r="B1642" s="117" t="s">
        <v>225</v>
      </c>
      <c r="C1642" s="117" t="s">
        <v>6560</v>
      </c>
      <c r="D1642" s="117" t="s">
        <v>6561</v>
      </c>
      <c r="E1642" s="117" t="s">
        <v>3380</v>
      </c>
      <c r="F1642" s="117" t="s">
        <v>3379</v>
      </c>
      <c r="G1642" s="146" t="str">
        <f t="shared" si="25"/>
        <v>215031川辺町</v>
      </c>
      <c r="H1642" s="117" t="s">
        <v>277</v>
      </c>
      <c r="J1642" s="117" t="s">
        <v>3285</v>
      </c>
      <c r="K1642" s="121">
        <v>4876276</v>
      </c>
    </row>
    <row r="1643" spans="1:11" x14ac:dyDescent="0.4">
      <c r="A1643" s="117" t="s">
        <v>6634</v>
      </c>
      <c r="B1643" s="117" t="s">
        <v>225</v>
      </c>
      <c r="C1643" s="117" t="s">
        <v>6560</v>
      </c>
      <c r="D1643" s="117" t="s">
        <v>6561</v>
      </c>
      <c r="E1643" s="117" t="s">
        <v>3378</v>
      </c>
      <c r="F1643" s="117" t="s">
        <v>3377</v>
      </c>
      <c r="G1643" s="146" t="str">
        <f t="shared" si="25"/>
        <v>215040七宗町</v>
      </c>
      <c r="H1643" s="117" t="s">
        <v>277</v>
      </c>
      <c r="J1643" s="117" t="s">
        <v>3285</v>
      </c>
      <c r="K1643" s="121">
        <v>5763466</v>
      </c>
    </row>
    <row r="1644" spans="1:11" x14ac:dyDescent="0.4">
      <c r="A1644" s="117" t="s">
        <v>6634</v>
      </c>
      <c r="B1644" s="117" t="s">
        <v>225</v>
      </c>
      <c r="C1644" s="117" t="s">
        <v>6560</v>
      </c>
      <c r="D1644" s="117" t="s">
        <v>6561</v>
      </c>
      <c r="E1644" s="117" t="s">
        <v>3376</v>
      </c>
      <c r="F1644" s="117" t="s">
        <v>3375</v>
      </c>
      <c r="G1644" s="146" t="str">
        <f t="shared" si="25"/>
        <v>215058八百津町</v>
      </c>
      <c r="H1644" s="117" t="s">
        <v>277</v>
      </c>
      <c r="J1644" s="117" t="s">
        <v>3285</v>
      </c>
      <c r="K1644" s="121">
        <v>6058472</v>
      </c>
    </row>
    <row r="1645" spans="1:11" x14ac:dyDescent="0.4">
      <c r="A1645" s="117" t="s">
        <v>6634</v>
      </c>
      <c r="B1645" s="117" t="s">
        <v>225</v>
      </c>
      <c r="C1645" s="117" t="s">
        <v>6560</v>
      </c>
      <c r="D1645" s="117" t="s">
        <v>6561</v>
      </c>
      <c r="E1645" s="117" t="s">
        <v>3374</v>
      </c>
      <c r="F1645" s="117" t="s">
        <v>3373</v>
      </c>
      <c r="G1645" s="146" t="str">
        <f t="shared" si="25"/>
        <v>215066白川町</v>
      </c>
      <c r="H1645" s="117" t="s">
        <v>277</v>
      </c>
      <c r="J1645" s="117" t="s">
        <v>3285</v>
      </c>
      <c r="K1645" s="121">
        <v>5991055</v>
      </c>
    </row>
    <row r="1646" spans="1:11" x14ac:dyDescent="0.4">
      <c r="A1646" s="117" t="s">
        <v>6634</v>
      </c>
      <c r="B1646" s="117" t="s">
        <v>225</v>
      </c>
      <c r="C1646" s="117" t="s">
        <v>6560</v>
      </c>
      <c r="D1646" s="117" t="s">
        <v>6561</v>
      </c>
      <c r="E1646" s="117" t="s">
        <v>3372</v>
      </c>
      <c r="F1646" s="117" t="s">
        <v>3371</v>
      </c>
      <c r="G1646" s="146" t="str">
        <f t="shared" si="25"/>
        <v>215074東白川村</v>
      </c>
      <c r="H1646" s="117" t="s">
        <v>277</v>
      </c>
      <c r="J1646" s="117" t="s">
        <v>3285</v>
      </c>
      <c r="K1646" s="121">
        <v>2617792</v>
      </c>
    </row>
    <row r="1647" spans="1:11" x14ac:dyDescent="0.4">
      <c r="A1647" s="117" t="s">
        <v>6634</v>
      </c>
      <c r="B1647" s="117" t="s">
        <v>225</v>
      </c>
      <c r="C1647" s="117" t="s">
        <v>6560</v>
      </c>
      <c r="D1647" s="117" t="s">
        <v>6561</v>
      </c>
      <c r="E1647" s="117" t="s">
        <v>3370</v>
      </c>
      <c r="F1647" s="117" t="s">
        <v>3369</v>
      </c>
      <c r="G1647" s="146" t="str">
        <f t="shared" si="25"/>
        <v>215210御嵩町</v>
      </c>
      <c r="H1647" s="117" t="s">
        <v>277</v>
      </c>
      <c r="J1647" s="117" t="s">
        <v>3285</v>
      </c>
      <c r="K1647" s="121">
        <v>6811018</v>
      </c>
    </row>
    <row r="1648" spans="1:11" x14ac:dyDescent="0.4">
      <c r="A1648" s="117" t="s">
        <v>6634</v>
      </c>
      <c r="B1648" s="117" t="s">
        <v>225</v>
      </c>
      <c r="C1648" s="117" t="s">
        <v>6560</v>
      </c>
      <c r="D1648" s="117" t="s">
        <v>6561</v>
      </c>
      <c r="E1648" s="117" t="s">
        <v>3368</v>
      </c>
      <c r="F1648" s="117" t="s">
        <v>3367</v>
      </c>
      <c r="G1648" s="146" t="str">
        <f t="shared" si="25"/>
        <v>216046白川村</v>
      </c>
      <c r="H1648" s="117" t="s">
        <v>277</v>
      </c>
      <c r="J1648" s="117" t="s">
        <v>3285</v>
      </c>
      <c r="K1648" s="121">
        <v>3457276</v>
      </c>
    </row>
    <row r="1649" spans="1:11" x14ac:dyDescent="0.4">
      <c r="A1649" s="117" t="s">
        <v>6634</v>
      </c>
      <c r="B1649" s="117" t="s">
        <v>225</v>
      </c>
      <c r="C1649" s="117" t="s">
        <v>6560</v>
      </c>
      <c r="D1649" s="117" t="s">
        <v>6561</v>
      </c>
      <c r="E1649" s="117" t="s">
        <v>3366</v>
      </c>
      <c r="F1649" s="117" t="s">
        <v>3365</v>
      </c>
      <c r="G1649" s="146" t="str">
        <f t="shared" si="25"/>
        <v>218219岐阜羽島衛生施設組合</v>
      </c>
      <c r="H1649" s="117" t="s">
        <v>226</v>
      </c>
      <c r="J1649" s="117" t="s">
        <v>3285</v>
      </c>
      <c r="K1649" s="121">
        <v>282110</v>
      </c>
    </row>
    <row r="1650" spans="1:11" x14ac:dyDescent="0.4">
      <c r="A1650" s="117" t="s">
        <v>6634</v>
      </c>
      <c r="B1650" s="117" t="s">
        <v>225</v>
      </c>
      <c r="C1650" s="117" t="s">
        <v>6560</v>
      </c>
      <c r="D1650" s="117" t="s">
        <v>6561</v>
      </c>
      <c r="E1650" s="117" t="s">
        <v>3364</v>
      </c>
      <c r="F1650" s="117" t="s">
        <v>3363</v>
      </c>
      <c r="G1650" s="146" t="str">
        <f t="shared" si="25"/>
        <v>218227大垣衛生施設組合</v>
      </c>
      <c r="H1650" s="117" t="s">
        <v>226</v>
      </c>
      <c r="J1650" s="117" t="s">
        <v>3285</v>
      </c>
      <c r="K1650" s="121">
        <v>468746</v>
      </c>
    </row>
    <row r="1651" spans="1:11" x14ac:dyDescent="0.4">
      <c r="A1651" s="117" t="s">
        <v>6634</v>
      </c>
      <c r="B1651" s="117" t="s">
        <v>225</v>
      </c>
      <c r="C1651" s="117" t="s">
        <v>6560</v>
      </c>
      <c r="D1651" s="117" t="s">
        <v>6561</v>
      </c>
      <c r="E1651" s="117" t="s">
        <v>3362</v>
      </c>
      <c r="F1651" s="117" t="s">
        <v>3361</v>
      </c>
      <c r="G1651" s="146" t="str">
        <f t="shared" si="25"/>
        <v>218235可茂衛生施設利用組合</v>
      </c>
      <c r="H1651" s="117" t="s">
        <v>226</v>
      </c>
      <c r="J1651" s="117" t="s">
        <v>3285</v>
      </c>
      <c r="K1651" s="121">
        <v>3281433</v>
      </c>
    </row>
    <row r="1652" spans="1:11" x14ac:dyDescent="0.4">
      <c r="A1652" s="117" t="s">
        <v>6634</v>
      </c>
      <c r="B1652" s="117" t="s">
        <v>225</v>
      </c>
      <c r="C1652" s="117" t="s">
        <v>6560</v>
      </c>
      <c r="D1652" s="117" t="s">
        <v>6561</v>
      </c>
      <c r="E1652" s="117" t="s">
        <v>3360</v>
      </c>
      <c r="F1652" s="117" t="s">
        <v>3359</v>
      </c>
      <c r="G1652" s="146" t="str">
        <f t="shared" si="25"/>
        <v>218243南濃衛生施設利用事務組合</v>
      </c>
      <c r="H1652" s="117" t="s">
        <v>226</v>
      </c>
      <c r="J1652" s="117" t="s">
        <v>3285</v>
      </c>
      <c r="K1652" s="121">
        <v>1424760</v>
      </c>
    </row>
    <row r="1653" spans="1:11" x14ac:dyDescent="0.4">
      <c r="A1653" s="117" t="s">
        <v>6634</v>
      </c>
      <c r="B1653" s="117" t="s">
        <v>225</v>
      </c>
      <c r="C1653" s="117" t="s">
        <v>6560</v>
      </c>
      <c r="D1653" s="117" t="s">
        <v>6561</v>
      </c>
      <c r="E1653" s="117" t="s">
        <v>3358</v>
      </c>
      <c r="F1653" s="117" t="s">
        <v>3357</v>
      </c>
      <c r="G1653" s="146" t="str">
        <f t="shared" si="25"/>
        <v>218391木曽川右岸地帯水防事務組合</v>
      </c>
      <c r="H1653" s="117" t="s">
        <v>226</v>
      </c>
      <c r="J1653" s="117" t="s">
        <v>3285</v>
      </c>
      <c r="K1653" s="121">
        <v>28289</v>
      </c>
    </row>
    <row r="1654" spans="1:11" x14ac:dyDescent="0.4">
      <c r="A1654" s="117" t="s">
        <v>6634</v>
      </c>
      <c r="B1654" s="117" t="s">
        <v>225</v>
      </c>
      <c r="C1654" s="117" t="s">
        <v>6560</v>
      </c>
      <c r="D1654" s="117" t="s">
        <v>6561</v>
      </c>
      <c r="E1654" s="117" t="s">
        <v>3356</v>
      </c>
      <c r="F1654" s="117" t="s">
        <v>3355</v>
      </c>
      <c r="G1654" s="146" t="str">
        <f t="shared" si="25"/>
        <v>218405大垣輪中水防事務組合</v>
      </c>
      <c r="H1654" s="117" t="s">
        <v>226</v>
      </c>
      <c r="J1654" s="117" t="s">
        <v>3285</v>
      </c>
      <c r="K1654" s="121">
        <v>39844</v>
      </c>
    </row>
    <row r="1655" spans="1:11" x14ac:dyDescent="0.4">
      <c r="A1655" s="117" t="s">
        <v>6634</v>
      </c>
      <c r="B1655" s="117" t="s">
        <v>225</v>
      </c>
      <c r="C1655" s="117" t="s">
        <v>6560</v>
      </c>
      <c r="D1655" s="117" t="s">
        <v>6561</v>
      </c>
      <c r="E1655" s="117" t="s">
        <v>3354</v>
      </c>
      <c r="F1655" s="117" t="s">
        <v>3353</v>
      </c>
      <c r="G1655" s="146" t="str">
        <f t="shared" si="25"/>
        <v>218430揖斐川水防事務組合</v>
      </c>
      <c r="H1655" s="117" t="s">
        <v>226</v>
      </c>
      <c r="J1655" s="117" t="s">
        <v>3285</v>
      </c>
      <c r="K1655" s="121">
        <v>2440</v>
      </c>
    </row>
    <row r="1656" spans="1:11" x14ac:dyDescent="0.4">
      <c r="A1656" s="117" t="s">
        <v>6634</v>
      </c>
      <c r="B1656" s="117" t="s">
        <v>225</v>
      </c>
      <c r="C1656" s="117" t="s">
        <v>6560</v>
      </c>
      <c r="D1656" s="117" t="s">
        <v>6561</v>
      </c>
      <c r="E1656" s="117" t="s">
        <v>3352</v>
      </c>
      <c r="F1656" s="117" t="s">
        <v>3351</v>
      </c>
      <c r="G1656" s="146" t="str">
        <f t="shared" si="25"/>
        <v>218472土岐川防災ダム一部事務組合</v>
      </c>
      <c r="H1656" s="117" t="s">
        <v>226</v>
      </c>
      <c r="J1656" s="117" t="s">
        <v>3285</v>
      </c>
      <c r="K1656" s="121">
        <v>23451</v>
      </c>
    </row>
    <row r="1657" spans="1:11" x14ac:dyDescent="0.4">
      <c r="A1657" s="117" t="s">
        <v>6634</v>
      </c>
      <c r="B1657" s="117" t="s">
        <v>225</v>
      </c>
      <c r="C1657" s="117" t="s">
        <v>6560</v>
      </c>
      <c r="D1657" s="117" t="s">
        <v>6561</v>
      </c>
      <c r="E1657" s="117" t="s">
        <v>3350</v>
      </c>
      <c r="F1657" s="117" t="s">
        <v>3349</v>
      </c>
      <c r="G1657" s="146" t="str">
        <f t="shared" si="25"/>
        <v>218481可児川防災等ため池組合</v>
      </c>
      <c r="H1657" s="117" t="s">
        <v>226</v>
      </c>
      <c r="J1657" s="117" t="s">
        <v>3285</v>
      </c>
      <c r="K1657" s="121">
        <v>27749</v>
      </c>
    </row>
    <row r="1658" spans="1:11" x14ac:dyDescent="0.4">
      <c r="A1658" s="117" t="s">
        <v>6634</v>
      </c>
      <c r="B1658" s="117" t="s">
        <v>225</v>
      </c>
      <c r="C1658" s="117" t="s">
        <v>6560</v>
      </c>
      <c r="D1658" s="117" t="s">
        <v>6561</v>
      </c>
      <c r="E1658" s="117" t="s">
        <v>3348</v>
      </c>
      <c r="F1658" s="117" t="s">
        <v>3347</v>
      </c>
      <c r="G1658" s="146" t="str">
        <f t="shared" si="25"/>
        <v>218499揖斐郡養基小学校養基保育所組合</v>
      </c>
      <c r="H1658" s="117" t="s">
        <v>226</v>
      </c>
      <c r="J1658" s="117" t="s">
        <v>3285</v>
      </c>
      <c r="K1658" s="121">
        <v>193098</v>
      </c>
    </row>
    <row r="1659" spans="1:11" x14ac:dyDescent="0.4">
      <c r="A1659" s="117" t="s">
        <v>6634</v>
      </c>
      <c r="B1659" s="117" t="s">
        <v>225</v>
      </c>
      <c r="C1659" s="117" t="s">
        <v>6560</v>
      </c>
      <c r="D1659" s="117" t="s">
        <v>6561</v>
      </c>
      <c r="E1659" s="117" t="s">
        <v>3346</v>
      </c>
      <c r="F1659" s="117" t="s">
        <v>3345</v>
      </c>
      <c r="G1659" s="146" t="str">
        <f t="shared" si="25"/>
        <v>218537大垣市安八郡安八町東安中学校組合</v>
      </c>
      <c r="H1659" s="117" t="s">
        <v>226</v>
      </c>
      <c r="J1659" s="117" t="s">
        <v>3285</v>
      </c>
      <c r="K1659" s="121">
        <v>113846</v>
      </c>
    </row>
    <row r="1660" spans="1:11" x14ac:dyDescent="0.4">
      <c r="A1660" s="117" t="s">
        <v>6634</v>
      </c>
      <c r="B1660" s="117" t="s">
        <v>225</v>
      </c>
      <c r="C1660" s="117" t="s">
        <v>6560</v>
      </c>
      <c r="D1660" s="117" t="s">
        <v>6561</v>
      </c>
      <c r="E1660" s="117" t="s">
        <v>3344</v>
      </c>
      <c r="F1660" s="117" t="s">
        <v>3343</v>
      </c>
      <c r="G1660" s="146" t="str">
        <f t="shared" si="25"/>
        <v>218588可児市・御嵩町中学校組合</v>
      </c>
      <c r="H1660" s="117" t="s">
        <v>226</v>
      </c>
      <c r="J1660" s="117" t="s">
        <v>3285</v>
      </c>
      <c r="K1660" s="121">
        <v>57469</v>
      </c>
    </row>
    <row r="1661" spans="1:11" x14ac:dyDescent="0.4">
      <c r="A1661" s="117" t="s">
        <v>6634</v>
      </c>
      <c r="B1661" s="117" t="s">
        <v>225</v>
      </c>
      <c r="C1661" s="117" t="s">
        <v>6560</v>
      </c>
      <c r="D1661" s="117" t="s">
        <v>6561</v>
      </c>
      <c r="E1661" s="117" t="s">
        <v>3342</v>
      </c>
      <c r="F1661" s="117" t="s">
        <v>3341</v>
      </c>
      <c r="G1661" s="146" t="str">
        <f t="shared" si="25"/>
        <v>218669岐阜県市町村会館組合</v>
      </c>
      <c r="H1661" s="117" t="s">
        <v>226</v>
      </c>
      <c r="J1661" s="117" t="s">
        <v>3285</v>
      </c>
      <c r="K1661" s="121">
        <v>64403</v>
      </c>
    </row>
    <row r="1662" spans="1:11" x14ac:dyDescent="0.4">
      <c r="A1662" s="117" t="s">
        <v>6634</v>
      </c>
      <c r="B1662" s="117" t="s">
        <v>225</v>
      </c>
      <c r="C1662" s="117" t="s">
        <v>6560</v>
      </c>
      <c r="D1662" s="117" t="s">
        <v>6561</v>
      </c>
      <c r="E1662" s="117" t="s">
        <v>3340</v>
      </c>
      <c r="F1662" s="117" t="s">
        <v>3339</v>
      </c>
      <c r="G1662" s="146" t="str">
        <f t="shared" si="25"/>
        <v>218693樫原谷林野組合</v>
      </c>
      <c r="H1662" s="117" t="s">
        <v>226</v>
      </c>
      <c r="J1662" s="117" t="s">
        <v>3285</v>
      </c>
      <c r="K1662" s="121">
        <v>265</v>
      </c>
    </row>
    <row r="1663" spans="1:11" x14ac:dyDescent="0.4">
      <c r="A1663" s="117" t="s">
        <v>6634</v>
      </c>
      <c r="B1663" s="117" t="s">
        <v>225</v>
      </c>
      <c r="C1663" s="117" t="s">
        <v>6560</v>
      </c>
      <c r="D1663" s="117" t="s">
        <v>6561</v>
      </c>
      <c r="E1663" s="117" t="s">
        <v>3338</v>
      </c>
      <c r="F1663" s="117" t="s">
        <v>3337</v>
      </c>
      <c r="G1663" s="146" t="str">
        <f t="shared" si="25"/>
        <v>218707足打谷林野組合</v>
      </c>
      <c r="H1663" s="117" t="s">
        <v>226</v>
      </c>
      <c r="J1663" s="117" t="s">
        <v>3285</v>
      </c>
      <c r="K1663" s="121">
        <v>1111</v>
      </c>
    </row>
    <row r="1664" spans="1:11" x14ac:dyDescent="0.4">
      <c r="A1664" s="117" t="s">
        <v>6634</v>
      </c>
      <c r="B1664" s="117" t="s">
        <v>225</v>
      </c>
      <c r="C1664" s="117" t="s">
        <v>6560</v>
      </c>
      <c r="D1664" s="117" t="s">
        <v>6561</v>
      </c>
      <c r="E1664" s="117" t="s">
        <v>3336</v>
      </c>
      <c r="F1664" s="117" t="s">
        <v>3335</v>
      </c>
      <c r="G1664" s="146" t="str">
        <f t="shared" si="25"/>
        <v>218782岐阜県市町村職員退職手当組合</v>
      </c>
      <c r="H1664" s="117" t="s">
        <v>226</v>
      </c>
      <c r="J1664" s="117" t="s">
        <v>3285</v>
      </c>
      <c r="K1664" s="121">
        <v>8181774</v>
      </c>
    </row>
    <row r="1665" spans="1:11" x14ac:dyDescent="0.4">
      <c r="A1665" s="117" t="s">
        <v>6634</v>
      </c>
      <c r="B1665" s="117" t="s">
        <v>225</v>
      </c>
      <c r="C1665" s="117" t="s">
        <v>6560</v>
      </c>
      <c r="D1665" s="117" t="s">
        <v>6561</v>
      </c>
      <c r="E1665" s="117" t="s">
        <v>3334</v>
      </c>
      <c r="F1665" s="117" t="s">
        <v>3333</v>
      </c>
      <c r="G1665" s="146" t="str">
        <f t="shared" si="25"/>
        <v>218791不破消防組合</v>
      </c>
      <c r="H1665" s="117" t="s">
        <v>226</v>
      </c>
      <c r="J1665" s="117" t="s">
        <v>3285</v>
      </c>
      <c r="K1665" s="121">
        <v>484399</v>
      </c>
    </row>
    <row r="1666" spans="1:11" x14ac:dyDescent="0.4">
      <c r="A1666" s="117" t="s">
        <v>6634</v>
      </c>
      <c r="B1666" s="117" t="s">
        <v>225</v>
      </c>
      <c r="C1666" s="117" t="s">
        <v>6560</v>
      </c>
      <c r="D1666" s="117" t="s">
        <v>6561</v>
      </c>
      <c r="E1666" s="117" t="s">
        <v>3332</v>
      </c>
      <c r="F1666" s="117" t="s">
        <v>3331</v>
      </c>
      <c r="G1666" s="146" t="str">
        <f t="shared" ref="G1666:G1729" si="26">E1666&amp;F1666</f>
        <v>218821美濃加茂市富加町中学校組合</v>
      </c>
      <c r="H1666" s="117" t="s">
        <v>226</v>
      </c>
      <c r="J1666" s="117" t="s">
        <v>3285</v>
      </c>
      <c r="K1666" s="121">
        <v>60490</v>
      </c>
    </row>
    <row r="1667" spans="1:11" x14ac:dyDescent="0.4">
      <c r="A1667" s="117" t="s">
        <v>6634</v>
      </c>
      <c r="B1667" s="117" t="s">
        <v>225</v>
      </c>
      <c r="C1667" s="117" t="s">
        <v>6560</v>
      </c>
      <c r="D1667" s="117" t="s">
        <v>6561</v>
      </c>
      <c r="E1667" s="117" t="s">
        <v>3330</v>
      </c>
      <c r="F1667" s="117" t="s">
        <v>3329</v>
      </c>
      <c r="G1667" s="146" t="str">
        <f t="shared" si="26"/>
        <v>218847本巣消防事務組合</v>
      </c>
      <c r="H1667" s="117" t="s">
        <v>226</v>
      </c>
      <c r="J1667" s="117" t="s">
        <v>3285</v>
      </c>
      <c r="K1667" s="121">
        <v>776928</v>
      </c>
    </row>
    <row r="1668" spans="1:11" x14ac:dyDescent="0.4">
      <c r="A1668" s="117" t="s">
        <v>6634</v>
      </c>
      <c r="B1668" s="117" t="s">
        <v>225</v>
      </c>
      <c r="C1668" s="117" t="s">
        <v>6560</v>
      </c>
      <c r="D1668" s="117" t="s">
        <v>6561</v>
      </c>
      <c r="E1668" s="117" t="s">
        <v>3328</v>
      </c>
      <c r="F1668" s="117" t="s">
        <v>3327</v>
      </c>
      <c r="G1668" s="146" t="str">
        <f t="shared" si="26"/>
        <v>218898揖斐郡消防組合</v>
      </c>
      <c r="H1668" s="117" t="s">
        <v>226</v>
      </c>
      <c r="J1668" s="117" t="s">
        <v>3285</v>
      </c>
      <c r="K1668" s="121">
        <v>775551</v>
      </c>
    </row>
    <row r="1669" spans="1:11" x14ac:dyDescent="0.4">
      <c r="A1669" s="117" t="s">
        <v>6634</v>
      </c>
      <c r="B1669" s="117" t="s">
        <v>225</v>
      </c>
      <c r="C1669" s="117" t="s">
        <v>6560</v>
      </c>
      <c r="D1669" s="117" t="s">
        <v>6561</v>
      </c>
      <c r="E1669" s="117" t="s">
        <v>3326</v>
      </c>
      <c r="F1669" s="117" t="s">
        <v>3325</v>
      </c>
      <c r="G1669" s="146" t="str">
        <f t="shared" si="26"/>
        <v>218901可茂消防事務組合</v>
      </c>
      <c r="H1669" s="117" t="s">
        <v>226</v>
      </c>
      <c r="J1669" s="117" t="s">
        <v>3285</v>
      </c>
      <c r="K1669" s="121">
        <v>2813186</v>
      </c>
    </row>
    <row r="1670" spans="1:11" x14ac:dyDescent="0.4">
      <c r="A1670" s="117" t="s">
        <v>6634</v>
      </c>
      <c r="B1670" s="117" t="s">
        <v>225</v>
      </c>
      <c r="C1670" s="117" t="s">
        <v>6560</v>
      </c>
      <c r="D1670" s="117" t="s">
        <v>6561</v>
      </c>
      <c r="E1670" s="117" t="s">
        <v>3324</v>
      </c>
      <c r="F1670" s="117" t="s">
        <v>3323</v>
      </c>
      <c r="G1670" s="146" t="str">
        <f t="shared" si="26"/>
        <v>218936岐阜県地方競馬組合</v>
      </c>
      <c r="H1670" s="117" t="s">
        <v>220</v>
      </c>
      <c r="J1670" s="117" t="s">
        <v>3285</v>
      </c>
      <c r="K1670" s="121">
        <v>0</v>
      </c>
    </row>
    <row r="1671" spans="1:11" x14ac:dyDescent="0.4">
      <c r="A1671" s="117" t="s">
        <v>6634</v>
      </c>
      <c r="B1671" s="117" t="s">
        <v>225</v>
      </c>
      <c r="C1671" s="117" t="s">
        <v>6560</v>
      </c>
      <c r="D1671" s="117" t="s">
        <v>6561</v>
      </c>
      <c r="E1671" s="117" t="s">
        <v>3322</v>
      </c>
      <c r="F1671" s="117" t="s">
        <v>3321</v>
      </c>
      <c r="G1671" s="146" t="str">
        <f t="shared" si="26"/>
        <v>218944大垣消防組合</v>
      </c>
      <c r="H1671" s="117" t="s">
        <v>226</v>
      </c>
      <c r="J1671" s="117" t="s">
        <v>3285</v>
      </c>
      <c r="K1671" s="121">
        <v>2390068</v>
      </c>
    </row>
    <row r="1672" spans="1:11" x14ac:dyDescent="0.4">
      <c r="A1672" s="117" t="s">
        <v>6634</v>
      </c>
      <c r="B1672" s="117" t="s">
        <v>225</v>
      </c>
      <c r="C1672" s="117" t="s">
        <v>6560</v>
      </c>
      <c r="D1672" s="117" t="s">
        <v>6561</v>
      </c>
      <c r="E1672" s="117" t="s">
        <v>3320</v>
      </c>
      <c r="F1672" s="117" t="s">
        <v>3319</v>
      </c>
      <c r="G1672" s="146" t="str">
        <f t="shared" si="26"/>
        <v>218952西濃環境整備組合</v>
      </c>
      <c r="H1672" s="117" t="s">
        <v>226</v>
      </c>
      <c r="J1672" s="117" t="s">
        <v>3285</v>
      </c>
      <c r="K1672" s="121">
        <v>2444388</v>
      </c>
    </row>
    <row r="1673" spans="1:11" x14ac:dyDescent="0.4">
      <c r="A1673" s="117" t="s">
        <v>6634</v>
      </c>
      <c r="B1673" s="117" t="s">
        <v>225</v>
      </c>
      <c r="C1673" s="117" t="s">
        <v>6560</v>
      </c>
      <c r="D1673" s="117" t="s">
        <v>6561</v>
      </c>
      <c r="E1673" s="117" t="s">
        <v>3318</v>
      </c>
      <c r="F1673" s="117" t="s">
        <v>3317</v>
      </c>
      <c r="G1673" s="146" t="str">
        <f t="shared" si="26"/>
        <v>219002岐北衛生施設利用組合</v>
      </c>
      <c r="H1673" s="117" t="s">
        <v>226</v>
      </c>
      <c r="J1673" s="117" t="s">
        <v>3285</v>
      </c>
      <c r="K1673" s="121">
        <v>202474</v>
      </c>
    </row>
    <row r="1674" spans="1:11" x14ac:dyDescent="0.4">
      <c r="A1674" s="117" t="s">
        <v>6634</v>
      </c>
      <c r="B1674" s="117" t="s">
        <v>225</v>
      </c>
      <c r="C1674" s="117" t="s">
        <v>6560</v>
      </c>
      <c r="D1674" s="117" t="s">
        <v>6561</v>
      </c>
      <c r="E1674" s="117" t="s">
        <v>3316</v>
      </c>
      <c r="F1674" s="117" t="s">
        <v>3315</v>
      </c>
      <c r="G1674" s="146" t="str">
        <f t="shared" si="26"/>
        <v>219070中濃地域広域行政事務組合</v>
      </c>
      <c r="H1674" s="117" t="s">
        <v>226</v>
      </c>
      <c r="J1674" s="117" t="s">
        <v>3285</v>
      </c>
      <c r="K1674" s="121">
        <v>2147726</v>
      </c>
    </row>
    <row r="1675" spans="1:11" x14ac:dyDescent="0.4">
      <c r="A1675" s="117" t="s">
        <v>6634</v>
      </c>
      <c r="B1675" s="117" t="s">
        <v>225</v>
      </c>
      <c r="C1675" s="117" t="s">
        <v>6560</v>
      </c>
      <c r="D1675" s="117" t="s">
        <v>6561</v>
      </c>
      <c r="E1675" s="117" t="s">
        <v>3314</v>
      </c>
      <c r="F1675" s="117" t="s">
        <v>3313</v>
      </c>
      <c r="G1675" s="146" t="str">
        <f t="shared" si="26"/>
        <v>219088中濃消防組合</v>
      </c>
      <c r="H1675" s="117" t="s">
        <v>226</v>
      </c>
      <c r="J1675" s="117" t="s">
        <v>3285</v>
      </c>
      <c r="K1675" s="121">
        <v>1834408</v>
      </c>
    </row>
    <row r="1676" spans="1:11" x14ac:dyDescent="0.4">
      <c r="A1676" s="117" t="s">
        <v>6634</v>
      </c>
      <c r="B1676" s="117" t="s">
        <v>225</v>
      </c>
      <c r="C1676" s="117" t="s">
        <v>6560</v>
      </c>
      <c r="D1676" s="117" t="s">
        <v>6561</v>
      </c>
      <c r="E1676" s="117" t="s">
        <v>3312</v>
      </c>
      <c r="F1676" s="117" t="s">
        <v>3311</v>
      </c>
      <c r="G1676" s="146" t="str">
        <f t="shared" si="26"/>
        <v>219151西南濃老人福祉施設事務組合</v>
      </c>
      <c r="H1676" s="117" t="s">
        <v>226</v>
      </c>
      <c r="J1676" s="117" t="s">
        <v>3285</v>
      </c>
      <c r="K1676" s="121">
        <v>78041</v>
      </c>
    </row>
    <row r="1677" spans="1:11" x14ac:dyDescent="0.4">
      <c r="A1677" s="117" t="s">
        <v>6634</v>
      </c>
      <c r="B1677" s="117" t="s">
        <v>225</v>
      </c>
      <c r="C1677" s="117" t="s">
        <v>6560</v>
      </c>
      <c r="D1677" s="117" t="s">
        <v>6561</v>
      </c>
      <c r="E1677" s="117" t="s">
        <v>3310</v>
      </c>
      <c r="F1677" s="117" t="s">
        <v>3309</v>
      </c>
      <c r="G1677" s="146" t="str">
        <f t="shared" si="26"/>
        <v>219169東濃西部広域行政事務組合</v>
      </c>
      <c r="H1677" s="117" t="s">
        <v>226</v>
      </c>
      <c r="J1677" s="117" t="s">
        <v>3285</v>
      </c>
      <c r="K1677" s="121">
        <v>297993</v>
      </c>
    </row>
    <row r="1678" spans="1:11" x14ac:dyDescent="0.4">
      <c r="A1678" s="117" t="s">
        <v>6634</v>
      </c>
      <c r="B1678" s="117" t="s">
        <v>225</v>
      </c>
      <c r="C1678" s="117" t="s">
        <v>6560</v>
      </c>
      <c r="D1678" s="117" t="s">
        <v>6561</v>
      </c>
      <c r="E1678" s="117" t="s">
        <v>3308</v>
      </c>
      <c r="F1678" s="117" t="s">
        <v>3307</v>
      </c>
      <c r="G1678" s="146" t="str">
        <f t="shared" si="26"/>
        <v>219177西南濃粗大廃棄物処理組合</v>
      </c>
      <c r="H1678" s="117" t="s">
        <v>226</v>
      </c>
      <c r="J1678" s="117" t="s">
        <v>3285</v>
      </c>
      <c r="K1678" s="121">
        <v>467064</v>
      </c>
    </row>
    <row r="1679" spans="1:11" x14ac:dyDescent="0.4">
      <c r="A1679" s="117" t="s">
        <v>6634</v>
      </c>
      <c r="B1679" s="117" t="s">
        <v>225</v>
      </c>
      <c r="C1679" s="117" t="s">
        <v>6560</v>
      </c>
      <c r="D1679" s="117" t="s">
        <v>6561</v>
      </c>
      <c r="E1679" s="117" t="s">
        <v>3306</v>
      </c>
      <c r="F1679" s="117" t="s">
        <v>3305</v>
      </c>
      <c r="G1679" s="146" t="str">
        <f t="shared" si="26"/>
        <v>219321岐阜地域児童発達支援センター組合</v>
      </c>
      <c r="H1679" s="117" t="s">
        <v>226</v>
      </c>
      <c r="J1679" s="117" t="s">
        <v>3285</v>
      </c>
      <c r="K1679" s="121">
        <v>113027</v>
      </c>
    </row>
    <row r="1680" spans="1:11" x14ac:dyDescent="0.4">
      <c r="A1680" s="117" t="s">
        <v>6634</v>
      </c>
      <c r="B1680" s="117" t="s">
        <v>225</v>
      </c>
      <c r="C1680" s="117" t="s">
        <v>6560</v>
      </c>
      <c r="D1680" s="117" t="s">
        <v>6561</v>
      </c>
      <c r="E1680" s="117" t="s">
        <v>3304</v>
      </c>
      <c r="F1680" s="117" t="s">
        <v>3303</v>
      </c>
      <c r="G1680" s="146" t="str">
        <f t="shared" si="26"/>
        <v>219371土岐市及び瑞浪市休日急病診療所組合</v>
      </c>
      <c r="H1680" s="117" t="s">
        <v>226</v>
      </c>
      <c r="J1680" s="117" t="s">
        <v>3285</v>
      </c>
      <c r="K1680" s="121">
        <v>64754</v>
      </c>
    </row>
    <row r="1681" spans="1:11" x14ac:dyDescent="0.4">
      <c r="A1681" s="117" t="s">
        <v>6634</v>
      </c>
      <c r="B1681" s="117" t="s">
        <v>225</v>
      </c>
      <c r="C1681" s="117" t="s">
        <v>6560</v>
      </c>
      <c r="D1681" s="117" t="s">
        <v>6561</v>
      </c>
      <c r="E1681" s="117" t="s">
        <v>3302</v>
      </c>
      <c r="F1681" s="117" t="s">
        <v>3301</v>
      </c>
      <c r="G1681" s="146" t="str">
        <f t="shared" si="26"/>
        <v>219606飛騨農業共済事務組合</v>
      </c>
      <c r="H1681" s="117" t="s">
        <v>220</v>
      </c>
      <c r="J1681" s="117" t="s">
        <v>3285</v>
      </c>
      <c r="K1681" s="121">
        <v>0</v>
      </c>
    </row>
    <row r="1682" spans="1:11" x14ac:dyDescent="0.4">
      <c r="A1682" s="117" t="s">
        <v>6634</v>
      </c>
      <c r="B1682" s="117" t="s">
        <v>225</v>
      </c>
      <c r="C1682" s="117" t="s">
        <v>6560</v>
      </c>
      <c r="D1682" s="117" t="s">
        <v>6561</v>
      </c>
      <c r="E1682" s="117" t="s">
        <v>3300</v>
      </c>
      <c r="F1682" s="117" t="s">
        <v>3299</v>
      </c>
      <c r="G1682" s="146" t="str">
        <f t="shared" si="26"/>
        <v>219673東濃農業共済事務組合</v>
      </c>
      <c r="H1682" s="117" t="s">
        <v>220</v>
      </c>
      <c r="J1682" s="117" t="s">
        <v>3285</v>
      </c>
      <c r="K1682" s="121">
        <v>0</v>
      </c>
    </row>
    <row r="1683" spans="1:11" x14ac:dyDescent="0.4">
      <c r="A1683" s="117" t="s">
        <v>6634</v>
      </c>
      <c r="B1683" s="117" t="s">
        <v>225</v>
      </c>
      <c r="C1683" s="117" t="s">
        <v>6560</v>
      </c>
      <c r="D1683" s="117" t="s">
        <v>6561</v>
      </c>
      <c r="E1683" s="117" t="s">
        <v>3298</v>
      </c>
      <c r="F1683" s="117" t="s">
        <v>3297</v>
      </c>
      <c r="G1683" s="146" t="str">
        <f t="shared" si="26"/>
        <v>219690中濃地域農業共済事務組合</v>
      </c>
      <c r="H1683" s="117" t="s">
        <v>220</v>
      </c>
      <c r="J1683" s="117" t="s">
        <v>3285</v>
      </c>
      <c r="K1683" s="121">
        <v>0</v>
      </c>
    </row>
    <row r="1684" spans="1:11" x14ac:dyDescent="0.4">
      <c r="A1684" s="117" t="s">
        <v>6634</v>
      </c>
      <c r="B1684" s="117" t="s">
        <v>225</v>
      </c>
      <c r="C1684" s="117" t="s">
        <v>6560</v>
      </c>
      <c r="D1684" s="117" t="s">
        <v>6561</v>
      </c>
      <c r="E1684" s="117" t="s">
        <v>3296</v>
      </c>
      <c r="F1684" s="117" t="s">
        <v>3295</v>
      </c>
      <c r="G1684" s="146" t="str">
        <f t="shared" si="26"/>
        <v>219754安八郡広域連合</v>
      </c>
      <c r="H1684" s="117" t="s">
        <v>220</v>
      </c>
      <c r="J1684" s="117" t="s">
        <v>3285</v>
      </c>
      <c r="K1684" s="121">
        <v>0</v>
      </c>
    </row>
    <row r="1685" spans="1:11" x14ac:dyDescent="0.4">
      <c r="A1685" s="117" t="s">
        <v>6634</v>
      </c>
      <c r="B1685" s="117" t="s">
        <v>225</v>
      </c>
      <c r="C1685" s="117" t="s">
        <v>6560</v>
      </c>
      <c r="D1685" s="117" t="s">
        <v>6561</v>
      </c>
      <c r="E1685" s="117" t="s">
        <v>3294</v>
      </c>
      <c r="F1685" s="117" t="s">
        <v>3293</v>
      </c>
      <c r="G1685" s="146" t="str">
        <f t="shared" si="26"/>
        <v>219762揖斐広域連合</v>
      </c>
      <c r="H1685" s="117" t="s">
        <v>226</v>
      </c>
      <c r="J1685" s="117" t="s">
        <v>3285</v>
      </c>
      <c r="K1685" s="121">
        <v>262000</v>
      </c>
    </row>
    <row r="1686" spans="1:11" x14ac:dyDescent="0.4">
      <c r="A1686" s="117" t="s">
        <v>6634</v>
      </c>
      <c r="B1686" s="117" t="s">
        <v>225</v>
      </c>
      <c r="C1686" s="117" t="s">
        <v>6560</v>
      </c>
      <c r="D1686" s="117" t="s">
        <v>6561</v>
      </c>
      <c r="E1686" s="117" t="s">
        <v>3292</v>
      </c>
      <c r="F1686" s="117" t="s">
        <v>6650</v>
      </c>
      <c r="G1686" s="146" t="str">
        <f t="shared" si="26"/>
        <v>219771もとす広域連合（普通会計分）</v>
      </c>
      <c r="H1686" s="117" t="s">
        <v>226</v>
      </c>
      <c r="J1686" s="117" t="s">
        <v>3285</v>
      </c>
      <c r="K1686" s="121">
        <v>714227</v>
      </c>
    </row>
    <row r="1687" spans="1:11" x14ac:dyDescent="0.4">
      <c r="A1687" s="117" t="s">
        <v>6634</v>
      </c>
      <c r="B1687" s="117" t="s">
        <v>225</v>
      </c>
      <c r="C1687" s="117" t="s">
        <v>6560</v>
      </c>
      <c r="D1687" s="117" t="s">
        <v>6561</v>
      </c>
      <c r="E1687" s="117" t="s">
        <v>3291</v>
      </c>
      <c r="F1687" s="117" t="s">
        <v>3290</v>
      </c>
      <c r="G1687" s="146" t="str">
        <f t="shared" si="26"/>
        <v>219843羽島郡広域連合</v>
      </c>
      <c r="H1687" s="117" t="s">
        <v>226</v>
      </c>
      <c r="J1687" s="117" t="s">
        <v>3285</v>
      </c>
      <c r="K1687" s="121">
        <v>725408</v>
      </c>
    </row>
    <row r="1688" spans="1:11" x14ac:dyDescent="0.4">
      <c r="A1688" s="117" t="s">
        <v>6634</v>
      </c>
      <c r="B1688" s="117" t="s">
        <v>225</v>
      </c>
      <c r="C1688" s="117" t="s">
        <v>6560</v>
      </c>
      <c r="D1688" s="117" t="s">
        <v>6561</v>
      </c>
      <c r="E1688" s="117" t="s">
        <v>3289</v>
      </c>
      <c r="F1688" s="117" t="s">
        <v>3288</v>
      </c>
      <c r="G1688" s="146" t="str">
        <f t="shared" si="26"/>
        <v>219851古川国府給食センター利用組合</v>
      </c>
      <c r="H1688" s="117" t="s">
        <v>226</v>
      </c>
      <c r="J1688" s="117" t="s">
        <v>3285</v>
      </c>
      <c r="K1688" s="121">
        <v>307977</v>
      </c>
    </row>
    <row r="1689" spans="1:11" x14ac:dyDescent="0.4">
      <c r="A1689" s="117" t="s">
        <v>6634</v>
      </c>
      <c r="B1689" s="117" t="s">
        <v>225</v>
      </c>
      <c r="C1689" s="117" t="s">
        <v>6560</v>
      </c>
      <c r="D1689" s="117" t="s">
        <v>6561</v>
      </c>
      <c r="E1689" s="117" t="s">
        <v>3287</v>
      </c>
      <c r="F1689" s="117" t="s">
        <v>3286</v>
      </c>
      <c r="G1689" s="146" t="str">
        <f t="shared" si="26"/>
        <v>219860岐阜県後期高齢者医療広域連合</v>
      </c>
      <c r="H1689" s="117" t="s">
        <v>220</v>
      </c>
      <c r="J1689" s="117" t="s">
        <v>3285</v>
      </c>
      <c r="K1689" s="121">
        <v>1340598</v>
      </c>
    </row>
    <row r="1690" spans="1:11" x14ac:dyDescent="0.4">
      <c r="A1690" s="117" t="s">
        <v>6634</v>
      </c>
      <c r="B1690" s="117" t="s">
        <v>225</v>
      </c>
      <c r="C1690" s="117" t="s">
        <v>6560</v>
      </c>
      <c r="D1690" s="117" t="s">
        <v>6561</v>
      </c>
      <c r="E1690" s="117" t="s">
        <v>3284</v>
      </c>
      <c r="F1690" s="117" t="s">
        <v>3283</v>
      </c>
      <c r="G1690" s="146" t="str">
        <f t="shared" si="26"/>
        <v>221007静岡市</v>
      </c>
      <c r="H1690" s="117" t="s">
        <v>802</v>
      </c>
      <c r="J1690" s="117" t="s">
        <v>801</v>
      </c>
      <c r="K1690" s="121">
        <v>308114316</v>
      </c>
    </row>
    <row r="1691" spans="1:11" x14ac:dyDescent="0.4">
      <c r="A1691" s="117" t="s">
        <v>6634</v>
      </c>
      <c r="B1691" s="117" t="s">
        <v>225</v>
      </c>
      <c r="C1691" s="117" t="s">
        <v>6560</v>
      </c>
      <c r="D1691" s="117" t="s">
        <v>6561</v>
      </c>
      <c r="E1691" s="117" t="s">
        <v>3282</v>
      </c>
      <c r="F1691" s="117" t="s">
        <v>3281</v>
      </c>
      <c r="G1691" s="146" t="str">
        <f t="shared" si="26"/>
        <v>221309浜松市</v>
      </c>
      <c r="H1691" s="117" t="s">
        <v>802</v>
      </c>
      <c r="J1691" s="117" t="s">
        <v>801</v>
      </c>
      <c r="K1691" s="121">
        <v>328713295</v>
      </c>
    </row>
    <row r="1692" spans="1:11" x14ac:dyDescent="0.4">
      <c r="A1692" s="117" t="s">
        <v>6634</v>
      </c>
      <c r="B1692" s="117" t="s">
        <v>225</v>
      </c>
      <c r="C1692" s="117" t="s">
        <v>6560</v>
      </c>
      <c r="D1692" s="117" t="s">
        <v>6561</v>
      </c>
      <c r="E1692" s="117" t="s">
        <v>3280</v>
      </c>
      <c r="F1692" s="117" t="s">
        <v>3279</v>
      </c>
      <c r="G1692" s="146" t="str">
        <f t="shared" si="26"/>
        <v>222038沼津市</v>
      </c>
      <c r="H1692" s="117" t="s">
        <v>947</v>
      </c>
      <c r="J1692" s="117" t="s">
        <v>3121</v>
      </c>
      <c r="K1692" s="121">
        <v>69224543</v>
      </c>
    </row>
    <row r="1693" spans="1:11" x14ac:dyDescent="0.4">
      <c r="A1693" s="117" t="s">
        <v>6634</v>
      </c>
      <c r="B1693" s="117" t="s">
        <v>225</v>
      </c>
      <c r="C1693" s="117" t="s">
        <v>6560</v>
      </c>
      <c r="D1693" s="117" t="s">
        <v>6561</v>
      </c>
      <c r="E1693" s="117" t="s">
        <v>3278</v>
      </c>
      <c r="F1693" s="117" t="s">
        <v>3277</v>
      </c>
      <c r="G1693" s="146" t="str">
        <f t="shared" si="26"/>
        <v>222054熱海市</v>
      </c>
      <c r="H1693" s="117" t="s">
        <v>338</v>
      </c>
      <c r="J1693" s="117" t="s">
        <v>3121</v>
      </c>
      <c r="K1693" s="121">
        <v>17842179</v>
      </c>
    </row>
    <row r="1694" spans="1:11" x14ac:dyDescent="0.4">
      <c r="A1694" s="117" t="s">
        <v>6634</v>
      </c>
      <c r="B1694" s="117" t="s">
        <v>225</v>
      </c>
      <c r="C1694" s="117" t="s">
        <v>6560</v>
      </c>
      <c r="D1694" s="117" t="s">
        <v>6561</v>
      </c>
      <c r="E1694" s="117" t="s">
        <v>3276</v>
      </c>
      <c r="F1694" s="117" t="s">
        <v>3275</v>
      </c>
      <c r="G1694" s="146" t="str">
        <f t="shared" si="26"/>
        <v>222062三島市</v>
      </c>
      <c r="H1694" s="117" t="s">
        <v>343</v>
      </c>
      <c r="J1694" s="117" t="s">
        <v>3121</v>
      </c>
      <c r="K1694" s="121">
        <v>35678881</v>
      </c>
    </row>
    <row r="1695" spans="1:11" x14ac:dyDescent="0.4">
      <c r="A1695" s="117" t="s">
        <v>6634</v>
      </c>
      <c r="B1695" s="117" t="s">
        <v>225</v>
      </c>
      <c r="C1695" s="117" t="s">
        <v>6560</v>
      </c>
      <c r="D1695" s="117" t="s">
        <v>6561</v>
      </c>
      <c r="E1695" s="117" t="s">
        <v>3274</v>
      </c>
      <c r="F1695" s="117" t="s">
        <v>3273</v>
      </c>
      <c r="G1695" s="146" t="str">
        <f t="shared" si="26"/>
        <v>222071富士宮市</v>
      </c>
      <c r="H1695" s="117" t="s">
        <v>343</v>
      </c>
      <c r="J1695" s="117" t="s">
        <v>3121</v>
      </c>
      <c r="K1695" s="121">
        <v>42174303</v>
      </c>
    </row>
    <row r="1696" spans="1:11" x14ac:dyDescent="0.4">
      <c r="A1696" s="117" t="s">
        <v>6634</v>
      </c>
      <c r="B1696" s="117" t="s">
        <v>225</v>
      </c>
      <c r="C1696" s="117" t="s">
        <v>6560</v>
      </c>
      <c r="D1696" s="117" t="s">
        <v>6561</v>
      </c>
      <c r="E1696" s="117" t="s">
        <v>3272</v>
      </c>
      <c r="F1696" s="117" t="s">
        <v>3271</v>
      </c>
      <c r="G1696" s="146" t="str">
        <f t="shared" si="26"/>
        <v>222089伊東市</v>
      </c>
      <c r="H1696" s="117" t="s">
        <v>338</v>
      </c>
      <c r="J1696" s="117" t="s">
        <v>3121</v>
      </c>
      <c r="K1696" s="121">
        <v>26013887</v>
      </c>
    </row>
    <row r="1697" spans="1:11" x14ac:dyDescent="0.4">
      <c r="A1697" s="117" t="s">
        <v>6634</v>
      </c>
      <c r="B1697" s="117" t="s">
        <v>225</v>
      </c>
      <c r="C1697" s="117" t="s">
        <v>6560</v>
      </c>
      <c r="D1697" s="117" t="s">
        <v>6561</v>
      </c>
      <c r="E1697" s="117" t="s">
        <v>3270</v>
      </c>
      <c r="F1697" s="117" t="s">
        <v>3269</v>
      </c>
      <c r="G1697" s="146" t="str">
        <f t="shared" si="26"/>
        <v>222097島田市</v>
      </c>
      <c r="H1697" s="117" t="s">
        <v>338</v>
      </c>
      <c r="J1697" s="117" t="s">
        <v>3121</v>
      </c>
      <c r="K1697" s="121">
        <v>36475041</v>
      </c>
    </row>
    <row r="1698" spans="1:11" x14ac:dyDescent="0.4">
      <c r="A1698" s="117" t="s">
        <v>6634</v>
      </c>
      <c r="B1698" s="117" t="s">
        <v>225</v>
      </c>
      <c r="C1698" s="117" t="s">
        <v>6560</v>
      </c>
      <c r="D1698" s="117" t="s">
        <v>6561</v>
      </c>
      <c r="E1698" s="117" t="s">
        <v>3268</v>
      </c>
      <c r="F1698" s="117" t="s">
        <v>3267</v>
      </c>
      <c r="G1698" s="146" t="str">
        <f t="shared" si="26"/>
        <v>222101富士市</v>
      </c>
      <c r="H1698" s="117" t="s">
        <v>947</v>
      </c>
      <c r="J1698" s="117" t="s">
        <v>3121</v>
      </c>
      <c r="K1698" s="121">
        <v>83642837</v>
      </c>
    </row>
    <row r="1699" spans="1:11" x14ac:dyDescent="0.4">
      <c r="A1699" s="117" t="s">
        <v>6634</v>
      </c>
      <c r="B1699" s="117" t="s">
        <v>225</v>
      </c>
      <c r="C1699" s="117" t="s">
        <v>6560</v>
      </c>
      <c r="D1699" s="117" t="s">
        <v>6561</v>
      </c>
      <c r="E1699" s="117" t="s">
        <v>3266</v>
      </c>
      <c r="F1699" s="117" t="s">
        <v>3265</v>
      </c>
      <c r="G1699" s="146" t="str">
        <f t="shared" si="26"/>
        <v>222119磐田市</v>
      </c>
      <c r="H1699" s="117" t="s">
        <v>343</v>
      </c>
      <c r="J1699" s="117" t="s">
        <v>3121</v>
      </c>
      <c r="K1699" s="121">
        <v>63269593</v>
      </c>
    </row>
    <row r="1700" spans="1:11" x14ac:dyDescent="0.4">
      <c r="A1700" s="117" t="s">
        <v>6634</v>
      </c>
      <c r="B1700" s="117" t="s">
        <v>225</v>
      </c>
      <c r="C1700" s="117" t="s">
        <v>6560</v>
      </c>
      <c r="D1700" s="117" t="s">
        <v>6561</v>
      </c>
      <c r="E1700" s="117" t="s">
        <v>3264</v>
      </c>
      <c r="F1700" s="117" t="s">
        <v>3263</v>
      </c>
      <c r="G1700" s="146" t="str">
        <f t="shared" si="26"/>
        <v>222127焼津市</v>
      </c>
      <c r="H1700" s="117" t="s">
        <v>343</v>
      </c>
      <c r="J1700" s="117" t="s">
        <v>3121</v>
      </c>
      <c r="K1700" s="121">
        <v>50781101</v>
      </c>
    </row>
    <row r="1701" spans="1:11" x14ac:dyDescent="0.4">
      <c r="A1701" s="117" t="s">
        <v>6634</v>
      </c>
      <c r="B1701" s="117" t="s">
        <v>225</v>
      </c>
      <c r="C1701" s="117" t="s">
        <v>6560</v>
      </c>
      <c r="D1701" s="117" t="s">
        <v>6561</v>
      </c>
      <c r="E1701" s="117" t="s">
        <v>3262</v>
      </c>
      <c r="F1701" s="117" t="s">
        <v>3261</v>
      </c>
      <c r="G1701" s="146" t="str">
        <f t="shared" si="26"/>
        <v>222135掛川市</v>
      </c>
      <c r="H1701" s="117" t="s">
        <v>343</v>
      </c>
      <c r="J1701" s="117" t="s">
        <v>3121</v>
      </c>
      <c r="K1701" s="121">
        <v>45985179</v>
      </c>
    </row>
    <row r="1702" spans="1:11" x14ac:dyDescent="0.4">
      <c r="A1702" s="117" t="s">
        <v>6634</v>
      </c>
      <c r="B1702" s="117" t="s">
        <v>225</v>
      </c>
      <c r="C1702" s="117" t="s">
        <v>6560</v>
      </c>
      <c r="D1702" s="117" t="s">
        <v>6561</v>
      </c>
      <c r="E1702" s="117" t="s">
        <v>3260</v>
      </c>
      <c r="F1702" s="117" t="s">
        <v>3259</v>
      </c>
      <c r="G1702" s="146" t="str">
        <f t="shared" si="26"/>
        <v>222143藤枝市</v>
      </c>
      <c r="H1702" s="117" t="s">
        <v>343</v>
      </c>
      <c r="J1702" s="117" t="s">
        <v>3121</v>
      </c>
      <c r="K1702" s="121">
        <v>54635537</v>
      </c>
    </row>
    <row r="1703" spans="1:11" x14ac:dyDescent="0.4">
      <c r="A1703" s="117" t="s">
        <v>6634</v>
      </c>
      <c r="B1703" s="117" t="s">
        <v>225</v>
      </c>
      <c r="C1703" s="117" t="s">
        <v>6560</v>
      </c>
      <c r="D1703" s="117" t="s">
        <v>6561</v>
      </c>
      <c r="E1703" s="117" t="s">
        <v>3258</v>
      </c>
      <c r="F1703" s="117" t="s">
        <v>3257</v>
      </c>
      <c r="G1703" s="146" t="str">
        <f t="shared" si="26"/>
        <v>222151御殿場市</v>
      </c>
      <c r="H1703" s="117" t="s">
        <v>338</v>
      </c>
      <c r="J1703" s="117" t="s">
        <v>3121</v>
      </c>
      <c r="K1703" s="121">
        <v>35968652</v>
      </c>
    </row>
    <row r="1704" spans="1:11" x14ac:dyDescent="0.4">
      <c r="A1704" s="117" t="s">
        <v>6634</v>
      </c>
      <c r="B1704" s="117" t="s">
        <v>225</v>
      </c>
      <c r="C1704" s="117" t="s">
        <v>6560</v>
      </c>
      <c r="D1704" s="117" t="s">
        <v>6561</v>
      </c>
      <c r="E1704" s="117" t="s">
        <v>3256</v>
      </c>
      <c r="F1704" s="117" t="s">
        <v>3255</v>
      </c>
      <c r="G1704" s="146" t="str">
        <f t="shared" si="26"/>
        <v>222160袋井市</v>
      </c>
      <c r="H1704" s="117" t="s">
        <v>338</v>
      </c>
      <c r="J1704" s="117" t="s">
        <v>3121</v>
      </c>
      <c r="K1704" s="121">
        <v>32766717</v>
      </c>
    </row>
    <row r="1705" spans="1:11" x14ac:dyDescent="0.4">
      <c r="A1705" s="117" t="s">
        <v>6634</v>
      </c>
      <c r="B1705" s="117" t="s">
        <v>225</v>
      </c>
      <c r="C1705" s="117" t="s">
        <v>6560</v>
      </c>
      <c r="D1705" s="117" t="s">
        <v>6561</v>
      </c>
      <c r="E1705" s="117" t="s">
        <v>3254</v>
      </c>
      <c r="F1705" s="117" t="s">
        <v>3253</v>
      </c>
      <c r="G1705" s="146" t="str">
        <f t="shared" si="26"/>
        <v>222194下田市</v>
      </c>
      <c r="H1705" s="117" t="s">
        <v>338</v>
      </c>
      <c r="J1705" s="117" t="s">
        <v>3121</v>
      </c>
      <c r="K1705" s="121">
        <v>10030418</v>
      </c>
    </row>
    <row r="1706" spans="1:11" x14ac:dyDescent="0.4">
      <c r="A1706" s="117" t="s">
        <v>6634</v>
      </c>
      <c r="B1706" s="117" t="s">
        <v>225</v>
      </c>
      <c r="C1706" s="117" t="s">
        <v>6560</v>
      </c>
      <c r="D1706" s="117" t="s">
        <v>6561</v>
      </c>
      <c r="E1706" s="117" t="s">
        <v>3252</v>
      </c>
      <c r="F1706" s="117" t="s">
        <v>3251</v>
      </c>
      <c r="G1706" s="146" t="str">
        <f t="shared" si="26"/>
        <v>222208裾野市</v>
      </c>
      <c r="H1706" s="117" t="s">
        <v>338</v>
      </c>
      <c r="J1706" s="117" t="s">
        <v>3121</v>
      </c>
      <c r="K1706" s="121">
        <v>19723701</v>
      </c>
    </row>
    <row r="1707" spans="1:11" x14ac:dyDescent="0.4">
      <c r="A1707" s="117" t="s">
        <v>6634</v>
      </c>
      <c r="B1707" s="117" t="s">
        <v>225</v>
      </c>
      <c r="C1707" s="117" t="s">
        <v>6560</v>
      </c>
      <c r="D1707" s="117" t="s">
        <v>6561</v>
      </c>
      <c r="E1707" s="117" t="s">
        <v>3250</v>
      </c>
      <c r="F1707" s="117" t="s">
        <v>3249</v>
      </c>
      <c r="G1707" s="146" t="str">
        <f t="shared" si="26"/>
        <v>222216湖西市</v>
      </c>
      <c r="H1707" s="117" t="s">
        <v>338</v>
      </c>
      <c r="J1707" s="117" t="s">
        <v>3121</v>
      </c>
      <c r="K1707" s="121">
        <v>20347953</v>
      </c>
    </row>
    <row r="1708" spans="1:11" x14ac:dyDescent="0.4">
      <c r="A1708" s="117" t="s">
        <v>6634</v>
      </c>
      <c r="B1708" s="117" t="s">
        <v>225</v>
      </c>
      <c r="C1708" s="117" t="s">
        <v>6560</v>
      </c>
      <c r="D1708" s="117" t="s">
        <v>6561</v>
      </c>
      <c r="E1708" s="117" t="s">
        <v>3248</v>
      </c>
      <c r="F1708" s="117" t="s">
        <v>3247</v>
      </c>
      <c r="G1708" s="146" t="str">
        <f t="shared" si="26"/>
        <v>222224伊豆市</v>
      </c>
      <c r="H1708" s="117" t="s">
        <v>338</v>
      </c>
      <c r="J1708" s="117" t="s">
        <v>3121</v>
      </c>
      <c r="K1708" s="121">
        <v>15874071</v>
      </c>
    </row>
    <row r="1709" spans="1:11" x14ac:dyDescent="0.4">
      <c r="A1709" s="117" t="s">
        <v>6634</v>
      </c>
      <c r="B1709" s="117" t="s">
        <v>225</v>
      </c>
      <c r="C1709" s="117" t="s">
        <v>6560</v>
      </c>
      <c r="D1709" s="117" t="s">
        <v>6561</v>
      </c>
      <c r="E1709" s="117" t="s">
        <v>3246</v>
      </c>
      <c r="F1709" s="117" t="s">
        <v>3245</v>
      </c>
      <c r="G1709" s="146" t="str">
        <f t="shared" si="26"/>
        <v>222232御前崎市</v>
      </c>
      <c r="H1709" s="117" t="s">
        <v>338</v>
      </c>
      <c r="J1709" s="117" t="s">
        <v>3121</v>
      </c>
      <c r="K1709" s="121">
        <v>16349191</v>
      </c>
    </row>
    <row r="1710" spans="1:11" x14ac:dyDescent="0.4">
      <c r="A1710" s="117" t="s">
        <v>6634</v>
      </c>
      <c r="B1710" s="117" t="s">
        <v>225</v>
      </c>
      <c r="C1710" s="117" t="s">
        <v>6560</v>
      </c>
      <c r="D1710" s="117" t="s">
        <v>6561</v>
      </c>
      <c r="E1710" s="117" t="s">
        <v>3244</v>
      </c>
      <c r="F1710" s="117" t="s">
        <v>3243</v>
      </c>
      <c r="G1710" s="146" t="str">
        <f t="shared" si="26"/>
        <v>222241菊川市</v>
      </c>
      <c r="H1710" s="117" t="s">
        <v>338</v>
      </c>
      <c r="J1710" s="117" t="s">
        <v>3121</v>
      </c>
      <c r="K1710" s="121">
        <v>18842823</v>
      </c>
    </row>
    <row r="1711" spans="1:11" x14ac:dyDescent="0.4">
      <c r="A1711" s="117" t="s">
        <v>6634</v>
      </c>
      <c r="B1711" s="117" t="s">
        <v>225</v>
      </c>
      <c r="C1711" s="117" t="s">
        <v>6560</v>
      </c>
      <c r="D1711" s="117" t="s">
        <v>6561</v>
      </c>
      <c r="E1711" s="117" t="s">
        <v>3242</v>
      </c>
      <c r="F1711" s="117" t="s">
        <v>3241</v>
      </c>
      <c r="G1711" s="146" t="str">
        <f t="shared" si="26"/>
        <v>222259伊豆の国市</v>
      </c>
      <c r="H1711" s="117" t="s">
        <v>338</v>
      </c>
      <c r="J1711" s="117" t="s">
        <v>3121</v>
      </c>
      <c r="K1711" s="121">
        <v>18467431</v>
      </c>
    </row>
    <row r="1712" spans="1:11" x14ac:dyDescent="0.4">
      <c r="A1712" s="117" t="s">
        <v>6634</v>
      </c>
      <c r="B1712" s="117" t="s">
        <v>225</v>
      </c>
      <c r="C1712" s="117" t="s">
        <v>6560</v>
      </c>
      <c r="D1712" s="117" t="s">
        <v>6561</v>
      </c>
      <c r="E1712" s="117" t="s">
        <v>3240</v>
      </c>
      <c r="F1712" s="117" t="s">
        <v>3239</v>
      </c>
      <c r="G1712" s="146" t="str">
        <f t="shared" si="26"/>
        <v>222267牧之原市</v>
      </c>
      <c r="H1712" s="117" t="s">
        <v>338</v>
      </c>
      <c r="J1712" s="117" t="s">
        <v>3121</v>
      </c>
      <c r="K1712" s="121">
        <v>18947811</v>
      </c>
    </row>
    <row r="1713" spans="1:11" x14ac:dyDescent="0.4">
      <c r="A1713" s="117" t="s">
        <v>6634</v>
      </c>
      <c r="B1713" s="117" t="s">
        <v>225</v>
      </c>
      <c r="C1713" s="117" t="s">
        <v>6560</v>
      </c>
      <c r="D1713" s="117" t="s">
        <v>6561</v>
      </c>
      <c r="E1713" s="117" t="s">
        <v>3238</v>
      </c>
      <c r="F1713" s="117" t="s">
        <v>3237</v>
      </c>
      <c r="G1713" s="146" t="str">
        <f t="shared" si="26"/>
        <v>223018東伊豆町</v>
      </c>
      <c r="H1713" s="117" t="s">
        <v>277</v>
      </c>
      <c r="J1713" s="117" t="s">
        <v>3121</v>
      </c>
      <c r="K1713" s="121">
        <v>5001710</v>
      </c>
    </row>
    <row r="1714" spans="1:11" x14ac:dyDescent="0.4">
      <c r="A1714" s="117" t="s">
        <v>6634</v>
      </c>
      <c r="B1714" s="117" t="s">
        <v>225</v>
      </c>
      <c r="C1714" s="117" t="s">
        <v>6560</v>
      </c>
      <c r="D1714" s="117" t="s">
        <v>6561</v>
      </c>
      <c r="E1714" s="117" t="s">
        <v>3236</v>
      </c>
      <c r="F1714" s="117" t="s">
        <v>3235</v>
      </c>
      <c r="G1714" s="146" t="str">
        <f t="shared" si="26"/>
        <v>223026河津町</v>
      </c>
      <c r="H1714" s="117" t="s">
        <v>277</v>
      </c>
      <c r="J1714" s="117" t="s">
        <v>3121</v>
      </c>
      <c r="K1714" s="121">
        <v>3685645</v>
      </c>
    </row>
    <row r="1715" spans="1:11" x14ac:dyDescent="0.4">
      <c r="A1715" s="117" t="s">
        <v>6634</v>
      </c>
      <c r="B1715" s="117" t="s">
        <v>225</v>
      </c>
      <c r="C1715" s="117" t="s">
        <v>6560</v>
      </c>
      <c r="D1715" s="117" t="s">
        <v>6561</v>
      </c>
      <c r="E1715" s="117" t="s">
        <v>3234</v>
      </c>
      <c r="F1715" s="117" t="s">
        <v>3233</v>
      </c>
      <c r="G1715" s="146" t="str">
        <f t="shared" si="26"/>
        <v>223042南伊豆町</v>
      </c>
      <c r="H1715" s="117" t="s">
        <v>277</v>
      </c>
      <c r="J1715" s="117" t="s">
        <v>3121</v>
      </c>
      <c r="K1715" s="121">
        <v>5392152</v>
      </c>
    </row>
    <row r="1716" spans="1:11" x14ac:dyDescent="0.4">
      <c r="A1716" s="117" t="s">
        <v>6634</v>
      </c>
      <c r="B1716" s="117" t="s">
        <v>225</v>
      </c>
      <c r="C1716" s="117" t="s">
        <v>6560</v>
      </c>
      <c r="D1716" s="117" t="s">
        <v>6561</v>
      </c>
      <c r="E1716" s="117" t="s">
        <v>3232</v>
      </c>
      <c r="F1716" s="117" t="s">
        <v>3231</v>
      </c>
      <c r="G1716" s="146" t="str">
        <f t="shared" si="26"/>
        <v>223051松崎町</v>
      </c>
      <c r="H1716" s="117" t="s">
        <v>277</v>
      </c>
      <c r="J1716" s="117" t="s">
        <v>3121</v>
      </c>
      <c r="K1716" s="121">
        <v>3442678</v>
      </c>
    </row>
    <row r="1717" spans="1:11" x14ac:dyDescent="0.4">
      <c r="A1717" s="117" t="s">
        <v>6634</v>
      </c>
      <c r="B1717" s="117" t="s">
        <v>225</v>
      </c>
      <c r="C1717" s="117" t="s">
        <v>6560</v>
      </c>
      <c r="D1717" s="117" t="s">
        <v>6561</v>
      </c>
      <c r="E1717" s="117" t="s">
        <v>3230</v>
      </c>
      <c r="F1717" s="117" t="s">
        <v>3229</v>
      </c>
      <c r="G1717" s="146" t="str">
        <f t="shared" si="26"/>
        <v>223069西伊豆町</v>
      </c>
      <c r="H1717" s="117" t="s">
        <v>277</v>
      </c>
      <c r="J1717" s="117" t="s">
        <v>3121</v>
      </c>
      <c r="K1717" s="121">
        <v>6697152</v>
      </c>
    </row>
    <row r="1718" spans="1:11" x14ac:dyDescent="0.4">
      <c r="A1718" s="117" t="s">
        <v>6634</v>
      </c>
      <c r="B1718" s="117" t="s">
        <v>225</v>
      </c>
      <c r="C1718" s="117" t="s">
        <v>6560</v>
      </c>
      <c r="D1718" s="117" t="s">
        <v>6561</v>
      </c>
      <c r="E1718" s="117" t="s">
        <v>3228</v>
      </c>
      <c r="F1718" s="117" t="s">
        <v>3227</v>
      </c>
      <c r="G1718" s="146" t="str">
        <f t="shared" si="26"/>
        <v>223255函南町</v>
      </c>
      <c r="H1718" s="117" t="s">
        <v>277</v>
      </c>
      <c r="J1718" s="117" t="s">
        <v>3121</v>
      </c>
      <c r="K1718" s="121">
        <v>11813654</v>
      </c>
    </row>
    <row r="1719" spans="1:11" x14ac:dyDescent="0.4">
      <c r="A1719" s="117" t="s">
        <v>6634</v>
      </c>
      <c r="B1719" s="117" t="s">
        <v>225</v>
      </c>
      <c r="C1719" s="117" t="s">
        <v>6560</v>
      </c>
      <c r="D1719" s="117" t="s">
        <v>6561</v>
      </c>
      <c r="E1719" s="117" t="s">
        <v>3226</v>
      </c>
      <c r="F1719" s="117" t="s">
        <v>3225</v>
      </c>
      <c r="G1719" s="146" t="str">
        <f t="shared" si="26"/>
        <v>223417清水町</v>
      </c>
      <c r="H1719" s="117" t="s">
        <v>277</v>
      </c>
      <c r="J1719" s="117" t="s">
        <v>3121</v>
      </c>
      <c r="K1719" s="121">
        <v>10329131</v>
      </c>
    </row>
    <row r="1720" spans="1:11" x14ac:dyDescent="0.4">
      <c r="A1720" s="117" t="s">
        <v>6634</v>
      </c>
      <c r="B1720" s="117" t="s">
        <v>225</v>
      </c>
      <c r="C1720" s="117" t="s">
        <v>6560</v>
      </c>
      <c r="D1720" s="117" t="s">
        <v>6561</v>
      </c>
      <c r="E1720" s="117" t="s">
        <v>3224</v>
      </c>
      <c r="F1720" s="117" t="s">
        <v>3223</v>
      </c>
      <c r="G1720" s="146" t="str">
        <f t="shared" si="26"/>
        <v>223425長泉町</v>
      </c>
      <c r="H1720" s="117" t="s">
        <v>277</v>
      </c>
      <c r="J1720" s="117" t="s">
        <v>3121</v>
      </c>
      <c r="K1720" s="121">
        <v>14841992</v>
      </c>
    </row>
    <row r="1721" spans="1:11" x14ac:dyDescent="0.4">
      <c r="A1721" s="117" t="s">
        <v>6634</v>
      </c>
      <c r="B1721" s="117" t="s">
        <v>225</v>
      </c>
      <c r="C1721" s="117" t="s">
        <v>6560</v>
      </c>
      <c r="D1721" s="117" t="s">
        <v>6561</v>
      </c>
      <c r="E1721" s="117" t="s">
        <v>3222</v>
      </c>
      <c r="F1721" s="117" t="s">
        <v>3221</v>
      </c>
      <c r="G1721" s="146" t="str">
        <f t="shared" si="26"/>
        <v>223441小山町</v>
      </c>
      <c r="H1721" s="117" t="s">
        <v>277</v>
      </c>
      <c r="J1721" s="117" t="s">
        <v>3121</v>
      </c>
      <c r="K1721" s="121">
        <v>12718828</v>
      </c>
    </row>
    <row r="1722" spans="1:11" x14ac:dyDescent="0.4">
      <c r="A1722" s="117" t="s">
        <v>6634</v>
      </c>
      <c r="B1722" s="117" t="s">
        <v>225</v>
      </c>
      <c r="C1722" s="117" t="s">
        <v>6560</v>
      </c>
      <c r="D1722" s="117" t="s">
        <v>6561</v>
      </c>
      <c r="E1722" s="117" t="s">
        <v>3220</v>
      </c>
      <c r="F1722" s="117" t="s">
        <v>3219</v>
      </c>
      <c r="G1722" s="146" t="str">
        <f t="shared" si="26"/>
        <v>224243吉田町</v>
      </c>
      <c r="H1722" s="117" t="s">
        <v>277</v>
      </c>
      <c r="J1722" s="117" t="s">
        <v>3121</v>
      </c>
      <c r="K1722" s="121">
        <v>11227611</v>
      </c>
    </row>
    <row r="1723" spans="1:11" x14ac:dyDescent="0.4">
      <c r="A1723" s="117" t="s">
        <v>6634</v>
      </c>
      <c r="B1723" s="117" t="s">
        <v>225</v>
      </c>
      <c r="C1723" s="117" t="s">
        <v>6560</v>
      </c>
      <c r="D1723" s="117" t="s">
        <v>6561</v>
      </c>
      <c r="E1723" s="117" t="s">
        <v>3218</v>
      </c>
      <c r="F1723" s="117" t="s">
        <v>3217</v>
      </c>
      <c r="G1723" s="146" t="str">
        <f t="shared" si="26"/>
        <v>224294川根本町</v>
      </c>
      <c r="H1723" s="117" t="s">
        <v>277</v>
      </c>
      <c r="J1723" s="117" t="s">
        <v>3121</v>
      </c>
      <c r="K1723" s="121">
        <v>6144008</v>
      </c>
    </row>
    <row r="1724" spans="1:11" x14ac:dyDescent="0.4">
      <c r="A1724" s="117" t="s">
        <v>6634</v>
      </c>
      <c r="B1724" s="117" t="s">
        <v>225</v>
      </c>
      <c r="C1724" s="117" t="s">
        <v>6560</v>
      </c>
      <c r="D1724" s="117" t="s">
        <v>6561</v>
      </c>
      <c r="E1724" s="117" t="s">
        <v>3216</v>
      </c>
      <c r="F1724" s="117" t="s">
        <v>3215</v>
      </c>
      <c r="G1724" s="146" t="str">
        <f t="shared" si="26"/>
        <v>224618森町</v>
      </c>
      <c r="H1724" s="117" t="s">
        <v>277</v>
      </c>
      <c r="J1724" s="117" t="s">
        <v>3121</v>
      </c>
      <c r="K1724" s="121">
        <v>7428670</v>
      </c>
    </row>
    <row r="1725" spans="1:11" x14ac:dyDescent="0.4">
      <c r="A1725" s="117" t="s">
        <v>6634</v>
      </c>
      <c r="B1725" s="117" t="s">
        <v>225</v>
      </c>
      <c r="C1725" s="117" t="s">
        <v>6560</v>
      </c>
      <c r="D1725" s="117" t="s">
        <v>6561</v>
      </c>
      <c r="E1725" s="117" t="s">
        <v>3214</v>
      </c>
      <c r="F1725" s="117" t="s">
        <v>3213</v>
      </c>
      <c r="G1725" s="146" t="str">
        <f t="shared" si="26"/>
        <v>228052浜名湖競艇企業団</v>
      </c>
      <c r="H1725" s="117" t="s">
        <v>220</v>
      </c>
      <c r="J1725" s="117" t="s">
        <v>3121</v>
      </c>
      <c r="K1725" s="121">
        <v>0</v>
      </c>
    </row>
    <row r="1726" spans="1:11" x14ac:dyDescent="0.4">
      <c r="A1726" s="117" t="s">
        <v>6634</v>
      </c>
      <c r="B1726" s="117" t="s">
        <v>225</v>
      </c>
      <c r="C1726" s="117" t="s">
        <v>6560</v>
      </c>
      <c r="D1726" s="117" t="s">
        <v>6561</v>
      </c>
      <c r="E1726" s="117" t="s">
        <v>3212</v>
      </c>
      <c r="F1726" s="117" t="s">
        <v>3211</v>
      </c>
      <c r="G1726" s="146" t="str">
        <f t="shared" si="26"/>
        <v>228087牧之原市菊川市学校組合</v>
      </c>
      <c r="H1726" s="117" t="s">
        <v>226</v>
      </c>
      <c r="J1726" s="117" t="s">
        <v>3121</v>
      </c>
      <c r="K1726" s="121">
        <v>266890</v>
      </c>
    </row>
    <row r="1727" spans="1:11" x14ac:dyDescent="0.4">
      <c r="A1727" s="117" t="s">
        <v>6634</v>
      </c>
      <c r="B1727" s="117" t="s">
        <v>225</v>
      </c>
      <c r="C1727" s="117" t="s">
        <v>6560</v>
      </c>
      <c r="D1727" s="117" t="s">
        <v>6561</v>
      </c>
      <c r="E1727" s="117" t="s">
        <v>3210</v>
      </c>
      <c r="F1727" s="117" t="s">
        <v>3209</v>
      </c>
      <c r="G1727" s="146" t="str">
        <f t="shared" si="26"/>
        <v>228125小笠老人ホーム施設組合</v>
      </c>
      <c r="H1727" s="117" t="s">
        <v>226</v>
      </c>
      <c r="J1727" s="117" t="s">
        <v>3121</v>
      </c>
      <c r="K1727" s="121">
        <v>120034</v>
      </c>
    </row>
    <row r="1728" spans="1:11" x14ac:dyDescent="0.4">
      <c r="A1728" s="117" t="s">
        <v>6634</v>
      </c>
      <c r="B1728" s="117" t="s">
        <v>225</v>
      </c>
      <c r="C1728" s="117" t="s">
        <v>6560</v>
      </c>
      <c r="D1728" s="117" t="s">
        <v>6561</v>
      </c>
      <c r="E1728" s="117" t="s">
        <v>3208</v>
      </c>
      <c r="F1728" s="117" t="s">
        <v>3207</v>
      </c>
      <c r="G1728" s="146" t="str">
        <f t="shared" si="26"/>
        <v>228141養護老人ホームとよおか管理組合</v>
      </c>
      <c r="H1728" s="117" t="s">
        <v>226</v>
      </c>
      <c r="J1728" s="117" t="s">
        <v>3121</v>
      </c>
      <c r="K1728" s="121">
        <v>115762</v>
      </c>
    </row>
    <row r="1729" spans="1:11" x14ac:dyDescent="0.4">
      <c r="A1729" s="117" t="s">
        <v>6634</v>
      </c>
      <c r="B1729" s="117" t="s">
        <v>225</v>
      </c>
      <c r="C1729" s="117" t="s">
        <v>6560</v>
      </c>
      <c r="D1729" s="117" t="s">
        <v>6561</v>
      </c>
      <c r="E1729" s="117" t="s">
        <v>3206</v>
      </c>
      <c r="F1729" s="117" t="s">
        <v>3205</v>
      </c>
      <c r="G1729" s="146" t="str">
        <f t="shared" si="26"/>
        <v>228150相寿園管理組合</v>
      </c>
      <c r="H1729" s="117" t="s">
        <v>226</v>
      </c>
      <c r="J1729" s="117" t="s">
        <v>3121</v>
      </c>
      <c r="K1729" s="121">
        <v>317511</v>
      </c>
    </row>
    <row r="1730" spans="1:11" x14ac:dyDescent="0.4">
      <c r="A1730" s="117" t="s">
        <v>6634</v>
      </c>
      <c r="B1730" s="117" t="s">
        <v>225</v>
      </c>
      <c r="C1730" s="117" t="s">
        <v>6560</v>
      </c>
      <c r="D1730" s="117" t="s">
        <v>6561</v>
      </c>
      <c r="E1730" s="117" t="s">
        <v>3204</v>
      </c>
      <c r="F1730" s="117" t="s">
        <v>3203</v>
      </c>
      <c r="G1730" s="146" t="str">
        <f t="shared" ref="G1730:G1793" si="27">E1730&amp;F1730</f>
        <v>228168東遠広域施設組合</v>
      </c>
      <c r="H1730" s="117" t="s">
        <v>226</v>
      </c>
      <c r="J1730" s="117" t="s">
        <v>3121</v>
      </c>
      <c r="K1730" s="121">
        <v>403619</v>
      </c>
    </row>
    <row r="1731" spans="1:11" x14ac:dyDescent="0.4">
      <c r="A1731" s="117" t="s">
        <v>6634</v>
      </c>
      <c r="B1731" s="117" t="s">
        <v>225</v>
      </c>
      <c r="C1731" s="117" t="s">
        <v>6560</v>
      </c>
      <c r="D1731" s="117" t="s">
        <v>6561</v>
      </c>
      <c r="E1731" s="117" t="s">
        <v>3202</v>
      </c>
      <c r="F1731" s="117" t="s">
        <v>3201</v>
      </c>
      <c r="G1731" s="146" t="str">
        <f t="shared" si="27"/>
        <v>228176静岡県市町総合事務組合</v>
      </c>
      <c r="H1731" s="117" t="s">
        <v>226</v>
      </c>
      <c r="J1731" s="117" t="s">
        <v>3121</v>
      </c>
      <c r="K1731" s="121">
        <v>3975409</v>
      </c>
    </row>
    <row r="1732" spans="1:11" x14ac:dyDescent="0.4">
      <c r="A1732" s="117" t="s">
        <v>6634</v>
      </c>
      <c r="B1732" s="117" t="s">
        <v>225</v>
      </c>
      <c r="C1732" s="117" t="s">
        <v>6560</v>
      </c>
      <c r="D1732" s="117" t="s">
        <v>6561</v>
      </c>
      <c r="E1732" s="117" t="s">
        <v>3200</v>
      </c>
      <c r="F1732" s="117" t="s">
        <v>3199</v>
      </c>
      <c r="G1732" s="146" t="str">
        <f t="shared" si="27"/>
        <v>228192三島函南広域行政組合</v>
      </c>
      <c r="H1732" s="117" t="s">
        <v>226</v>
      </c>
      <c r="J1732" s="117" t="s">
        <v>3121</v>
      </c>
      <c r="K1732" s="121">
        <v>432045</v>
      </c>
    </row>
    <row r="1733" spans="1:11" x14ac:dyDescent="0.4">
      <c r="A1733" s="117" t="s">
        <v>6634</v>
      </c>
      <c r="B1733" s="117" t="s">
        <v>225</v>
      </c>
      <c r="C1733" s="117" t="s">
        <v>6560</v>
      </c>
      <c r="D1733" s="117" t="s">
        <v>6561</v>
      </c>
      <c r="E1733" s="117" t="s">
        <v>3198</v>
      </c>
      <c r="F1733" s="117" t="s">
        <v>3197</v>
      </c>
      <c r="G1733" s="146" t="str">
        <f t="shared" si="27"/>
        <v>228206牧之原市御前崎市広域施設組合</v>
      </c>
      <c r="H1733" s="117" t="s">
        <v>226</v>
      </c>
      <c r="J1733" s="117" t="s">
        <v>3121</v>
      </c>
      <c r="K1733" s="121">
        <v>947998</v>
      </c>
    </row>
    <row r="1734" spans="1:11" x14ac:dyDescent="0.4">
      <c r="A1734" s="117" t="s">
        <v>6634</v>
      </c>
      <c r="B1734" s="117" t="s">
        <v>225</v>
      </c>
      <c r="C1734" s="117" t="s">
        <v>6560</v>
      </c>
      <c r="D1734" s="117" t="s">
        <v>6561</v>
      </c>
      <c r="E1734" s="117" t="s">
        <v>3196</v>
      </c>
      <c r="F1734" s="117" t="s">
        <v>3195</v>
      </c>
      <c r="G1734" s="146" t="str">
        <f t="shared" si="27"/>
        <v>228249御殿場市・小山町広域行政組合</v>
      </c>
      <c r="H1734" s="117" t="s">
        <v>226</v>
      </c>
      <c r="J1734" s="117" t="s">
        <v>3121</v>
      </c>
      <c r="K1734" s="121">
        <v>5161713</v>
      </c>
    </row>
    <row r="1735" spans="1:11" x14ac:dyDescent="0.4">
      <c r="A1735" s="117" t="s">
        <v>6634</v>
      </c>
      <c r="B1735" s="117" t="s">
        <v>225</v>
      </c>
      <c r="C1735" s="117" t="s">
        <v>6560</v>
      </c>
      <c r="D1735" s="117" t="s">
        <v>6561</v>
      </c>
      <c r="E1735" s="117" t="s">
        <v>3194</v>
      </c>
      <c r="F1735" s="117" t="s">
        <v>3193</v>
      </c>
      <c r="G1735" s="146" t="str">
        <f t="shared" si="27"/>
        <v>228257東河環境センター</v>
      </c>
      <c r="H1735" s="117" t="s">
        <v>226</v>
      </c>
      <c r="J1735" s="117" t="s">
        <v>3121</v>
      </c>
      <c r="K1735" s="121">
        <v>710917</v>
      </c>
    </row>
    <row r="1736" spans="1:11" x14ac:dyDescent="0.4">
      <c r="A1736" s="117" t="s">
        <v>6634</v>
      </c>
      <c r="B1736" s="117" t="s">
        <v>225</v>
      </c>
      <c r="C1736" s="117" t="s">
        <v>6560</v>
      </c>
      <c r="D1736" s="117" t="s">
        <v>6561</v>
      </c>
      <c r="E1736" s="117" t="s">
        <v>3192</v>
      </c>
      <c r="F1736" s="117" t="s">
        <v>3191</v>
      </c>
      <c r="G1736" s="146" t="str">
        <f t="shared" si="27"/>
        <v>228281南豆衛生プラント組合</v>
      </c>
      <c r="H1736" s="117" t="s">
        <v>226</v>
      </c>
      <c r="J1736" s="117" t="s">
        <v>3121</v>
      </c>
      <c r="K1736" s="121">
        <v>204887</v>
      </c>
    </row>
    <row r="1737" spans="1:11" x14ac:dyDescent="0.4">
      <c r="A1737" s="117" t="s">
        <v>6634</v>
      </c>
      <c r="B1737" s="117" t="s">
        <v>225</v>
      </c>
      <c r="C1737" s="117" t="s">
        <v>6560</v>
      </c>
      <c r="D1737" s="117" t="s">
        <v>6561</v>
      </c>
      <c r="E1737" s="117" t="s">
        <v>3190</v>
      </c>
      <c r="F1737" s="117" t="s">
        <v>3189</v>
      </c>
      <c r="G1737" s="146" t="str">
        <f t="shared" si="27"/>
        <v>228311川根地区広域施設組合</v>
      </c>
      <c r="H1737" s="117" t="s">
        <v>226</v>
      </c>
      <c r="J1737" s="117" t="s">
        <v>3121</v>
      </c>
      <c r="K1737" s="121">
        <v>149325</v>
      </c>
    </row>
    <row r="1738" spans="1:11" x14ac:dyDescent="0.4">
      <c r="A1738" s="117" t="s">
        <v>6634</v>
      </c>
      <c r="B1738" s="117" t="s">
        <v>225</v>
      </c>
      <c r="C1738" s="117" t="s">
        <v>6560</v>
      </c>
      <c r="D1738" s="117" t="s">
        <v>6561</v>
      </c>
      <c r="E1738" s="117" t="s">
        <v>3188</v>
      </c>
      <c r="F1738" s="117" t="s">
        <v>3187</v>
      </c>
      <c r="G1738" s="146" t="str">
        <f t="shared" si="27"/>
        <v>228419太田川原野谷川治水水防組合</v>
      </c>
      <c r="H1738" s="117" t="s">
        <v>226</v>
      </c>
      <c r="J1738" s="117" t="s">
        <v>3121</v>
      </c>
      <c r="K1738" s="121">
        <v>6348</v>
      </c>
    </row>
    <row r="1739" spans="1:11" x14ac:dyDescent="0.4">
      <c r="A1739" s="117" t="s">
        <v>6634</v>
      </c>
      <c r="B1739" s="117" t="s">
        <v>225</v>
      </c>
      <c r="C1739" s="117" t="s">
        <v>6560</v>
      </c>
      <c r="D1739" s="117" t="s">
        <v>6561</v>
      </c>
      <c r="E1739" s="117" t="s">
        <v>3186</v>
      </c>
      <c r="F1739" s="117" t="s">
        <v>3185</v>
      </c>
      <c r="G1739" s="146" t="str">
        <f t="shared" si="27"/>
        <v>228427箱根山御山組合</v>
      </c>
      <c r="H1739" s="117" t="s">
        <v>220</v>
      </c>
      <c r="J1739" s="117" t="s">
        <v>3121</v>
      </c>
      <c r="K1739" s="121">
        <v>0</v>
      </c>
    </row>
    <row r="1740" spans="1:11" x14ac:dyDescent="0.4">
      <c r="A1740" s="117" t="s">
        <v>6634</v>
      </c>
      <c r="B1740" s="117" t="s">
        <v>225</v>
      </c>
      <c r="C1740" s="117" t="s">
        <v>6560</v>
      </c>
      <c r="D1740" s="117" t="s">
        <v>6561</v>
      </c>
      <c r="E1740" s="117" t="s">
        <v>3184</v>
      </c>
      <c r="F1740" s="117" t="s">
        <v>3183</v>
      </c>
      <c r="G1740" s="146" t="str">
        <f t="shared" si="27"/>
        <v>228435三島市外五ヶ市町箱根山組合</v>
      </c>
      <c r="H1740" s="117" t="s">
        <v>226</v>
      </c>
      <c r="J1740" s="117" t="s">
        <v>3121</v>
      </c>
      <c r="K1740" s="121">
        <v>0</v>
      </c>
    </row>
    <row r="1741" spans="1:11" x14ac:dyDescent="0.4">
      <c r="A1741" s="117" t="s">
        <v>6634</v>
      </c>
      <c r="B1741" s="117" t="s">
        <v>225</v>
      </c>
      <c r="C1741" s="117" t="s">
        <v>6560</v>
      </c>
      <c r="D1741" s="117" t="s">
        <v>6561</v>
      </c>
      <c r="E1741" s="117" t="s">
        <v>3182</v>
      </c>
      <c r="F1741" s="117" t="s">
        <v>3181</v>
      </c>
      <c r="G1741" s="146" t="str">
        <f t="shared" si="27"/>
        <v>228478西豆衛生プラント組合</v>
      </c>
      <c r="H1741" s="117" t="s">
        <v>226</v>
      </c>
      <c r="J1741" s="117" t="s">
        <v>3121</v>
      </c>
      <c r="K1741" s="121">
        <v>199762</v>
      </c>
    </row>
    <row r="1742" spans="1:11" x14ac:dyDescent="0.4">
      <c r="A1742" s="117" t="s">
        <v>6634</v>
      </c>
      <c r="B1742" s="117" t="s">
        <v>225</v>
      </c>
      <c r="C1742" s="117" t="s">
        <v>6560</v>
      </c>
      <c r="D1742" s="117" t="s">
        <v>6561</v>
      </c>
      <c r="E1742" s="117" t="s">
        <v>3180</v>
      </c>
      <c r="F1742" s="117" t="s">
        <v>3179</v>
      </c>
      <c r="G1742" s="146" t="str">
        <f t="shared" si="27"/>
        <v>228516三島市外三ヶ市町箱根山林組合</v>
      </c>
      <c r="H1742" s="117" t="s">
        <v>226</v>
      </c>
      <c r="J1742" s="117" t="s">
        <v>3121</v>
      </c>
      <c r="K1742" s="121">
        <v>0</v>
      </c>
    </row>
    <row r="1743" spans="1:11" x14ac:dyDescent="0.4">
      <c r="A1743" s="117" t="s">
        <v>6634</v>
      </c>
      <c r="B1743" s="117" t="s">
        <v>225</v>
      </c>
      <c r="C1743" s="117" t="s">
        <v>6560</v>
      </c>
      <c r="D1743" s="117" t="s">
        <v>6561</v>
      </c>
      <c r="E1743" s="117" t="s">
        <v>3178</v>
      </c>
      <c r="F1743" s="117" t="s">
        <v>6651</v>
      </c>
      <c r="G1743" s="146" t="str">
        <f t="shared" si="27"/>
        <v>228532裾野市長泉町衛生施設組合</v>
      </c>
      <c r="H1743" s="117" t="s">
        <v>226</v>
      </c>
      <c r="J1743" s="117" t="s">
        <v>3121</v>
      </c>
      <c r="K1743" s="121">
        <v>395642</v>
      </c>
    </row>
    <row r="1744" spans="1:11" x14ac:dyDescent="0.4">
      <c r="A1744" s="117" t="s">
        <v>6634</v>
      </c>
      <c r="B1744" s="117" t="s">
        <v>225</v>
      </c>
      <c r="C1744" s="117" t="s">
        <v>6560</v>
      </c>
      <c r="D1744" s="117" t="s">
        <v>6561</v>
      </c>
      <c r="E1744" s="117" t="s">
        <v>3177</v>
      </c>
      <c r="F1744" s="117" t="s">
        <v>3176</v>
      </c>
      <c r="G1744" s="146" t="str">
        <f t="shared" si="27"/>
        <v>228541箱根山禁伐林組合</v>
      </c>
      <c r="H1744" s="117" t="s">
        <v>220</v>
      </c>
      <c r="J1744" s="117" t="s">
        <v>3121</v>
      </c>
      <c r="K1744" s="121">
        <v>0</v>
      </c>
    </row>
    <row r="1745" spans="1:11" x14ac:dyDescent="0.4">
      <c r="A1745" s="117" t="s">
        <v>6634</v>
      </c>
      <c r="B1745" s="117" t="s">
        <v>225</v>
      </c>
      <c r="C1745" s="117" t="s">
        <v>6560</v>
      </c>
      <c r="D1745" s="117" t="s">
        <v>6561</v>
      </c>
      <c r="E1745" s="117" t="s">
        <v>3175</v>
      </c>
      <c r="F1745" s="117" t="s">
        <v>3174</v>
      </c>
      <c r="G1745" s="146" t="str">
        <f t="shared" si="27"/>
        <v>228591静岡県芦湖水利組合</v>
      </c>
      <c r="H1745" s="117" t="s">
        <v>226</v>
      </c>
      <c r="J1745" s="117" t="s">
        <v>3121</v>
      </c>
      <c r="K1745" s="121">
        <v>5133</v>
      </c>
    </row>
    <row r="1746" spans="1:11" x14ac:dyDescent="0.4">
      <c r="A1746" s="117" t="s">
        <v>6634</v>
      </c>
      <c r="B1746" s="117" t="s">
        <v>225</v>
      </c>
      <c r="C1746" s="117" t="s">
        <v>6560</v>
      </c>
      <c r="D1746" s="117" t="s">
        <v>6561</v>
      </c>
      <c r="E1746" s="117" t="s">
        <v>3173</v>
      </c>
      <c r="F1746" s="117" t="s">
        <v>3172</v>
      </c>
      <c r="G1746" s="146" t="str">
        <f t="shared" si="27"/>
        <v>228613伊豆市沼津市衛生施設組合</v>
      </c>
      <c r="H1746" s="117" t="s">
        <v>226</v>
      </c>
      <c r="J1746" s="117" t="s">
        <v>3121</v>
      </c>
      <c r="K1746" s="121">
        <v>133716</v>
      </c>
    </row>
    <row r="1747" spans="1:11" x14ac:dyDescent="0.4">
      <c r="A1747" s="117" t="s">
        <v>6634</v>
      </c>
      <c r="B1747" s="117" t="s">
        <v>225</v>
      </c>
      <c r="C1747" s="117" t="s">
        <v>6560</v>
      </c>
      <c r="D1747" s="117" t="s">
        <v>6561</v>
      </c>
      <c r="E1747" s="117" t="s">
        <v>3171</v>
      </c>
      <c r="F1747" s="117" t="s">
        <v>3170</v>
      </c>
      <c r="G1747" s="146" t="str">
        <f t="shared" si="27"/>
        <v>228621箱根山殖産林組合</v>
      </c>
      <c r="H1747" s="117" t="s">
        <v>220</v>
      </c>
      <c r="J1747" s="117" t="s">
        <v>3121</v>
      </c>
      <c r="K1747" s="121">
        <v>0</v>
      </c>
    </row>
    <row r="1748" spans="1:11" x14ac:dyDescent="0.4">
      <c r="A1748" s="117" t="s">
        <v>6634</v>
      </c>
      <c r="B1748" s="117" t="s">
        <v>225</v>
      </c>
      <c r="C1748" s="117" t="s">
        <v>6560</v>
      </c>
      <c r="D1748" s="117" t="s">
        <v>6561</v>
      </c>
      <c r="E1748" s="117" t="s">
        <v>3169</v>
      </c>
      <c r="F1748" s="117" t="s">
        <v>3168</v>
      </c>
      <c r="G1748" s="146" t="str">
        <f t="shared" si="27"/>
        <v>228893駿東地区交通災害共済組合</v>
      </c>
      <c r="H1748" s="117" t="s">
        <v>220</v>
      </c>
      <c r="J1748" s="117" t="s">
        <v>3121</v>
      </c>
      <c r="K1748" s="121">
        <v>0</v>
      </c>
    </row>
    <row r="1749" spans="1:11" x14ac:dyDescent="0.4">
      <c r="A1749" s="117" t="s">
        <v>6634</v>
      </c>
      <c r="B1749" s="117" t="s">
        <v>225</v>
      </c>
      <c r="C1749" s="117" t="s">
        <v>6560</v>
      </c>
      <c r="D1749" s="117" t="s">
        <v>6561</v>
      </c>
      <c r="E1749" s="117" t="s">
        <v>3167</v>
      </c>
      <c r="F1749" s="117" t="s">
        <v>3166</v>
      </c>
      <c r="G1749" s="146" t="str">
        <f t="shared" si="27"/>
        <v>228923岳南排水路管理組合</v>
      </c>
      <c r="H1749" s="117" t="s">
        <v>226</v>
      </c>
      <c r="J1749" s="117" t="s">
        <v>3121</v>
      </c>
      <c r="K1749" s="121">
        <v>597301</v>
      </c>
    </row>
    <row r="1750" spans="1:11" x14ac:dyDescent="0.4">
      <c r="A1750" s="117" t="s">
        <v>6634</v>
      </c>
      <c r="B1750" s="117" t="s">
        <v>225</v>
      </c>
      <c r="C1750" s="117" t="s">
        <v>6560</v>
      </c>
      <c r="D1750" s="117" t="s">
        <v>6561</v>
      </c>
      <c r="E1750" s="117" t="s">
        <v>3165</v>
      </c>
      <c r="F1750" s="117" t="s">
        <v>3164</v>
      </c>
      <c r="G1750" s="146" t="str">
        <f t="shared" si="27"/>
        <v>228958駿遠学園管理組合</v>
      </c>
      <c r="H1750" s="117" t="s">
        <v>226</v>
      </c>
      <c r="J1750" s="117" t="s">
        <v>3121</v>
      </c>
      <c r="K1750" s="121">
        <v>251822</v>
      </c>
    </row>
    <row r="1751" spans="1:11" x14ac:dyDescent="0.4">
      <c r="A1751" s="117" t="s">
        <v>6634</v>
      </c>
      <c r="B1751" s="117" t="s">
        <v>225</v>
      </c>
      <c r="C1751" s="117" t="s">
        <v>6560</v>
      </c>
      <c r="D1751" s="117" t="s">
        <v>6561</v>
      </c>
      <c r="E1751" s="117" t="s">
        <v>3163</v>
      </c>
      <c r="F1751" s="117" t="s">
        <v>3162</v>
      </c>
      <c r="G1751" s="146" t="str">
        <f t="shared" si="27"/>
        <v>228991御前崎市牧之原市学校組合</v>
      </c>
      <c r="H1751" s="117" t="s">
        <v>226</v>
      </c>
      <c r="J1751" s="117" t="s">
        <v>3121</v>
      </c>
      <c r="K1751" s="121">
        <v>137946</v>
      </c>
    </row>
    <row r="1752" spans="1:11" x14ac:dyDescent="0.4">
      <c r="A1752" s="117" t="s">
        <v>6634</v>
      </c>
      <c r="B1752" s="117" t="s">
        <v>225</v>
      </c>
      <c r="C1752" s="117" t="s">
        <v>6560</v>
      </c>
      <c r="D1752" s="117" t="s">
        <v>6561</v>
      </c>
      <c r="E1752" s="117" t="s">
        <v>3161</v>
      </c>
      <c r="F1752" s="117" t="s">
        <v>3160</v>
      </c>
      <c r="G1752" s="146" t="str">
        <f t="shared" si="27"/>
        <v>229024東遠学園組合</v>
      </c>
      <c r="H1752" s="117" t="s">
        <v>226</v>
      </c>
      <c r="J1752" s="117" t="s">
        <v>3121</v>
      </c>
      <c r="K1752" s="121">
        <v>632400</v>
      </c>
    </row>
    <row r="1753" spans="1:11" x14ac:dyDescent="0.4">
      <c r="A1753" s="117" t="s">
        <v>6634</v>
      </c>
      <c r="B1753" s="117" t="s">
        <v>225</v>
      </c>
      <c r="C1753" s="117" t="s">
        <v>6560</v>
      </c>
      <c r="D1753" s="117" t="s">
        <v>6561</v>
      </c>
      <c r="E1753" s="117" t="s">
        <v>3159</v>
      </c>
      <c r="F1753" s="117" t="s">
        <v>3158</v>
      </c>
      <c r="G1753" s="146" t="str">
        <f t="shared" si="27"/>
        <v>229032浅羽地域湛水防除施設組合</v>
      </c>
      <c r="H1753" s="117" t="s">
        <v>226</v>
      </c>
      <c r="J1753" s="117" t="s">
        <v>3121</v>
      </c>
      <c r="K1753" s="121">
        <v>13620</v>
      </c>
    </row>
    <row r="1754" spans="1:11" x14ac:dyDescent="0.4">
      <c r="A1754" s="117" t="s">
        <v>6634</v>
      </c>
      <c r="B1754" s="117" t="s">
        <v>225</v>
      </c>
      <c r="C1754" s="117" t="s">
        <v>6560</v>
      </c>
      <c r="D1754" s="117" t="s">
        <v>6561</v>
      </c>
      <c r="E1754" s="117" t="s">
        <v>3157</v>
      </c>
      <c r="F1754" s="117" t="s">
        <v>3156</v>
      </c>
      <c r="G1754" s="146" t="str">
        <f t="shared" si="27"/>
        <v>229041浜名学園組合</v>
      </c>
      <c r="H1754" s="117" t="s">
        <v>226</v>
      </c>
      <c r="J1754" s="117" t="s">
        <v>3121</v>
      </c>
      <c r="K1754" s="121">
        <v>393823</v>
      </c>
    </row>
    <row r="1755" spans="1:11" x14ac:dyDescent="0.4">
      <c r="A1755" s="117" t="s">
        <v>6634</v>
      </c>
      <c r="B1755" s="117" t="s">
        <v>225</v>
      </c>
      <c r="C1755" s="117" t="s">
        <v>6560</v>
      </c>
      <c r="D1755" s="117" t="s">
        <v>6561</v>
      </c>
      <c r="E1755" s="117" t="s">
        <v>3155</v>
      </c>
      <c r="F1755" s="117" t="s">
        <v>3154</v>
      </c>
      <c r="G1755" s="146" t="str">
        <f t="shared" si="27"/>
        <v>229075駿豆学園管理組合</v>
      </c>
      <c r="H1755" s="117" t="s">
        <v>226</v>
      </c>
      <c r="J1755" s="117" t="s">
        <v>3121</v>
      </c>
      <c r="K1755" s="121">
        <v>266054</v>
      </c>
    </row>
    <row r="1756" spans="1:11" x14ac:dyDescent="0.4">
      <c r="A1756" s="117" t="s">
        <v>6634</v>
      </c>
      <c r="B1756" s="117" t="s">
        <v>225</v>
      </c>
      <c r="C1756" s="117" t="s">
        <v>6560</v>
      </c>
      <c r="D1756" s="117" t="s">
        <v>6561</v>
      </c>
      <c r="E1756" s="117" t="s">
        <v>3153</v>
      </c>
      <c r="F1756" s="117" t="s">
        <v>3152</v>
      </c>
      <c r="G1756" s="146" t="str">
        <f t="shared" si="27"/>
        <v>229091袋井市森町広域行政組合</v>
      </c>
      <c r="H1756" s="117" t="s">
        <v>226</v>
      </c>
      <c r="J1756" s="117" t="s">
        <v>3121</v>
      </c>
      <c r="K1756" s="121">
        <v>2711390</v>
      </c>
    </row>
    <row r="1757" spans="1:11" x14ac:dyDescent="0.4">
      <c r="A1757" s="117" t="s">
        <v>6634</v>
      </c>
      <c r="B1757" s="117" t="s">
        <v>225</v>
      </c>
      <c r="C1757" s="117" t="s">
        <v>6560</v>
      </c>
      <c r="D1757" s="117" t="s">
        <v>6561</v>
      </c>
      <c r="E1757" s="117" t="s">
        <v>3151</v>
      </c>
      <c r="F1757" s="117" t="s">
        <v>3150</v>
      </c>
      <c r="G1757" s="146" t="str">
        <f t="shared" si="27"/>
        <v>229113駿東伊豆消防組合</v>
      </c>
      <c r="H1757" s="117" t="s">
        <v>226</v>
      </c>
      <c r="J1757" s="117" t="s">
        <v>3121</v>
      </c>
      <c r="K1757" s="121">
        <v>5802963</v>
      </c>
    </row>
    <row r="1758" spans="1:11" x14ac:dyDescent="0.4">
      <c r="A1758" s="117" t="s">
        <v>6634</v>
      </c>
      <c r="B1758" s="117" t="s">
        <v>225</v>
      </c>
      <c r="C1758" s="117" t="s">
        <v>6560</v>
      </c>
      <c r="D1758" s="117" t="s">
        <v>6561</v>
      </c>
      <c r="E1758" s="117" t="s">
        <v>3149</v>
      </c>
      <c r="F1758" s="117" t="s">
        <v>3148</v>
      </c>
      <c r="G1758" s="146" t="str">
        <f t="shared" si="27"/>
        <v>229202中遠広域事務組合</v>
      </c>
      <c r="H1758" s="117" t="s">
        <v>226</v>
      </c>
      <c r="J1758" s="117" t="s">
        <v>3121</v>
      </c>
      <c r="K1758" s="121">
        <v>820507</v>
      </c>
    </row>
    <row r="1759" spans="1:11" x14ac:dyDescent="0.4">
      <c r="A1759" s="117" t="s">
        <v>6634</v>
      </c>
      <c r="B1759" s="117" t="s">
        <v>225</v>
      </c>
      <c r="C1759" s="117" t="s">
        <v>6560</v>
      </c>
      <c r="D1759" s="117" t="s">
        <v>6561</v>
      </c>
      <c r="E1759" s="117" t="s">
        <v>3147</v>
      </c>
      <c r="F1759" s="117" t="s">
        <v>3146</v>
      </c>
      <c r="G1759" s="146" t="str">
        <f t="shared" si="27"/>
        <v>229211志太広域事務組合</v>
      </c>
      <c r="H1759" s="117" t="s">
        <v>226</v>
      </c>
      <c r="J1759" s="117" t="s">
        <v>3121</v>
      </c>
      <c r="K1759" s="121">
        <v>6548360</v>
      </c>
    </row>
    <row r="1760" spans="1:11" x14ac:dyDescent="0.4">
      <c r="A1760" s="117" t="s">
        <v>6634</v>
      </c>
      <c r="B1760" s="117" t="s">
        <v>225</v>
      </c>
      <c r="C1760" s="117" t="s">
        <v>6560</v>
      </c>
      <c r="D1760" s="117" t="s">
        <v>6561</v>
      </c>
      <c r="E1760" s="117" t="s">
        <v>3145</v>
      </c>
      <c r="F1760" s="117" t="s">
        <v>3144</v>
      </c>
      <c r="G1760" s="146" t="str">
        <f t="shared" si="27"/>
        <v>229326東遠地区聖苑組合</v>
      </c>
      <c r="H1760" s="117" t="s">
        <v>226</v>
      </c>
      <c r="J1760" s="117" t="s">
        <v>3121</v>
      </c>
      <c r="K1760" s="121">
        <v>209009</v>
      </c>
    </row>
    <row r="1761" spans="1:11" x14ac:dyDescent="0.4">
      <c r="A1761" s="117" t="s">
        <v>6634</v>
      </c>
      <c r="B1761" s="117" t="s">
        <v>225</v>
      </c>
      <c r="C1761" s="117" t="s">
        <v>6560</v>
      </c>
      <c r="D1761" s="117" t="s">
        <v>6561</v>
      </c>
      <c r="E1761" s="117" t="s">
        <v>3143</v>
      </c>
      <c r="F1761" s="117" t="s">
        <v>3142</v>
      </c>
      <c r="G1761" s="146" t="str">
        <f t="shared" si="27"/>
        <v>229351伊豆斎場組合</v>
      </c>
      <c r="H1761" s="117" t="s">
        <v>226</v>
      </c>
      <c r="J1761" s="117" t="s">
        <v>3121</v>
      </c>
      <c r="K1761" s="121">
        <v>35047</v>
      </c>
    </row>
    <row r="1762" spans="1:11" x14ac:dyDescent="0.4">
      <c r="A1762" s="117" t="s">
        <v>6634</v>
      </c>
      <c r="B1762" s="117" t="s">
        <v>225</v>
      </c>
      <c r="C1762" s="117" t="s">
        <v>6560</v>
      </c>
      <c r="D1762" s="117" t="s">
        <v>6561</v>
      </c>
      <c r="E1762" s="117" t="s">
        <v>3141</v>
      </c>
      <c r="F1762" s="117" t="s">
        <v>3140</v>
      </c>
      <c r="G1762" s="146" t="str">
        <f t="shared" si="27"/>
        <v>229377吉田町牧之原市広域施設組合</v>
      </c>
      <c r="H1762" s="117" t="s">
        <v>226</v>
      </c>
      <c r="J1762" s="117" t="s">
        <v>3121</v>
      </c>
      <c r="K1762" s="121">
        <v>1825069</v>
      </c>
    </row>
    <row r="1763" spans="1:11" x14ac:dyDescent="0.4">
      <c r="A1763" s="117" t="s">
        <v>6634</v>
      </c>
      <c r="B1763" s="117" t="s">
        <v>225</v>
      </c>
      <c r="C1763" s="117" t="s">
        <v>6560</v>
      </c>
      <c r="D1763" s="117" t="s">
        <v>6561</v>
      </c>
      <c r="E1763" s="117" t="s">
        <v>3139</v>
      </c>
      <c r="F1763" s="117" t="s">
        <v>3138</v>
      </c>
      <c r="G1763" s="146" t="str">
        <f t="shared" si="27"/>
        <v>229393下田地区消防組合</v>
      </c>
      <c r="H1763" s="117" t="s">
        <v>226</v>
      </c>
      <c r="J1763" s="117" t="s">
        <v>3121</v>
      </c>
      <c r="K1763" s="121">
        <v>1481007</v>
      </c>
    </row>
    <row r="1764" spans="1:11" x14ac:dyDescent="0.4">
      <c r="A1764" s="117" t="s">
        <v>6634</v>
      </c>
      <c r="B1764" s="117" t="s">
        <v>225</v>
      </c>
      <c r="C1764" s="117" t="s">
        <v>6560</v>
      </c>
      <c r="D1764" s="117" t="s">
        <v>6561</v>
      </c>
      <c r="E1764" s="117" t="s">
        <v>3137</v>
      </c>
      <c r="F1764" s="117" t="s">
        <v>3136</v>
      </c>
      <c r="G1764" s="146" t="str">
        <f t="shared" si="27"/>
        <v>229466中東遠看護専門学校組合</v>
      </c>
      <c r="H1764" s="117" t="s">
        <v>226</v>
      </c>
      <c r="J1764" s="117" t="s">
        <v>3121</v>
      </c>
      <c r="K1764" s="121">
        <v>395063</v>
      </c>
    </row>
    <row r="1765" spans="1:11" x14ac:dyDescent="0.4">
      <c r="A1765" s="117" t="s">
        <v>6634</v>
      </c>
      <c r="B1765" s="117" t="s">
        <v>225</v>
      </c>
      <c r="C1765" s="117" t="s">
        <v>6560</v>
      </c>
      <c r="D1765" s="117" t="s">
        <v>6561</v>
      </c>
      <c r="E1765" s="117" t="s">
        <v>3135</v>
      </c>
      <c r="F1765" s="117" t="s">
        <v>3134</v>
      </c>
      <c r="G1765" s="146" t="str">
        <f t="shared" si="27"/>
        <v>229504一部事務組合下田メディカルセンター（普通会計分）</v>
      </c>
      <c r="H1765" s="117" t="s">
        <v>226</v>
      </c>
      <c r="J1765" s="117" t="s">
        <v>3121</v>
      </c>
      <c r="K1765" s="121">
        <v>33531</v>
      </c>
    </row>
    <row r="1766" spans="1:11" x14ac:dyDescent="0.4">
      <c r="A1766" s="117" t="s">
        <v>6634</v>
      </c>
      <c r="B1766" s="117" t="s">
        <v>225</v>
      </c>
      <c r="C1766" s="117" t="s">
        <v>6560</v>
      </c>
      <c r="D1766" s="117" t="s">
        <v>6561</v>
      </c>
      <c r="E1766" s="117" t="s">
        <v>3133</v>
      </c>
      <c r="F1766" s="117" t="s">
        <v>3132</v>
      </c>
      <c r="G1766" s="146" t="str">
        <f t="shared" si="27"/>
        <v>229539榛原総合病院組合（普通会計分）</v>
      </c>
      <c r="H1766" s="117" t="s">
        <v>226</v>
      </c>
      <c r="J1766" s="117" t="s">
        <v>3121</v>
      </c>
      <c r="K1766" s="121">
        <v>102386</v>
      </c>
    </row>
    <row r="1767" spans="1:11" x14ac:dyDescent="0.4">
      <c r="A1767" s="117" t="s">
        <v>6634</v>
      </c>
      <c r="B1767" s="117" t="s">
        <v>225</v>
      </c>
      <c r="C1767" s="117" t="s">
        <v>6560</v>
      </c>
      <c r="D1767" s="117" t="s">
        <v>6561</v>
      </c>
      <c r="E1767" s="117" t="s">
        <v>3131</v>
      </c>
      <c r="F1767" s="117" t="s">
        <v>3130</v>
      </c>
      <c r="G1767" s="146" t="str">
        <f t="shared" si="27"/>
        <v>229547掛川市・菊川市衛生施設組合</v>
      </c>
      <c r="H1767" s="117" t="s">
        <v>226</v>
      </c>
      <c r="J1767" s="117" t="s">
        <v>3121</v>
      </c>
      <c r="K1767" s="121">
        <v>1346230</v>
      </c>
    </row>
    <row r="1768" spans="1:11" x14ac:dyDescent="0.4">
      <c r="A1768" s="117" t="s">
        <v>6634</v>
      </c>
      <c r="B1768" s="117" t="s">
        <v>225</v>
      </c>
      <c r="C1768" s="117" t="s">
        <v>6560</v>
      </c>
      <c r="D1768" s="117" t="s">
        <v>6561</v>
      </c>
      <c r="E1768" s="117" t="s">
        <v>3129</v>
      </c>
      <c r="F1768" s="117" t="s">
        <v>3128</v>
      </c>
      <c r="G1768" s="146" t="str">
        <f t="shared" si="27"/>
        <v>229563静岡県後期高齢者医療広域連合</v>
      </c>
      <c r="H1768" s="117" t="s">
        <v>220</v>
      </c>
      <c r="J1768" s="117" t="s">
        <v>3121</v>
      </c>
      <c r="K1768" s="121">
        <v>1958423</v>
      </c>
    </row>
    <row r="1769" spans="1:11" x14ac:dyDescent="0.4">
      <c r="A1769" s="117" t="s">
        <v>6634</v>
      </c>
      <c r="B1769" s="117" t="s">
        <v>225</v>
      </c>
      <c r="C1769" s="117" t="s">
        <v>6560</v>
      </c>
      <c r="D1769" s="117" t="s">
        <v>6561</v>
      </c>
      <c r="E1769" s="117" t="s">
        <v>3127</v>
      </c>
      <c r="F1769" s="117" t="s">
        <v>3126</v>
      </c>
      <c r="G1769" s="146" t="str">
        <f t="shared" si="27"/>
        <v>229571静岡地方税滞納整理機構</v>
      </c>
      <c r="H1769" s="117" t="s">
        <v>226</v>
      </c>
      <c r="J1769" s="117" t="s">
        <v>3121</v>
      </c>
      <c r="K1769" s="121">
        <v>287353</v>
      </c>
    </row>
    <row r="1770" spans="1:11" x14ac:dyDescent="0.4">
      <c r="A1770" s="117" t="s">
        <v>6634</v>
      </c>
      <c r="B1770" s="117" t="s">
        <v>225</v>
      </c>
      <c r="C1770" s="117" t="s">
        <v>6560</v>
      </c>
      <c r="D1770" s="117" t="s">
        <v>6561</v>
      </c>
      <c r="E1770" s="117" t="s">
        <v>3125</v>
      </c>
      <c r="F1770" s="117" t="s">
        <v>3124</v>
      </c>
      <c r="G1770" s="146" t="str">
        <f t="shared" si="27"/>
        <v>229598伊豆市伊豆の国市廃棄物処理施設組合</v>
      </c>
      <c r="H1770" s="117" t="s">
        <v>226</v>
      </c>
      <c r="J1770" s="117" t="s">
        <v>3121</v>
      </c>
      <c r="K1770" s="121">
        <v>171936</v>
      </c>
    </row>
    <row r="1771" spans="1:11" x14ac:dyDescent="0.4">
      <c r="A1771" s="117" t="s">
        <v>6634</v>
      </c>
      <c r="B1771" s="117" t="s">
        <v>225</v>
      </c>
      <c r="C1771" s="117" t="s">
        <v>6560</v>
      </c>
      <c r="D1771" s="117" t="s">
        <v>6561</v>
      </c>
      <c r="E1771" s="117" t="s">
        <v>3123</v>
      </c>
      <c r="F1771" s="117" t="s">
        <v>3122</v>
      </c>
      <c r="G1771" s="146" t="str">
        <f t="shared" si="27"/>
        <v>229601富士山南東消防組合</v>
      </c>
      <c r="H1771" s="117" t="s">
        <v>226</v>
      </c>
      <c r="J1771" s="117" t="s">
        <v>3121</v>
      </c>
      <c r="K1771" s="121">
        <v>2709057</v>
      </c>
    </row>
    <row r="1772" spans="1:11" x14ac:dyDescent="0.4">
      <c r="A1772" s="117" t="s">
        <v>6634</v>
      </c>
      <c r="B1772" s="117" t="s">
        <v>225</v>
      </c>
      <c r="C1772" s="117" t="s">
        <v>6560</v>
      </c>
      <c r="D1772" s="117" t="s">
        <v>6561</v>
      </c>
      <c r="E1772" s="117" t="s">
        <v>3120</v>
      </c>
      <c r="F1772" s="117" t="s">
        <v>3119</v>
      </c>
      <c r="G1772" s="146" t="str">
        <f t="shared" si="27"/>
        <v>231002名古屋市</v>
      </c>
      <c r="H1772" s="117" t="s">
        <v>802</v>
      </c>
      <c r="J1772" s="117" t="s">
        <v>801</v>
      </c>
      <c r="K1772" s="121">
        <v>1158445781</v>
      </c>
    </row>
    <row r="1773" spans="1:11" x14ac:dyDescent="0.4">
      <c r="A1773" s="117" t="s">
        <v>6634</v>
      </c>
      <c r="B1773" s="117" t="s">
        <v>225</v>
      </c>
      <c r="C1773" s="117" t="s">
        <v>6560</v>
      </c>
      <c r="D1773" s="117" t="s">
        <v>6561</v>
      </c>
      <c r="E1773" s="117" t="s">
        <v>3118</v>
      </c>
      <c r="F1773" s="117" t="s">
        <v>3117</v>
      </c>
      <c r="G1773" s="146" t="str">
        <f t="shared" si="27"/>
        <v>232017豊橋市</v>
      </c>
      <c r="H1773" s="117" t="s">
        <v>360</v>
      </c>
      <c r="J1773" s="117" t="s">
        <v>2921</v>
      </c>
      <c r="K1773" s="121">
        <v>121913449</v>
      </c>
    </row>
    <row r="1774" spans="1:11" x14ac:dyDescent="0.4">
      <c r="A1774" s="117" t="s">
        <v>6634</v>
      </c>
      <c r="B1774" s="117" t="s">
        <v>225</v>
      </c>
      <c r="C1774" s="117" t="s">
        <v>6560</v>
      </c>
      <c r="D1774" s="117" t="s">
        <v>6561</v>
      </c>
      <c r="E1774" s="117" t="s">
        <v>3116</v>
      </c>
      <c r="F1774" s="117" t="s">
        <v>3115</v>
      </c>
      <c r="G1774" s="146" t="str">
        <f t="shared" si="27"/>
        <v>232025岡崎市</v>
      </c>
      <c r="H1774" s="117" t="s">
        <v>360</v>
      </c>
      <c r="J1774" s="117" t="s">
        <v>2921</v>
      </c>
      <c r="K1774" s="121">
        <v>121447254</v>
      </c>
    </row>
    <row r="1775" spans="1:11" x14ac:dyDescent="0.4">
      <c r="A1775" s="117" t="s">
        <v>6634</v>
      </c>
      <c r="B1775" s="117" t="s">
        <v>225</v>
      </c>
      <c r="C1775" s="117" t="s">
        <v>6560</v>
      </c>
      <c r="D1775" s="117" t="s">
        <v>6561</v>
      </c>
      <c r="E1775" s="117" t="s">
        <v>3114</v>
      </c>
      <c r="F1775" s="117" t="s">
        <v>3113</v>
      </c>
      <c r="G1775" s="146" t="str">
        <f t="shared" si="27"/>
        <v>232033一宮市</v>
      </c>
      <c r="H1775" s="117" t="s">
        <v>947</v>
      </c>
      <c r="J1775" s="117" t="s">
        <v>2921</v>
      </c>
      <c r="K1775" s="121">
        <v>113679172</v>
      </c>
    </row>
    <row r="1776" spans="1:11" x14ac:dyDescent="0.4">
      <c r="A1776" s="117" t="s">
        <v>6634</v>
      </c>
      <c r="B1776" s="117" t="s">
        <v>225</v>
      </c>
      <c r="C1776" s="117" t="s">
        <v>6560</v>
      </c>
      <c r="D1776" s="117" t="s">
        <v>6561</v>
      </c>
      <c r="E1776" s="117" t="s">
        <v>3112</v>
      </c>
      <c r="F1776" s="117" t="s">
        <v>3111</v>
      </c>
      <c r="G1776" s="146" t="str">
        <f t="shared" si="27"/>
        <v>232041瀬戸市</v>
      </c>
      <c r="H1776" s="117" t="s">
        <v>343</v>
      </c>
      <c r="J1776" s="117" t="s">
        <v>2921</v>
      </c>
      <c r="K1776" s="121">
        <v>35187198</v>
      </c>
    </row>
    <row r="1777" spans="1:11" x14ac:dyDescent="0.4">
      <c r="A1777" s="117" t="s">
        <v>6634</v>
      </c>
      <c r="B1777" s="117" t="s">
        <v>225</v>
      </c>
      <c r="C1777" s="117" t="s">
        <v>6560</v>
      </c>
      <c r="D1777" s="117" t="s">
        <v>6561</v>
      </c>
      <c r="E1777" s="117" t="s">
        <v>3110</v>
      </c>
      <c r="F1777" s="117" t="s">
        <v>3109</v>
      </c>
      <c r="G1777" s="146" t="str">
        <f t="shared" si="27"/>
        <v>232050半田市</v>
      </c>
      <c r="H1777" s="117" t="s">
        <v>343</v>
      </c>
      <c r="J1777" s="117" t="s">
        <v>2921</v>
      </c>
      <c r="K1777" s="121">
        <v>37133654</v>
      </c>
    </row>
    <row r="1778" spans="1:11" x14ac:dyDescent="0.4">
      <c r="A1778" s="117" t="s">
        <v>6634</v>
      </c>
      <c r="B1778" s="117" t="s">
        <v>225</v>
      </c>
      <c r="C1778" s="117" t="s">
        <v>6560</v>
      </c>
      <c r="D1778" s="117" t="s">
        <v>6561</v>
      </c>
      <c r="E1778" s="117" t="s">
        <v>3108</v>
      </c>
      <c r="F1778" s="117" t="s">
        <v>3107</v>
      </c>
      <c r="G1778" s="146" t="str">
        <f t="shared" si="27"/>
        <v>232068春日井市</v>
      </c>
      <c r="H1778" s="117" t="s">
        <v>947</v>
      </c>
      <c r="J1778" s="117" t="s">
        <v>2921</v>
      </c>
      <c r="K1778" s="121">
        <v>95595893</v>
      </c>
    </row>
    <row r="1779" spans="1:11" x14ac:dyDescent="0.4">
      <c r="A1779" s="117" t="s">
        <v>6634</v>
      </c>
      <c r="B1779" s="117" t="s">
        <v>225</v>
      </c>
      <c r="C1779" s="117" t="s">
        <v>6560</v>
      </c>
      <c r="D1779" s="117" t="s">
        <v>6561</v>
      </c>
      <c r="E1779" s="117" t="s">
        <v>3106</v>
      </c>
      <c r="F1779" s="117" t="s">
        <v>3105</v>
      </c>
      <c r="G1779" s="146" t="str">
        <f t="shared" si="27"/>
        <v>232076豊川市</v>
      </c>
      <c r="H1779" s="117" t="s">
        <v>343</v>
      </c>
      <c r="J1779" s="117" t="s">
        <v>2921</v>
      </c>
      <c r="K1779" s="121">
        <v>61351048</v>
      </c>
    </row>
    <row r="1780" spans="1:11" x14ac:dyDescent="0.4">
      <c r="A1780" s="117" t="s">
        <v>6634</v>
      </c>
      <c r="B1780" s="117" t="s">
        <v>225</v>
      </c>
      <c r="C1780" s="117" t="s">
        <v>6560</v>
      </c>
      <c r="D1780" s="117" t="s">
        <v>6561</v>
      </c>
      <c r="E1780" s="117" t="s">
        <v>3104</v>
      </c>
      <c r="F1780" s="117" t="s">
        <v>3103</v>
      </c>
      <c r="G1780" s="146" t="str">
        <f t="shared" si="27"/>
        <v>232084津島市</v>
      </c>
      <c r="H1780" s="117" t="s">
        <v>338</v>
      </c>
      <c r="J1780" s="117" t="s">
        <v>2921</v>
      </c>
      <c r="K1780" s="121">
        <v>20253468</v>
      </c>
    </row>
    <row r="1781" spans="1:11" x14ac:dyDescent="0.4">
      <c r="A1781" s="117" t="s">
        <v>6634</v>
      </c>
      <c r="B1781" s="117" t="s">
        <v>225</v>
      </c>
      <c r="C1781" s="117" t="s">
        <v>6560</v>
      </c>
      <c r="D1781" s="117" t="s">
        <v>6561</v>
      </c>
      <c r="E1781" s="117" t="s">
        <v>3102</v>
      </c>
      <c r="F1781" s="117" t="s">
        <v>3101</v>
      </c>
      <c r="G1781" s="146" t="str">
        <f t="shared" si="27"/>
        <v>232092碧南市</v>
      </c>
      <c r="H1781" s="117" t="s">
        <v>338</v>
      </c>
      <c r="J1781" s="117" t="s">
        <v>2921</v>
      </c>
      <c r="K1781" s="121">
        <v>27275731</v>
      </c>
    </row>
    <row r="1782" spans="1:11" x14ac:dyDescent="0.4">
      <c r="A1782" s="117" t="s">
        <v>6634</v>
      </c>
      <c r="B1782" s="117" t="s">
        <v>225</v>
      </c>
      <c r="C1782" s="117" t="s">
        <v>6560</v>
      </c>
      <c r="D1782" s="117" t="s">
        <v>6561</v>
      </c>
      <c r="E1782" s="117" t="s">
        <v>3100</v>
      </c>
      <c r="F1782" s="117" t="s">
        <v>3099</v>
      </c>
      <c r="G1782" s="146" t="str">
        <f t="shared" si="27"/>
        <v>232106刈谷市</v>
      </c>
      <c r="H1782" s="117" t="s">
        <v>343</v>
      </c>
      <c r="J1782" s="117" t="s">
        <v>2921</v>
      </c>
      <c r="K1782" s="121">
        <v>60051709</v>
      </c>
    </row>
    <row r="1783" spans="1:11" x14ac:dyDescent="0.4">
      <c r="A1783" s="117" t="s">
        <v>6634</v>
      </c>
      <c r="B1783" s="117" t="s">
        <v>225</v>
      </c>
      <c r="C1783" s="117" t="s">
        <v>6560</v>
      </c>
      <c r="D1783" s="117" t="s">
        <v>6561</v>
      </c>
      <c r="E1783" s="117" t="s">
        <v>3098</v>
      </c>
      <c r="F1783" s="117" t="s">
        <v>3097</v>
      </c>
      <c r="G1783" s="146" t="str">
        <f t="shared" si="27"/>
        <v>232114豊田市</v>
      </c>
      <c r="H1783" s="117" t="s">
        <v>360</v>
      </c>
      <c r="J1783" s="117" t="s">
        <v>2921</v>
      </c>
      <c r="K1783" s="121">
        <v>184475537</v>
      </c>
    </row>
    <row r="1784" spans="1:11" x14ac:dyDescent="0.4">
      <c r="A1784" s="117" t="s">
        <v>6634</v>
      </c>
      <c r="B1784" s="117" t="s">
        <v>225</v>
      </c>
      <c r="C1784" s="117" t="s">
        <v>6560</v>
      </c>
      <c r="D1784" s="117" t="s">
        <v>6561</v>
      </c>
      <c r="E1784" s="117" t="s">
        <v>3096</v>
      </c>
      <c r="F1784" s="117" t="s">
        <v>3095</v>
      </c>
      <c r="G1784" s="146" t="str">
        <f t="shared" si="27"/>
        <v>232122安城市</v>
      </c>
      <c r="H1784" s="117" t="s">
        <v>343</v>
      </c>
      <c r="J1784" s="117" t="s">
        <v>2921</v>
      </c>
      <c r="K1784" s="121">
        <v>66314662</v>
      </c>
    </row>
    <row r="1785" spans="1:11" x14ac:dyDescent="0.4">
      <c r="A1785" s="117" t="s">
        <v>6634</v>
      </c>
      <c r="B1785" s="117" t="s">
        <v>225</v>
      </c>
      <c r="C1785" s="117" t="s">
        <v>6560</v>
      </c>
      <c r="D1785" s="117" t="s">
        <v>6561</v>
      </c>
      <c r="E1785" s="117" t="s">
        <v>3094</v>
      </c>
      <c r="F1785" s="117" t="s">
        <v>3093</v>
      </c>
      <c r="G1785" s="146" t="str">
        <f t="shared" si="27"/>
        <v>232131西尾市</v>
      </c>
      <c r="H1785" s="117" t="s">
        <v>343</v>
      </c>
      <c r="J1785" s="117" t="s">
        <v>2921</v>
      </c>
      <c r="K1785" s="121">
        <v>53637558</v>
      </c>
    </row>
    <row r="1786" spans="1:11" x14ac:dyDescent="0.4">
      <c r="A1786" s="117" t="s">
        <v>6634</v>
      </c>
      <c r="B1786" s="117" t="s">
        <v>225</v>
      </c>
      <c r="C1786" s="117" t="s">
        <v>6560</v>
      </c>
      <c r="D1786" s="117" t="s">
        <v>6561</v>
      </c>
      <c r="E1786" s="117" t="s">
        <v>3092</v>
      </c>
      <c r="F1786" s="117" t="s">
        <v>3091</v>
      </c>
      <c r="G1786" s="146" t="str">
        <f t="shared" si="27"/>
        <v>232149蒲郡市</v>
      </c>
      <c r="H1786" s="117" t="s">
        <v>338</v>
      </c>
      <c r="J1786" s="117" t="s">
        <v>2921</v>
      </c>
      <c r="K1786" s="121">
        <v>27705011</v>
      </c>
    </row>
    <row r="1787" spans="1:11" x14ac:dyDescent="0.4">
      <c r="A1787" s="117" t="s">
        <v>6634</v>
      </c>
      <c r="B1787" s="117" t="s">
        <v>225</v>
      </c>
      <c r="C1787" s="117" t="s">
        <v>6560</v>
      </c>
      <c r="D1787" s="117" t="s">
        <v>6561</v>
      </c>
      <c r="E1787" s="117" t="s">
        <v>3090</v>
      </c>
      <c r="F1787" s="117" t="s">
        <v>3089</v>
      </c>
      <c r="G1787" s="146" t="str">
        <f t="shared" si="27"/>
        <v>232157犬山市</v>
      </c>
      <c r="H1787" s="117" t="s">
        <v>338</v>
      </c>
      <c r="J1787" s="117" t="s">
        <v>2921</v>
      </c>
      <c r="K1787" s="121">
        <v>24193818</v>
      </c>
    </row>
    <row r="1788" spans="1:11" x14ac:dyDescent="0.4">
      <c r="A1788" s="117" t="s">
        <v>6634</v>
      </c>
      <c r="B1788" s="117" t="s">
        <v>225</v>
      </c>
      <c r="C1788" s="117" t="s">
        <v>6560</v>
      </c>
      <c r="D1788" s="117" t="s">
        <v>6561</v>
      </c>
      <c r="E1788" s="117" t="s">
        <v>3088</v>
      </c>
      <c r="F1788" s="117" t="s">
        <v>3087</v>
      </c>
      <c r="G1788" s="146" t="str">
        <f t="shared" si="27"/>
        <v>232165常滑市</v>
      </c>
      <c r="H1788" s="117" t="s">
        <v>338</v>
      </c>
      <c r="J1788" s="117" t="s">
        <v>2921</v>
      </c>
      <c r="K1788" s="121">
        <v>22352419</v>
      </c>
    </row>
    <row r="1789" spans="1:11" x14ac:dyDescent="0.4">
      <c r="A1789" s="117" t="s">
        <v>6634</v>
      </c>
      <c r="B1789" s="117" t="s">
        <v>225</v>
      </c>
      <c r="C1789" s="117" t="s">
        <v>6560</v>
      </c>
      <c r="D1789" s="117" t="s">
        <v>6561</v>
      </c>
      <c r="E1789" s="117" t="s">
        <v>3086</v>
      </c>
      <c r="F1789" s="117" t="s">
        <v>3085</v>
      </c>
      <c r="G1789" s="146" t="str">
        <f t="shared" si="27"/>
        <v>232173江南市</v>
      </c>
      <c r="H1789" s="117" t="s">
        <v>338</v>
      </c>
      <c r="J1789" s="117" t="s">
        <v>2921</v>
      </c>
      <c r="K1789" s="121">
        <v>29883298</v>
      </c>
    </row>
    <row r="1790" spans="1:11" x14ac:dyDescent="0.4">
      <c r="A1790" s="117" t="s">
        <v>6634</v>
      </c>
      <c r="B1790" s="117" t="s">
        <v>225</v>
      </c>
      <c r="C1790" s="117" t="s">
        <v>6560</v>
      </c>
      <c r="D1790" s="117" t="s">
        <v>6561</v>
      </c>
      <c r="E1790" s="117" t="s">
        <v>3084</v>
      </c>
      <c r="F1790" s="117" t="s">
        <v>3083</v>
      </c>
      <c r="G1790" s="146" t="str">
        <f t="shared" si="27"/>
        <v>232190小牧市</v>
      </c>
      <c r="H1790" s="117" t="s">
        <v>343</v>
      </c>
      <c r="J1790" s="117" t="s">
        <v>2921</v>
      </c>
      <c r="K1790" s="121">
        <v>49800574</v>
      </c>
    </row>
    <row r="1791" spans="1:11" x14ac:dyDescent="0.4">
      <c r="A1791" s="117" t="s">
        <v>6634</v>
      </c>
      <c r="B1791" s="117" t="s">
        <v>225</v>
      </c>
      <c r="C1791" s="117" t="s">
        <v>6560</v>
      </c>
      <c r="D1791" s="117" t="s">
        <v>6561</v>
      </c>
      <c r="E1791" s="117" t="s">
        <v>3082</v>
      </c>
      <c r="F1791" s="117" t="s">
        <v>3081</v>
      </c>
      <c r="G1791" s="146" t="str">
        <f t="shared" si="27"/>
        <v>232203稲沢市</v>
      </c>
      <c r="H1791" s="117" t="s">
        <v>343</v>
      </c>
      <c r="J1791" s="117" t="s">
        <v>2921</v>
      </c>
      <c r="K1791" s="121">
        <v>42901734</v>
      </c>
    </row>
    <row r="1792" spans="1:11" x14ac:dyDescent="0.4">
      <c r="A1792" s="117" t="s">
        <v>6634</v>
      </c>
      <c r="B1792" s="117" t="s">
        <v>225</v>
      </c>
      <c r="C1792" s="117" t="s">
        <v>6560</v>
      </c>
      <c r="D1792" s="117" t="s">
        <v>6561</v>
      </c>
      <c r="E1792" s="117" t="s">
        <v>3080</v>
      </c>
      <c r="F1792" s="117" t="s">
        <v>3079</v>
      </c>
      <c r="G1792" s="146" t="str">
        <f t="shared" si="27"/>
        <v>232211新城市</v>
      </c>
      <c r="H1792" s="117" t="s">
        <v>338</v>
      </c>
      <c r="J1792" s="117" t="s">
        <v>2921</v>
      </c>
      <c r="K1792" s="121">
        <v>23344309</v>
      </c>
    </row>
    <row r="1793" spans="1:11" x14ac:dyDescent="0.4">
      <c r="A1793" s="117" t="s">
        <v>6634</v>
      </c>
      <c r="B1793" s="117" t="s">
        <v>225</v>
      </c>
      <c r="C1793" s="117" t="s">
        <v>6560</v>
      </c>
      <c r="D1793" s="117" t="s">
        <v>6561</v>
      </c>
      <c r="E1793" s="117" t="s">
        <v>3078</v>
      </c>
      <c r="F1793" s="117" t="s">
        <v>3077</v>
      </c>
      <c r="G1793" s="146" t="str">
        <f t="shared" si="27"/>
        <v>232220東海市</v>
      </c>
      <c r="H1793" s="117" t="s">
        <v>343</v>
      </c>
      <c r="J1793" s="117" t="s">
        <v>2921</v>
      </c>
      <c r="K1793" s="121">
        <v>44699737</v>
      </c>
    </row>
    <row r="1794" spans="1:11" x14ac:dyDescent="0.4">
      <c r="A1794" s="117" t="s">
        <v>6634</v>
      </c>
      <c r="B1794" s="117" t="s">
        <v>225</v>
      </c>
      <c r="C1794" s="117" t="s">
        <v>6560</v>
      </c>
      <c r="D1794" s="117" t="s">
        <v>6561</v>
      </c>
      <c r="E1794" s="117" t="s">
        <v>3076</v>
      </c>
      <c r="F1794" s="117" t="s">
        <v>3075</v>
      </c>
      <c r="G1794" s="146" t="str">
        <f t="shared" ref="G1794:G1857" si="28">E1794&amp;F1794</f>
        <v>232238大府市</v>
      </c>
      <c r="H1794" s="117" t="s">
        <v>338</v>
      </c>
      <c r="J1794" s="117" t="s">
        <v>2921</v>
      </c>
      <c r="K1794" s="121">
        <v>28125929</v>
      </c>
    </row>
    <row r="1795" spans="1:11" x14ac:dyDescent="0.4">
      <c r="A1795" s="117" t="s">
        <v>6634</v>
      </c>
      <c r="B1795" s="117" t="s">
        <v>225</v>
      </c>
      <c r="C1795" s="117" t="s">
        <v>6560</v>
      </c>
      <c r="D1795" s="117" t="s">
        <v>6561</v>
      </c>
      <c r="E1795" s="117" t="s">
        <v>3074</v>
      </c>
      <c r="F1795" s="117" t="s">
        <v>3073</v>
      </c>
      <c r="G1795" s="146" t="str">
        <f t="shared" si="28"/>
        <v>232246知多市</v>
      </c>
      <c r="H1795" s="117" t="s">
        <v>338</v>
      </c>
      <c r="J1795" s="117" t="s">
        <v>2921</v>
      </c>
      <c r="K1795" s="121">
        <v>26151318</v>
      </c>
    </row>
    <row r="1796" spans="1:11" x14ac:dyDescent="0.4">
      <c r="A1796" s="117" t="s">
        <v>6634</v>
      </c>
      <c r="B1796" s="117" t="s">
        <v>225</v>
      </c>
      <c r="C1796" s="117" t="s">
        <v>6560</v>
      </c>
      <c r="D1796" s="117" t="s">
        <v>6561</v>
      </c>
      <c r="E1796" s="117" t="s">
        <v>3072</v>
      </c>
      <c r="F1796" s="117" t="s">
        <v>3071</v>
      </c>
      <c r="G1796" s="146" t="str">
        <f t="shared" si="28"/>
        <v>232254知立市</v>
      </c>
      <c r="H1796" s="117" t="s">
        <v>338</v>
      </c>
      <c r="J1796" s="117" t="s">
        <v>2921</v>
      </c>
      <c r="K1796" s="121">
        <v>22259704</v>
      </c>
    </row>
    <row r="1797" spans="1:11" x14ac:dyDescent="0.4">
      <c r="A1797" s="117" t="s">
        <v>6634</v>
      </c>
      <c r="B1797" s="117" t="s">
        <v>225</v>
      </c>
      <c r="C1797" s="117" t="s">
        <v>6560</v>
      </c>
      <c r="D1797" s="117" t="s">
        <v>6561</v>
      </c>
      <c r="E1797" s="117" t="s">
        <v>3070</v>
      </c>
      <c r="F1797" s="117" t="s">
        <v>3069</v>
      </c>
      <c r="G1797" s="146" t="str">
        <f t="shared" si="28"/>
        <v>232262尾張旭市</v>
      </c>
      <c r="H1797" s="117" t="s">
        <v>338</v>
      </c>
      <c r="J1797" s="117" t="s">
        <v>2921</v>
      </c>
      <c r="K1797" s="121">
        <v>24220714</v>
      </c>
    </row>
    <row r="1798" spans="1:11" x14ac:dyDescent="0.4">
      <c r="A1798" s="117" t="s">
        <v>6634</v>
      </c>
      <c r="B1798" s="117" t="s">
        <v>225</v>
      </c>
      <c r="C1798" s="117" t="s">
        <v>6560</v>
      </c>
      <c r="D1798" s="117" t="s">
        <v>6561</v>
      </c>
      <c r="E1798" s="117" t="s">
        <v>3068</v>
      </c>
      <c r="F1798" s="117" t="s">
        <v>3067</v>
      </c>
      <c r="G1798" s="146" t="str">
        <f t="shared" si="28"/>
        <v>232271高浜市</v>
      </c>
      <c r="H1798" s="117" t="s">
        <v>338</v>
      </c>
      <c r="J1798" s="117" t="s">
        <v>2921</v>
      </c>
      <c r="K1798" s="121">
        <v>14042214</v>
      </c>
    </row>
    <row r="1799" spans="1:11" x14ac:dyDescent="0.4">
      <c r="A1799" s="117" t="s">
        <v>6634</v>
      </c>
      <c r="B1799" s="117" t="s">
        <v>225</v>
      </c>
      <c r="C1799" s="117" t="s">
        <v>6560</v>
      </c>
      <c r="D1799" s="117" t="s">
        <v>6561</v>
      </c>
      <c r="E1799" s="117" t="s">
        <v>3066</v>
      </c>
      <c r="F1799" s="117" t="s">
        <v>3065</v>
      </c>
      <c r="G1799" s="146" t="str">
        <f t="shared" si="28"/>
        <v>232289岩倉市</v>
      </c>
      <c r="H1799" s="117" t="s">
        <v>338</v>
      </c>
      <c r="J1799" s="117" t="s">
        <v>2921</v>
      </c>
      <c r="K1799" s="121">
        <v>14188065</v>
      </c>
    </row>
    <row r="1800" spans="1:11" x14ac:dyDescent="0.4">
      <c r="A1800" s="117" t="s">
        <v>6634</v>
      </c>
      <c r="B1800" s="117" t="s">
        <v>225</v>
      </c>
      <c r="C1800" s="117" t="s">
        <v>6560</v>
      </c>
      <c r="D1800" s="117" t="s">
        <v>6561</v>
      </c>
      <c r="E1800" s="117" t="s">
        <v>3064</v>
      </c>
      <c r="F1800" s="117" t="s">
        <v>3063</v>
      </c>
      <c r="G1800" s="146" t="str">
        <f t="shared" si="28"/>
        <v>232297豊明市</v>
      </c>
      <c r="H1800" s="117" t="s">
        <v>338</v>
      </c>
      <c r="J1800" s="117" t="s">
        <v>2921</v>
      </c>
      <c r="K1800" s="121">
        <v>20414453</v>
      </c>
    </row>
    <row r="1801" spans="1:11" x14ac:dyDescent="0.4">
      <c r="A1801" s="117" t="s">
        <v>6634</v>
      </c>
      <c r="B1801" s="117" t="s">
        <v>225</v>
      </c>
      <c r="C1801" s="117" t="s">
        <v>6560</v>
      </c>
      <c r="D1801" s="117" t="s">
        <v>6561</v>
      </c>
      <c r="E1801" s="117" t="s">
        <v>3062</v>
      </c>
      <c r="F1801" s="117" t="s">
        <v>3061</v>
      </c>
      <c r="G1801" s="146" t="str">
        <f t="shared" si="28"/>
        <v>232301日進市</v>
      </c>
      <c r="H1801" s="117" t="s">
        <v>338</v>
      </c>
      <c r="J1801" s="117" t="s">
        <v>2921</v>
      </c>
      <c r="K1801" s="121">
        <v>24028252</v>
      </c>
    </row>
    <row r="1802" spans="1:11" x14ac:dyDescent="0.4">
      <c r="A1802" s="117" t="s">
        <v>6634</v>
      </c>
      <c r="B1802" s="117" t="s">
        <v>225</v>
      </c>
      <c r="C1802" s="117" t="s">
        <v>6560</v>
      </c>
      <c r="D1802" s="117" t="s">
        <v>6561</v>
      </c>
      <c r="E1802" s="117" t="s">
        <v>3060</v>
      </c>
      <c r="F1802" s="117" t="s">
        <v>3059</v>
      </c>
      <c r="G1802" s="146" t="str">
        <f t="shared" si="28"/>
        <v>232319田原市</v>
      </c>
      <c r="H1802" s="117" t="s">
        <v>338</v>
      </c>
      <c r="J1802" s="117" t="s">
        <v>2921</v>
      </c>
      <c r="K1802" s="121">
        <v>27751673</v>
      </c>
    </row>
    <row r="1803" spans="1:11" x14ac:dyDescent="0.4">
      <c r="A1803" s="117" t="s">
        <v>6634</v>
      </c>
      <c r="B1803" s="117" t="s">
        <v>225</v>
      </c>
      <c r="C1803" s="117" t="s">
        <v>6560</v>
      </c>
      <c r="D1803" s="117" t="s">
        <v>6561</v>
      </c>
      <c r="E1803" s="117" t="s">
        <v>3058</v>
      </c>
      <c r="F1803" s="117" t="s">
        <v>3057</v>
      </c>
      <c r="G1803" s="146" t="str">
        <f t="shared" si="28"/>
        <v>232327愛西市</v>
      </c>
      <c r="H1803" s="117" t="s">
        <v>338</v>
      </c>
      <c r="J1803" s="117" t="s">
        <v>2921</v>
      </c>
      <c r="K1803" s="121">
        <v>22285625</v>
      </c>
    </row>
    <row r="1804" spans="1:11" x14ac:dyDescent="0.4">
      <c r="A1804" s="117" t="s">
        <v>6634</v>
      </c>
      <c r="B1804" s="117" t="s">
        <v>225</v>
      </c>
      <c r="C1804" s="117" t="s">
        <v>6560</v>
      </c>
      <c r="D1804" s="117" t="s">
        <v>6561</v>
      </c>
      <c r="E1804" s="117" t="s">
        <v>3056</v>
      </c>
      <c r="F1804" s="117" t="s">
        <v>3055</v>
      </c>
      <c r="G1804" s="146" t="str">
        <f t="shared" si="28"/>
        <v>232335清須市</v>
      </c>
      <c r="H1804" s="117" t="s">
        <v>338</v>
      </c>
      <c r="J1804" s="117" t="s">
        <v>2921</v>
      </c>
      <c r="K1804" s="121">
        <v>24028858</v>
      </c>
    </row>
    <row r="1805" spans="1:11" x14ac:dyDescent="0.4">
      <c r="A1805" s="117" t="s">
        <v>6634</v>
      </c>
      <c r="B1805" s="117" t="s">
        <v>225</v>
      </c>
      <c r="C1805" s="117" t="s">
        <v>6560</v>
      </c>
      <c r="D1805" s="117" t="s">
        <v>6561</v>
      </c>
      <c r="E1805" s="117" t="s">
        <v>3054</v>
      </c>
      <c r="F1805" s="117" t="s">
        <v>3053</v>
      </c>
      <c r="G1805" s="146" t="str">
        <f t="shared" si="28"/>
        <v>232343北名古屋市</v>
      </c>
      <c r="H1805" s="117" t="s">
        <v>338</v>
      </c>
      <c r="J1805" s="117" t="s">
        <v>2921</v>
      </c>
      <c r="K1805" s="121">
        <v>27690860</v>
      </c>
    </row>
    <row r="1806" spans="1:11" x14ac:dyDescent="0.4">
      <c r="A1806" s="117" t="s">
        <v>6634</v>
      </c>
      <c r="B1806" s="117" t="s">
        <v>225</v>
      </c>
      <c r="C1806" s="117" t="s">
        <v>6560</v>
      </c>
      <c r="D1806" s="117" t="s">
        <v>6561</v>
      </c>
      <c r="E1806" s="117" t="s">
        <v>3052</v>
      </c>
      <c r="F1806" s="117" t="s">
        <v>3051</v>
      </c>
      <c r="G1806" s="146" t="str">
        <f t="shared" si="28"/>
        <v>232351弥富市</v>
      </c>
      <c r="H1806" s="117" t="s">
        <v>338</v>
      </c>
      <c r="J1806" s="117" t="s">
        <v>2921</v>
      </c>
      <c r="K1806" s="121">
        <v>14445325</v>
      </c>
    </row>
    <row r="1807" spans="1:11" x14ac:dyDescent="0.4">
      <c r="A1807" s="117" t="s">
        <v>6634</v>
      </c>
      <c r="B1807" s="117" t="s">
        <v>225</v>
      </c>
      <c r="C1807" s="117" t="s">
        <v>6560</v>
      </c>
      <c r="D1807" s="117" t="s">
        <v>6561</v>
      </c>
      <c r="E1807" s="117" t="s">
        <v>3050</v>
      </c>
      <c r="F1807" s="117" t="s">
        <v>3049</v>
      </c>
      <c r="G1807" s="146" t="str">
        <f t="shared" si="28"/>
        <v>232360みよし市</v>
      </c>
      <c r="H1807" s="117" t="s">
        <v>338</v>
      </c>
      <c r="J1807" s="117" t="s">
        <v>2921</v>
      </c>
      <c r="K1807" s="121">
        <v>24087498</v>
      </c>
    </row>
    <row r="1808" spans="1:11" x14ac:dyDescent="0.4">
      <c r="A1808" s="117" t="s">
        <v>6634</v>
      </c>
      <c r="B1808" s="117" t="s">
        <v>225</v>
      </c>
      <c r="C1808" s="117" t="s">
        <v>6560</v>
      </c>
      <c r="D1808" s="117" t="s">
        <v>6561</v>
      </c>
      <c r="E1808" s="117" t="s">
        <v>3048</v>
      </c>
      <c r="F1808" s="117" t="s">
        <v>3047</v>
      </c>
      <c r="G1808" s="146" t="str">
        <f t="shared" si="28"/>
        <v>232378あま市</v>
      </c>
      <c r="H1808" s="117" t="s">
        <v>338</v>
      </c>
      <c r="J1808" s="117" t="s">
        <v>2921</v>
      </c>
      <c r="K1808" s="121">
        <v>28309571</v>
      </c>
    </row>
    <row r="1809" spans="1:11" x14ac:dyDescent="0.4">
      <c r="A1809" s="117" t="s">
        <v>6634</v>
      </c>
      <c r="B1809" s="117" t="s">
        <v>225</v>
      </c>
      <c r="C1809" s="117" t="s">
        <v>6560</v>
      </c>
      <c r="D1809" s="117" t="s">
        <v>6561</v>
      </c>
      <c r="E1809" s="117" t="s">
        <v>3046</v>
      </c>
      <c r="F1809" s="117" t="s">
        <v>3045</v>
      </c>
      <c r="G1809" s="146" t="str">
        <f t="shared" si="28"/>
        <v>232386長久手市</v>
      </c>
      <c r="H1809" s="117" t="s">
        <v>338</v>
      </c>
      <c r="J1809" s="117" t="s">
        <v>2921</v>
      </c>
      <c r="K1809" s="121">
        <v>18302966</v>
      </c>
    </row>
    <row r="1810" spans="1:11" x14ac:dyDescent="0.4">
      <c r="A1810" s="117" t="s">
        <v>6634</v>
      </c>
      <c r="B1810" s="117" t="s">
        <v>225</v>
      </c>
      <c r="C1810" s="117" t="s">
        <v>6560</v>
      </c>
      <c r="D1810" s="117" t="s">
        <v>6561</v>
      </c>
      <c r="E1810" s="117" t="s">
        <v>3044</v>
      </c>
      <c r="F1810" s="117" t="s">
        <v>3043</v>
      </c>
      <c r="G1810" s="146" t="str">
        <f t="shared" si="28"/>
        <v>233021東郷町</v>
      </c>
      <c r="H1810" s="117" t="s">
        <v>277</v>
      </c>
      <c r="J1810" s="117" t="s">
        <v>2921</v>
      </c>
      <c r="K1810" s="121">
        <v>11925123</v>
      </c>
    </row>
    <row r="1811" spans="1:11" x14ac:dyDescent="0.4">
      <c r="A1811" s="117" t="s">
        <v>6634</v>
      </c>
      <c r="B1811" s="117" t="s">
        <v>225</v>
      </c>
      <c r="C1811" s="117" t="s">
        <v>6560</v>
      </c>
      <c r="D1811" s="117" t="s">
        <v>6561</v>
      </c>
      <c r="E1811" s="117" t="s">
        <v>3042</v>
      </c>
      <c r="F1811" s="117" t="s">
        <v>3041</v>
      </c>
      <c r="G1811" s="146" t="str">
        <f t="shared" si="28"/>
        <v>233421豊山町</v>
      </c>
      <c r="H1811" s="117" t="s">
        <v>277</v>
      </c>
      <c r="J1811" s="117" t="s">
        <v>2921</v>
      </c>
      <c r="K1811" s="121">
        <v>6586220</v>
      </c>
    </row>
    <row r="1812" spans="1:11" x14ac:dyDescent="0.4">
      <c r="A1812" s="117" t="s">
        <v>6634</v>
      </c>
      <c r="B1812" s="117" t="s">
        <v>225</v>
      </c>
      <c r="C1812" s="117" t="s">
        <v>6560</v>
      </c>
      <c r="D1812" s="117" t="s">
        <v>6561</v>
      </c>
      <c r="E1812" s="117" t="s">
        <v>3040</v>
      </c>
      <c r="F1812" s="117" t="s">
        <v>3039</v>
      </c>
      <c r="G1812" s="146" t="str">
        <f t="shared" si="28"/>
        <v>233617大口町</v>
      </c>
      <c r="H1812" s="117" t="s">
        <v>277</v>
      </c>
      <c r="J1812" s="117" t="s">
        <v>2921</v>
      </c>
      <c r="K1812" s="121">
        <v>7659429</v>
      </c>
    </row>
    <row r="1813" spans="1:11" x14ac:dyDescent="0.4">
      <c r="A1813" s="117" t="s">
        <v>6634</v>
      </c>
      <c r="B1813" s="117" t="s">
        <v>225</v>
      </c>
      <c r="C1813" s="117" t="s">
        <v>6560</v>
      </c>
      <c r="D1813" s="117" t="s">
        <v>6561</v>
      </c>
      <c r="E1813" s="117" t="s">
        <v>3038</v>
      </c>
      <c r="F1813" s="117" t="s">
        <v>3037</v>
      </c>
      <c r="G1813" s="146" t="str">
        <f t="shared" si="28"/>
        <v>233625扶桑町</v>
      </c>
      <c r="H1813" s="117" t="s">
        <v>277</v>
      </c>
      <c r="J1813" s="117" t="s">
        <v>2921</v>
      </c>
      <c r="K1813" s="121">
        <v>9492928</v>
      </c>
    </row>
    <row r="1814" spans="1:11" x14ac:dyDescent="0.4">
      <c r="A1814" s="117" t="s">
        <v>6634</v>
      </c>
      <c r="B1814" s="117" t="s">
        <v>225</v>
      </c>
      <c r="C1814" s="117" t="s">
        <v>6560</v>
      </c>
      <c r="D1814" s="117" t="s">
        <v>6561</v>
      </c>
      <c r="E1814" s="117" t="s">
        <v>3036</v>
      </c>
      <c r="F1814" s="117" t="s">
        <v>3035</v>
      </c>
      <c r="G1814" s="146" t="str">
        <f t="shared" si="28"/>
        <v>234249大治町</v>
      </c>
      <c r="H1814" s="117" t="s">
        <v>277</v>
      </c>
      <c r="J1814" s="117" t="s">
        <v>2921</v>
      </c>
      <c r="K1814" s="121">
        <v>8733710</v>
      </c>
    </row>
    <row r="1815" spans="1:11" x14ac:dyDescent="0.4">
      <c r="A1815" s="117" t="s">
        <v>6634</v>
      </c>
      <c r="B1815" s="117" t="s">
        <v>225</v>
      </c>
      <c r="C1815" s="117" t="s">
        <v>6560</v>
      </c>
      <c r="D1815" s="117" t="s">
        <v>6561</v>
      </c>
      <c r="E1815" s="117" t="s">
        <v>3034</v>
      </c>
      <c r="F1815" s="117" t="s">
        <v>3033</v>
      </c>
      <c r="G1815" s="146" t="str">
        <f t="shared" si="28"/>
        <v>234257蟹江町</v>
      </c>
      <c r="H1815" s="117" t="s">
        <v>277</v>
      </c>
      <c r="J1815" s="117" t="s">
        <v>2921</v>
      </c>
      <c r="K1815" s="121">
        <v>10968239</v>
      </c>
    </row>
    <row r="1816" spans="1:11" x14ac:dyDescent="0.4">
      <c r="A1816" s="117" t="s">
        <v>6634</v>
      </c>
      <c r="B1816" s="117" t="s">
        <v>225</v>
      </c>
      <c r="C1816" s="117" t="s">
        <v>6560</v>
      </c>
      <c r="D1816" s="117" t="s">
        <v>6561</v>
      </c>
      <c r="E1816" s="117" t="s">
        <v>3032</v>
      </c>
      <c r="F1816" s="117" t="s">
        <v>3031</v>
      </c>
      <c r="G1816" s="146" t="str">
        <f t="shared" si="28"/>
        <v>234273飛島村</v>
      </c>
      <c r="H1816" s="117" t="s">
        <v>277</v>
      </c>
      <c r="J1816" s="117" t="s">
        <v>2921</v>
      </c>
      <c r="K1816" s="121">
        <v>6341154</v>
      </c>
    </row>
    <row r="1817" spans="1:11" x14ac:dyDescent="0.4">
      <c r="A1817" s="117" t="s">
        <v>6634</v>
      </c>
      <c r="B1817" s="117" t="s">
        <v>225</v>
      </c>
      <c r="C1817" s="117" t="s">
        <v>6560</v>
      </c>
      <c r="D1817" s="117" t="s">
        <v>6561</v>
      </c>
      <c r="E1817" s="117" t="s">
        <v>3030</v>
      </c>
      <c r="F1817" s="117" t="s">
        <v>3029</v>
      </c>
      <c r="G1817" s="146" t="str">
        <f t="shared" si="28"/>
        <v>234419阿久比町</v>
      </c>
      <c r="H1817" s="117" t="s">
        <v>277</v>
      </c>
      <c r="J1817" s="117" t="s">
        <v>2921</v>
      </c>
      <c r="K1817" s="121">
        <v>8764556</v>
      </c>
    </row>
    <row r="1818" spans="1:11" x14ac:dyDescent="0.4">
      <c r="A1818" s="117" t="s">
        <v>6634</v>
      </c>
      <c r="B1818" s="117" t="s">
        <v>225</v>
      </c>
      <c r="C1818" s="117" t="s">
        <v>6560</v>
      </c>
      <c r="D1818" s="117" t="s">
        <v>6561</v>
      </c>
      <c r="E1818" s="117" t="s">
        <v>3028</v>
      </c>
      <c r="F1818" s="117" t="s">
        <v>3027</v>
      </c>
      <c r="G1818" s="146" t="str">
        <f t="shared" si="28"/>
        <v>234427東浦町</v>
      </c>
      <c r="H1818" s="117" t="s">
        <v>277</v>
      </c>
      <c r="J1818" s="117" t="s">
        <v>2921</v>
      </c>
      <c r="K1818" s="121">
        <v>14349238</v>
      </c>
    </row>
    <row r="1819" spans="1:11" x14ac:dyDescent="0.4">
      <c r="A1819" s="117" t="s">
        <v>6634</v>
      </c>
      <c r="B1819" s="117" t="s">
        <v>225</v>
      </c>
      <c r="C1819" s="117" t="s">
        <v>6560</v>
      </c>
      <c r="D1819" s="117" t="s">
        <v>6561</v>
      </c>
      <c r="E1819" s="117" t="s">
        <v>3026</v>
      </c>
      <c r="F1819" s="117" t="s">
        <v>3025</v>
      </c>
      <c r="G1819" s="146" t="str">
        <f t="shared" si="28"/>
        <v>234451南知多町</v>
      </c>
      <c r="H1819" s="117" t="s">
        <v>277</v>
      </c>
      <c r="J1819" s="117" t="s">
        <v>2921</v>
      </c>
      <c r="K1819" s="121">
        <v>7427168</v>
      </c>
    </row>
    <row r="1820" spans="1:11" x14ac:dyDescent="0.4">
      <c r="A1820" s="117" t="s">
        <v>6634</v>
      </c>
      <c r="B1820" s="117" t="s">
        <v>225</v>
      </c>
      <c r="C1820" s="117" t="s">
        <v>6560</v>
      </c>
      <c r="D1820" s="117" t="s">
        <v>6561</v>
      </c>
      <c r="E1820" s="117" t="s">
        <v>3024</v>
      </c>
      <c r="F1820" s="117" t="s">
        <v>2133</v>
      </c>
      <c r="G1820" s="146" t="str">
        <f t="shared" si="28"/>
        <v>234460美浜町</v>
      </c>
      <c r="H1820" s="117" t="s">
        <v>277</v>
      </c>
      <c r="J1820" s="117" t="s">
        <v>2921</v>
      </c>
      <c r="K1820" s="121">
        <v>8206025</v>
      </c>
    </row>
    <row r="1821" spans="1:11" x14ac:dyDescent="0.4">
      <c r="A1821" s="117" t="s">
        <v>6634</v>
      </c>
      <c r="B1821" s="117" t="s">
        <v>225</v>
      </c>
      <c r="C1821" s="117" t="s">
        <v>6560</v>
      </c>
      <c r="D1821" s="117" t="s">
        <v>6561</v>
      </c>
      <c r="E1821" s="117" t="s">
        <v>3023</v>
      </c>
      <c r="F1821" s="117" t="s">
        <v>3022</v>
      </c>
      <c r="G1821" s="146" t="str">
        <f t="shared" si="28"/>
        <v>234478武豊町</v>
      </c>
      <c r="H1821" s="117" t="s">
        <v>277</v>
      </c>
      <c r="J1821" s="117" t="s">
        <v>2921</v>
      </c>
      <c r="K1821" s="121">
        <v>12609918</v>
      </c>
    </row>
    <row r="1822" spans="1:11" x14ac:dyDescent="0.4">
      <c r="A1822" s="117" t="s">
        <v>6634</v>
      </c>
      <c r="B1822" s="117" t="s">
        <v>225</v>
      </c>
      <c r="C1822" s="117" t="s">
        <v>6560</v>
      </c>
      <c r="D1822" s="117" t="s">
        <v>6561</v>
      </c>
      <c r="E1822" s="117" t="s">
        <v>3021</v>
      </c>
      <c r="F1822" s="117" t="s">
        <v>3020</v>
      </c>
      <c r="G1822" s="146" t="str">
        <f t="shared" si="28"/>
        <v>235016幸田町</v>
      </c>
      <c r="H1822" s="117" t="s">
        <v>277</v>
      </c>
      <c r="J1822" s="117" t="s">
        <v>2921</v>
      </c>
      <c r="K1822" s="121">
        <v>14791451</v>
      </c>
    </row>
    <row r="1823" spans="1:11" x14ac:dyDescent="0.4">
      <c r="A1823" s="117" t="s">
        <v>6634</v>
      </c>
      <c r="B1823" s="117" t="s">
        <v>225</v>
      </c>
      <c r="C1823" s="117" t="s">
        <v>6560</v>
      </c>
      <c r="D1823" s="117" t="s">
        <v>6561</v>
      </c>
      <c r="E1823" s="117" t="s">
        <v>3019</v>
      </c>
      <c r="F1823" s="117" t="s">
        <v>3018</v>
      </c>
      <c r="G1823" s="146" t="str">
        <f t="shared" si="28"/>
        <v>235610設楽町</v>
      </c>
      <c r="H1823" s="117" t="s">
        <v>277</v>
      </c>
      <c r="J1823" s="117" t="s">
        <v>2921</v>
      </c>
      <c r="K1823" s="121">
        <v>5389903</v>
      </c>
    </row>
    <row r="1824" spans="1:11" x14ac:dyDescent="0.4">
      <c r="A1824" s="117" t="s">
        <v>6634</v>
      </c>
      <c r="B1824" s="117" t="s">
        <v>225</v>
      </c>
      <c r="C1824" s="117" t="s">
        <v>6560</v>
      </c>
      <c r="D1824" s="117" t="s">
        <v>6561</v>
      </c>
      <c r="E1824" s="117" t="s">
        <v>3017</v>
      </c>
      <c r="F1824" s="117" t="s">
        <v>3016</v>
      </c>
      <c r="G1824" s="146" t="str">
        <f t="shared" si="28"/>
        <v>235628東栄町</v>
      </c>
      <c r="H1824" s="117" t="s">
        <v>277</v>
      </c>
      <c r="J1824" s="117" t="s">
        <v>2921</v>
      </c>
      <c r="K1824" s="121">
        <v>3076411</v>
      </c>
    </row>
    <row r="1825" spans="1:11" x14ac:dyDescent="0.4">
      <c r="A1825" s="117" t="s">
        <v>6634</v>
      </c>
      <c r="B1825" s="117" t="s">
        <v>225</v>
      </c>
      <c r="C1825" s="117" t="s">
        <v>6560</v>
      </c>
      <c r="D1825" s="117" t="s">
        <v>6561</v>
      </c>
      <c r="E1825" s="117" t="s">
        <v>3015</v>
      </c>
      <c r="F1825" s="117" t="s">
        <v>3014</v>
      </c>
      <c r="G1825" s="146" t="str">
        <f t="shared" si="28"/>
        <v>235636豊根村</v>
      </c>
      <c r="H1825" s="117" t="s">
        <v>277</v>
      </c>
      <c r="J1825" s="117" t="s">
        <v>2921</v>
      </c>
      <c r="K1825" s="121">
        <v>2420865</v>
      </c>
    </row>
    <row r="1826" spans="1:11" x14ac:dyDescent="0.4">
      <c r="A1826" s="117" t="s">
        <v>6634</v>
      </c>
      <c r="B1826" s="117" t="s">
        <v>225</v>
      </c>
      <c r="C1826" s="117" t="s">
        <v>6560</v>
      </c>
      <c r="D1826" s="117" t="s">
        <v>6561</v>
      </c>
      <c r="E1826" s="117" t="s">
        <v>3013</v>
      </c>
      <c r="F1826" s="117" t="s">
        <v>3012</v>
      </c>
      <c r="G1826" s="146" t="str">
        <f t="shared" si="28"/>
        <v>238015名古屋港管理組合</v>
      </c>
      <c r="H1826" s="117" t="s">
        <v>226</v>
      </c>
      <c r="J1826" s="117" t="s">
        <v>2921</v>
      </c>
      <c r="K1826" s="121">
        <v>26100535</v>
      </c>
    </row>
    <row r="1827" spans="1:11" x14ac:dyDescent="0.4">
      <c r="A1827" s="117" t="s">
        <v>6634</v>
      </c>
      <c r="B1827" s="117" t="s">
        <v>225</v>
      </c>
      <c r="C1827" s="117" t="s">
        <v>6560</v>
      </c>
      <c r="D1827" s="117" t="s">
        <v>6561</v>
      </c>
      <c r="E1827" s="117" t="s">
        <v>3011</v>
      </c>
      <c r="F1827" s="117" t="s">
        <v>3010</v>
      </c>
      <c r="G1827" s="146" t="str">
        <f t="shared" si="28"/>
        <v>238023愛知県競馬組合</v>
      </c>
      <c r="H1827" s="117" t="s">
        <v>220</v>
      </c>
      <c r="J1827" s="117" t="s">
        <v>2921</v>
      </c>
      <c r="K1827" s="121">
        <v>0</v>
      </c>
    </row>
    <row r="1828" spans="1:11" x14ac:dyDescent="0.4">
      <c r="A1828" s="117" t="s">
        <v>6634</v>
      </c>
      <c r="B1828" s="117" t="s">
        <v>225</v>
      </c>
      <c r="C1828" s="117" t="s">
        <v>6560</v>
      </c>
      <c r="D1828" s="117" t="s">
        <v>6561</v>
      </c>
      <c r="E1828" s="117" t="s">
        <v>3009</v>
      </c>
      <c r="F1828" s="117" t="s">
        <v>3008</v>
      </c>
      <c r="G1828" s="146" t="str">
        <f t="shared" si="28"/>
        <v>238031名古屋競輪組合</v>
      </c>
      <c r="H1828" s="117" t="s">
        <v>220</v>
      </c>
      <c r="J1828" s="117" t="s">
        <v>2921</v>
      </c>
      <c r="K1828" s="121">
        <v>0</v>
      </c>
    </row>
    <row r="1829" spans="1:11" x14ac:dyDescent="0.4">
      <c r="A1829" s="117" t="s">
        <v>6634</v>
      </c>
      <c r="B1829" s="117" t="s">
        <v>225</v>
      </c>
      <c r="C1829" s="117" t="s">
        <v>6560</v>
      </c>
      <c r="D1829" s="117" t="s">
        <v>6561</v>
      </c>
      <c r="E1829" s="117" t="s">
        <v>3007</v>
      </c>
      <c r="F1829" s="117" t="s">
        <v>3006</v>
      </c>
      <c r="G1829" s="146" t="str">
        <f t="shared" si="28"/>
        <v>238121岡崎市額田郡模範造林組合</v>
      </c>
      <c r="H1829" s="117" t="s">
        <v>226</v>
      </c>
      <c r="J1829" s="117" t="s">
        <v>2921</v>
      </c>
      <c r="K1829" s="121">
        <v>14282</v>
      </c>
    </row>
    <row r="1830" spans="1:11" x14ac:dyDescent="0.4">
      <c r="A1830" s="117" t="s">
        <v>6634</v>
      </c>
      <c r="B1830" s="117" t="s">
        <v>225</v>
      </c>
      <c r="C1830" s="117" t="s">
        <v>6560</v>
      </c>
      <c r="D1830" s="117" t="s">
        <v>6561</v>
      </c>
      <c r="E1830" s="117" t="s">
        <v>3005</v>
      </c>
      <c r="F1830" s="117" t="s">
        <v>3004</v>
      </c>
      <c r="G1830" s="146" t="str">
        <f t="shared" si="28"/>
        <v>238171海部南部広域事務組合（普通会計分）</v>
      </c>
      <c r="H1830" s="117" t="s">
        <v>226</v>
      </c>
      <c r="J1830" s="117" t="s">
        <v>2921</v>
      </c>
      <c r="K1830" s="121">
        <v>76899</v>
      </c>
    </row>
    <row r="1831" spans="1:11" x14ac:dyDescent="0.4">
      <c r="A1831" s="117" t="s">
        <v>6634</v>
      </c>
      <c r="B1831" s="117" t="s">
        <v>225</v>
      </c>
      <c r="C1831" s="117" t="s">
        <v>6560</v>
      </c>
      <c r="D1831" s="117" t="s">
        <v>6561</v>
      </c>
      <c r="E1831" s="117" t="s">
        <v>3003</v>
      </c>
      <c r="F1831" s="117" t="s">
        <v>3002</v>
      </c>
      <c r="G1831" s="146" t="str">
        <f t="shared" si="28"/>
        <v>238295知多中部広域事務組合（普通会計分）</v>
      </c>
      <c r="H1831" s="117" t="s">
        <v>226</v>
      </c>
      <c r="J1831" s="117" t="s">
        <v>2921</v>
      </c>
      <c r="K1831" s="121">
        <v>2746510</v>
      </c>
    </row>
    <row r="1832" spans="1:11" x14ac:dyDescent="0.4">
      <c r="A1832" s="117" t="s">
        <v>6634</v>
      </c>
      <c r="B1832" s="117" t="s">
        <v>225</v>
      </c>
      <c r="C1832" s="117" t="s">
        <v>6560</v>
      </c>
      <c r="D1832" s="117" t="s">
        <v>6561</v>
      </c>
      <c r="E1832" s="117" t="s">
        <v>3001</v>
      </c>
      <c r="F1832" s="117" t="s">
        <v>3000</v>
      </c>
      <c r="G1832" s="146" t="str">
        <f t="shared" si="28"/>
        <v>238309愛知県市町村職員退職手当組合</v>
      </c>
      <c r="H1832" s="117" t="s">
        <v>226</v>
      </c>
      <c r="J1832" s="117" t="s">
        <v>2921</v>
      </c>
      <c r="K1832" s="121">
        <v>8380629</v>
      </c>
    </row>
    <row r="1833" spans="1:11" x14ac:dyDescent="0.4">
      <c r="A1833" s="117" t="s">
        <v>6634</v>
      </c>
      <c r="B1833" s="117" t="s">
        <v>225</v>
      </c>
      <c r="C1833" s="117" t="s">
        <v>6560</v>
      </c>
      <c r="D1833" s="117" t="s">
        <v>6561</v>
      </c>
      <c r="E1833" s="117" t="s">
        <v>2999</v>
      </c>
      <c r="F1833" s="117" t="s">
        <v>2998</v>
      </c>
      <c r="G1833" s="146" t="str">
        <f t="shared" si="28"/>
        <v>238333愛北広域事務組合（普通会計分）</v>
      </c>
      <c r="H1833" s="117" t="s">
        <v>226</v>
      </c>
      <c r="J1833" s="117" t="s">
        <v>2921</v>
      </c>
      <c r="K1833" s="121">
        <v>512776</v>
      </c>
    </row>
    <row r="1834" spans="1:11" x14ac:dyDescent="0.4">
      <c r="A1834" s="117" t="s">
        <v>6634</v>
      </c>
      <c r="B1834" s="117" t="s">
        <v>225</v>
      </c>
      <c r="C1834" s="117" t="s">
        <v>6560</v>
      </c>
      <c r="D1834" s="117" t="s">
        <v>6561</v>
      </c>
      <c r="E1834" s="117" t="s">
        <v>2997</v>
      </c>
      <c r="F1834" s="117" t="s">
        <v>2996</v>
      </c>
      <c r="G1834" s="146" t="str">
        <f t="shared" si="28"/>
        <v>238350中部知多衛生組合</v>
      </c>
      <c r="H1834" s="117" t="s">
        <v>226</v>
      </c>
      <c r="J1834" s="117" t="s">
        <v>2921</v>
      </c>
      <c r="K1834" s="121">
        <v>287724</v>
      </c>
    </row>
    <row r="1835" spans="1:11" x14ac:dyDescent="0.4">
      <c r="A1835" s="117" t="s">
        <v>6634</v>
      </c>
      <c r="B1835" s="117" t="s">
        <v>225</v>
      </c>
      <c r="C1835" s="117" t="s">
        <v>6560</v>
      </c>
      <c r="D1835" s="117" t="s">
        <v>6561</v>
      </c>
      <c r="E1835" s="117" t="s">
        <v>2995</v>
      </c>
      <c r="F1835" s="117" t="s">
        <v>2994</v>
      </c>
      <c r="G1835" s="146" t="str">
        <f t="shared" si="28"/>
        <v>238376東部知多衛生組合</v>
      </c>
      <c r="H1835" s="117" t="s">
        <v>226</v>
      </c>
      <c r="J1835" s="117" t="s">
        <v>2921</v>
      </c>
      <c r="K1835" s="121">
        <v>6411716</v>
      </c>
    </row>
    <row r="1836" spans="1:11" x14ac:dyDescent="0.4">
      <c r="A1836" s="117" t="s">
        <v>6634</v>
      </c>
      <c r="B1836" s="117" t="s">
        <v>225</v>
      </c>
      <c r="C1836" s="117" t="s">
        <v>6560</v>
      </c>
      <c r="D1836" s="117" t="s">
        <v>6561</v>
      </c>
      <c r="E1836" s="117" t="s">
        <v>2993</v>
      </c>
      <c r="F1836" s="117" t="s">
        <v>2992</v>
      </c>
      <c r="G1836" s="146" t="str">
        <f t="shared" si="28"/>
        <v>238384衣浦衛生組合</v>
      </c>
      <c r="H1836" s="117" t="s">
        <v>226</v>
      </c>
      <c r="J1836" s="117" t="s">
        <v>2921</v>
      </c>
      <c r="K1836" s="121">
        <v>1682587</v>
      </c>
    </row>
    <row r="1837" spans="1:11" x14ac:dyDescent="0.4">
      <c r="A1837" s="117" t="s">
        <v>6634</v>
      </c>
      <c r="B1837" s="117" t="s">
        <v>225</v>
      </c>
      <c r="C1837" s="117" t="s">
        <v>6560</v>
      </c>
      <c r="D1837" s="117" t="s">
        <v>6561</v>
      </c>
      <c r="E1837" s="117" t="s">
        <v>2991</v>
      </c>
      <c r="F1837" s="117" t="s">
        <v>2990</v>
      </c>
      <c r="G1837" s="146" t="str">
        <f t="shared" si="28"/>
        <v>238414常滑武豊衛生組合</v>
      </c>
      <c r="H1837" s="117" t="s">
        <v>226</v>
      </c>
      <c r="J1837" s="117" t="s">
        <v>2921</v>
      </c>
      <c r="K1837" s="121">
        <v>870394</v>
      </c>
    </row>
    <row r="1838" spans="1:11" x14ac:dyDescent="0.4">
      <c r="A1838" s="117" t="s">
        <v>6634</v>
      </c>
      <c r="B1838" s="117" t="s">
        <v>225</v>
      </c>
      <c r="C1838" s="117" t="s">
        <v>6560</v>
      </c>
      <c r="D1838" s="117" t="s">
        <v>6561</v>
      </c>
      <c r="E1838" s="117" t="s">
        <v>2989</v>
      </c>
      <c r="F1838" s="117" t="s">
        <v>2988</v>
      </c>
      <c r="G1838" s="146" t="str">
        <f t="shared" si="28"/>
        <v>238422蒲郡市幸田町衛生組合</v>
      </c>
      <c r="H1838" s="117" t="s">
        <v>226</v>
      </c>
      <c r="J1838" s="117" t="s">
        <v>2921</v>
      </c>
      <c r="K1838" s="121">
        <v>329877</v>
      </c>
    </row>
    <row r="1839" spans="1:11" x14ac:dyDescent="0.4">
      <c r="A1839" s="117" t="s">
        <v>6634</v>
      </c>
      <c r="B1839" s="117" t="s">
        <v>225</v>
      </c>
      <c r="C1839" s="117" t="s">
        <v>6560</v>
      </c>
      <c r="D1839" s="117" t="s">
        <v>6561</v>
      </c>
      <c r="E1839" s="117" t="s">
        <v>2987</v>
      </c>
      <c r="F1839" s="117" t="s">
        <v>2986</v>
      </c>
      <c r="G1839" s="146" t="str">
        <f t="shared" si="28"/>
        <v>238465西知多医療厚生組合</v>
      </c>
      <c r="H1839" s="117" t="s">
        <v>226</v>
      </c>
      <c r="J1839" s="117" t="s">
        <v>2921</v>
      </c>
      <c r="K1839" s="121">
        <v>3108178</v>
      </c>
    </row>
    <row r="1840" spans="1:11" x14ac:dyDescent="0.4">
      <c r="A1840" s="117" t="s">
        <v>6634</v>
      </c>
      <c r="B1840" s="117" t="s">
        <v>225</v>
      </c>
      <c r="C1840" s="117" t="s">
        <v>6560</v>
      </c>
      <c r="D1840" s="117" t="s">
        <v>6561</v>
      </c>
      <c r="E1840" s="117" t="s">
        <v>2985</v>
      </c>
      <c r="F1840" s="117" t="s">
        <v>2984</v>
      </c>
      <c r="G1840" s="146" t="str">
        <f t="shared" si="28"/>
        <v>238481尾張東部衛生組合</v>
      </c>
      <c r="H1840" s="117" t="s">
        <v>226</v>
      </c>
      <c r="J1840" s="117" t="s">
        <v>2921</v>
      </c>
      <c r="K1840" s="121">
        <v>1268648</v>
      </c>
    </row>
    <row r="1841" spans="1:11" x14ac:dyDescent="0.4">
      <c r="A1841" s="117" t="s">
        <v>6634</v>
      </c>
      <c r="B1841" s="117" t="s">
        <v>225</v>
      </c>
      <c r="C1841" s="117" t="s">
        <v>6560</v>
      </c>
      <c r="D1841" s="117" t="s">
        <v>6561</v>
      </c>
      <c r="E1841" s="117" t="s">
        <v>2983</v>
      </c>
      <c r="F1841" s="117" t="s">
        <v>2982</v>
      </c>
      <c r="G1841" s="146" t="str">
        <f t="shared" si="28"/>
        <v>238490海部地区環境事務組合</v>
      </c>
      <c r="H1841" s="117" t="s">
        <v>226</v>
      </c>
      <c r="J1841" s="117" t="s">
        <v>2921</v>
      </c>
      <c r="K1841" s="121">
        <v>2695419</v>
      </c>
    </row>
    <row r="1842" spans="1:11" x14ac:dyDescent="0.4">
      <c r="A1842" s="117" t="s">
        <v>6634</v>
      </c>
      <c r="B1842" s="117" t="s">
        <v>225</v>
      </c>
      <c r="C1842" s="117" t="s">
        <v>6560</v>
      </c>
      <c r="D1842" s="117" t="s">
        <v>6561</v>
      </c>
      <c r="E1842" s="117" t="s">
        <v>2981</v>
      </c>
      <c r="F1842" s="117" t="s">
        <v>2980</v>
      </c>
      <c r="G1842" s="146" t="str">
        <f t="shared" si="28"/>
        <v>238511小牧岩倉衛生組合</v>
      </c>
      <c r="H1842" s="117" t="s">
        <v>226</v>
      </c>
      <c r="J1842" s="117" t="s">
        <v>2921</v>
      </c>
      <c r="K1842" s="121">
        <v>2210714</v>
      </c>
    </row>
    <row r="1843" spans="1:11" x14ac:dyDescent="0.4">
      <c r="A1843" s="117" t="s">
        <v>6634</v>
      </c>
      <c r="B1843" s="117" t="s">
        <v>225</v>
      </c>
      <c r="C1843" s="117" t="s">
        <v>6560</v>
      </c>
      <c r="D1843" s="117" t="s">
        <v>6561</v>
      </c>
      <c r="E1843" s="117" t="s">
        <v>2979</v>
      </c>
      <c r="F1843" s="117" t="s">
        <v>2978</v>
      </c>
      <c r="G1843" s="146" t="str">
        <f t="shared" si="28"/>
        <v>238538知多南部衛生組合</v>
      </c>
      <c r="H1843" s="117" t="s">
        <v>226</v>
      </c>
      <c r="J1843" s="117" t="s">
        <v>2921</v>
      </c>
      <c r="K1843" s="121">
        <v>1063309</v>
      </c>
    </row>
    <row r="1844" spans="1:11" x14ac:dyDescent="0.4">
      <c r="A1844" s="117" t="s">
        <v>6634</v>
      </c>
      <c r="B1844" s="117" t="s">
        <v>225</v>
      </c>
      <c r="C1844" s="117" t="s">
        <v>6560</v>
      </c>
      <c r="D1844" s="117" t="s">
        <v>6561</v>
      </c>
      <c r="E1844" s="117" t="s">
        <v>2977</v>
      </c>
      <c r="F1844" s="117" t="s">
        <v>2976</v>
      </c>
      <c r="G1844" s="146" t="str">
        <f t="shared" si="28"/>
        <v>238546尾張旭市長久手市衛生組合</v>
      </c>
      <c r="H1844" s="117" t="s">
        <v>226</v>
      </c>
      <c r="J1844" s="117" t="s">
        <v>2921</v>
      </c>
      <c r="K1844" s="121">
        <v>235134</v>
      </c>
    </row>
    <row r="1845" spans="1:11" x14ac:dyDescent="0.4">
      <c r="A1845" s="117" t="s">
        <v>6634</v>
      </c>
      <c r="B1845" s="117" t="s">
        <v>225</v>
      </c>
      <c r="C1845" s="117" t="s">
        <v>6560</v>
      </c>
      <c r="D1845" s="117" t="s">
        <v>6561</v>
      </c>
      <c r="E1845" s="117" t="s">
        <v>2975</v>
      </c>
      <c r="F1845" s="117" t="s">
        <v>2974</v>
      </c>
      <c r="G1845" s="146" t="str">
        <f t="shared" si="28"/>
        <v>238589刈谷知立環境組合</v>
      </c>
      <c r="H1845" s="117" t="s">
        <v>226</v>
      </c>
      <c r="J1845" s="117" t="s">
        <v>2921</v>
      </c>
      <c r="K1845" s="121">
        <v>2465329</v>
      </c>
    </row>
    <row r="1846" spans="1:11" x14ac:dyDescent="0.4">
      <c r="A1846" s="117" t="s">
        <v>6634</v>
      </c>
      <c r="B1846" s="117" t="s">
        <v>225</v>
      </c>
      <c r="C1846" s="117" t="s">
        <v>6560</v>
      </c>
      <c r="D1846" s="117" t="s">
        <v>6561</v>
      </c>
      <c r="E1846" s="117" t="s">
        <v>2973</v>
      </c>
      <c r="F1846" s="117" t="s">
        <v>2972</v>
      </c>
      <c r="G1846" s="146" t="str">
        <f t="shared" si="28"/>
        <v>238597江南丹羽環境管理組合</v>
      </c>
      <c r="H1846" s="117" t="s">
        <v>226</v>
      </c>
      <c r="J1846" s="117" t="s">
        <v>2921</v>
      </c>
      <c r="K1846" s="121">
        <v>1175235</v>
      </c>
    </row>
    <row r="1847" spans="1:11" x14ac:dyDescent="0.4">
      <c r="A1847" s="117" t="s">
        <v>6634</v>
      </c>
      <c r="B1847" s="117" t="s">
        <v>225</v>
      </c>
      <c r="C1847" s="117" t="s">
        <v>6560</v>
      </c>
      <c r="D1847" s="117" t="s">
        <v>6561</v>
      </c>
      <c r="E1847" s="117" t="s">
        <v>2971</v>
      </c>
      <c r="F1847" s="117" t="s">
        <v>2970</v>
      </c>
      <c r="G1847" s="146" t="str">
        <f t="shared" si="28"/>
        <v>238643尾張市町交通災害共済組合</v>
      </c>
      <c r="H1847" s="117" t="s">
        <v>220</v>
      </c>
      <c r="J1847" s="117" t="s">
        <v>2921</v>
      </c>
      <c r="K1847" s="121">
        <v>0</v>
      </c>
    </row>
    <row r="1848" spans="1:11" x14ac:dyDescent="0.4">
      <c r="A1848" s="117" t="s">
        <v>6634</v>
      </c>
      <c r="B1848" s="117" t="s">
        <v>225</v>
      </c>
      <c r="C1848" s="117" t="s">
        <v>6560</v>
      </c>
      <c r="D1848" s="117" t="s">
        <v>6561</v>
      </c>
      <c r="E1848" s="117" t="s">
        <v>2969</v>
      </c>
      <c r="F1848" s="117" t="s">
        <v>2968</v>
      </c>
      <c r="G1848" s="146" t="str">
        <f t="shared" si="28"/>
        <v>238651新城北設楽交通災害共済組合</v>
      </c>
      <c r="H1848" s="117" t="s">
        <v>220</v>
      </c>
      <c r="J1848" s="117" t="s">
        <v>2921</v>
      </c>
      <c r="K1848" s="121">
        <v>0</v>
      </c>
    </row>
    <row r="1849" spans="1:11" x14ac:dyDescent="0.4">
      <c r="A1849" s="117" t="s">
        <v>6634</v>
      </c>
      <c r="B1849" s="117" t="s">
        <v>225</v>
      </c>
      <c r="C1849" s="117" t="s">
        <v>6560</v>
      </c>
      <c r="D1849" s="117" t="s">
        <v>6561</v>
      </c>
      <c r="E1849" s="117" t="s">
        <v>2967</v>
      </c>
      <c r="F1849" s="117" t="s">
        <v>2966</v>
      </c>
      <c r="G1849" s="146" t="str">
        <f t="shared" si="28"/>
        <v>238686半田常滑看護専門学校管理組合</v>
      </c>
      <c r="H1849" s="117" t="s">
        <v>226</v>
      </c>
      <c r="J1849" s="117" t="s">
        <v>2921</v>
      </c>
      <c r="K1849" s="121">
        <v>200238</v>
      </c>
    </row>
    <row r="1850" spans="1:11" x14ac:dyDescent="0.4">
      <c r="A1850" s="117" t="s">
        <v>6634</v>
      </c>
      <c r="B1850" s="117" t="s">
        <v>225</v>
      </c>
      <c r="C1850" s="117" t="s">
        <v>6560</v>
      </c>
      <c r="D1850" s="117" t="s">
        <v>6561</v>
      </c>
      <c r="E1850" s="117" t="s">
        <v>2965</v>
      </c>
      <c r="F1850" s="117" t="s">
        <v>2964</v>
      </c>
      <c r="G1850" s="146" t="str">
        <f t="shared" si="28"/>
        <v>238694北設広域事務組合（普通会計分）</v>
      </c>
      <c r="H1850" s="117" t="s">
        <v>226</v>
      </c>
      <c r="J1850" s="117" t="s">
        <v>2921</v>
      </c>
      <c r="K1850" s="121">
        <v>692921</v>
      </c>
    </row>
    <row r="1851" spans="1:11" x14ac:dyDescent="0.4">
      <c r="A1851" s="117" t="s">
        <v>6634</v>
      </c>
      <c r="B1851" s="117" t="s">
        <v>225</v>
      </c>
      <c r="C1851" s="117" t="s">
        <v>6560</v>
      </c>
      <c r="D1851" s="117" t="s">
        <v>6561</v>
      </c>
      <c r="E1851" s="117" t="s">
        <v>2963</v>
      </c>
      <c r="F1851" s="117" t="s">
        <v>2962</v>
      </c>
      <c r="G1851" s="146" t="str">
        <f t="shared" si="28"/>
        <v>238708海部東部消防組合（普通会計分）</v>
      </c>
      <c r="H1851" s="117" t="s">
        <v>226</v>
      </c>
      <c r="J1851" s="117" t="s">
        <v>2921</v>
      </c>
      <c r="K1851" s="121">
        <v>1362838</v>
      </c>
    </row>
    <row r="1852" spans="1:11" x14ac:dyDescent="0.4">
      <c r="A1852" s="117" t="s">
        <v>6634</v>
      </c>
      <c r="B1852" s="117" t="s">
        <v>225</v>
      </c>
      <c r="C1852" s="117" t="s">
        <v>6560</v>
      </c>
      <c r="D1852" s="117" t="s">
        <v>6561</v>
      </c>
      <c r="E1852" s="117" t="s">
        <v>2961</v>
      </c>
      <c r="F1852" s="117" t="s">
        <v>2960</v>
      </c>
      <c r="G1852" s="146" t="str">
        <f t="shared" si="28"/>
        <v>238724尾三消防組合</v>
      </c>
      <c r="H1852" s="117" t="s">
        <v>226</v>
      </c>
      <c r="J1852" s="117" t="s">
        <v>2921</v>
      </c>
      <c r="K1852" s="121">
        <v>2234089</v>
      </c>
    </row>
    <row r="1853" spans="1:11" x14ac:dyDescent="0.4">
      <c r="A1853" s="117" t="s">
        <v>6634</v>
      </c>
      <c r="B1853" s="117" t="s">
        <v>225</v>
      </c>
      <c r="C1853" s="117" t="s">
        <v>6560</v>
      </c>
      <c r="D1853" s="117" t="s">
        <v>6561</v>
      </c>
      <c r="E1853" s="117" t="s">
        <v>2959</v>
      </c>
      <c r="F1853" s="117" t="s">
        <v>2958</v>
      </c>
      <c r="G1853" s="146" t="str">
        <f t="shared" si="28"/>
        <v>238741北名古屋衛生組合</v>
      </c>
      <c r="H1853" s="117" t="s">
        <v>226</v>
      </c>
      <c r="J1853" s="117" t="s">
        <v>2921</v>
      </c>
      <c r="K1853" s="121">
        <v>997231</v>
      </c>
    </row>
    <row r="1854" spans="1:11" x14ac:dyDescent="0.4">
      <c r="A1854" s="117" t="s">
        <v>6634</v>
      </c>
      <c r="B1854" s="117" t="s">
        <v>225</v>
      </c>
      <c r="C1854" s="117" t="s">
        <v>6560</v>
      </c>
      <c r="D1854" s="117" t="s">
        <v>6561</v>
      </c>
      <c r="E1854" s="117" t="s">
        <v>2957</v>
      </c>
      <c r="F1854" s="117" t="s">
        <v>2956</v>
      </c>
      <c r="G1854" s="146" t="str">
        <f t="shared" si="28"/>
        <v>238791海部南部消防組合</v>
      </c>
      <c r="H1854" s="117" t="s">
        <v>226</v>
      </c>
      <c r="J1854" s="117" t="s">
        <v>2921</v>
      </c>
      <c r="K1854" s="121">
        <v>1026225</v>
      </c>
    </row>
    <row r="1855" spans="1:11" x14ac:dyDescent="0.4">
      <c r="A1855" s="117" t="s">
        <v>6634</v>
      </c>
      <c r="B1855" s="117" t="s">
        <v>225</v>
      </c>
      <c r="C1855" s="117" t="s">
        <v>6560</v>
      </c>
      <c r="D1855" s="117" t="s">
        <v>6561</v>
      </c>
      <c r="E1855" s="117" t="s">
        <v>2955</v>
      </c>
      <c r="F1855" s="117" t="s">
        <v>2954</v>
      </c>
      <c r="G1855" s="146" t="str">
        <f t="shared" si="28"/>
        <v>238805海部地区水防事務組合</v>
      </c>
      <c r="H1855" s="117" t="s">
        <v>226</v>
      </c>
      <c r="J1855" s="117" t="s">
        <v>2921</v>
      </c>
      <c r="K1855" s="121">
        <v>28624</v>
      </c>
    </row>
    <row r="1856" spans="1:11" x14ac:dyDescent="0.4">
      <c r="A1856" s="117" t="s">
        <v>6634</v>
      </c>
      <c r="B1856" s="117" t="s">
        <v>225</v>
      </c>
      <c r="C1856" s="117" t="s">
        <v>6560</v>
      </c>
      <c r="D1856" s="117" t="s">
        <v>6561</v>
      </c>
      <c r="E1856" s="117" t="s">
        <v>2953</v>
      </c>
      <c r="F1856" s="117" t="s">
        <v>2952</v>
      </c>
      <c r="G1856" s="146" t="str">
        <f t="shared" si="28"/>
        <v>238821瀬戸旭看護専門学校組合</v>
      </c>
      <c r="H1856" s="117" t="s">
        <v>226</v>
      </c>
      <c r="J1856" s="117" t="s">
        <v>2921</v>
      </c>
      <c r="K1856" s="121">
        <v>294512</v>
      </c>
    </row>
    <row r="1857" spans="1:11" x14ac:dyDescent="0.4">
      <c r="A1857" s="117" t="s">
        <v>6634</v>
      </c>
      <c r="B1857" s="117" t="s">
        <v>225</v>
      </c>
      <c r="C1857" s="117" t="s">
        <v>6560</v>
      </c>
      <c r="D1857" s="117" t="s">
        <v>6561</v>
      </c>
      <c r="E1857" s="117" t="s">
        <v>2951</v>
      </c>
      <c r="F1857" s="117" t="s">
        <v>2950</v>
      </c>
      <c r="G1857" s="146" t="str">
        <f t="shared" si="28"/>
        <v>238848尾張東部火葬場管理組合</v>
      </c>
      <c r="H1857" s="117" t="s">
        <v>226</v>
      </c>
      <c r="J1857" s="117" t="s">
        <v>2921</v>
      </c>
      <c r="K1857" s="121">
        <v>199472</v>
      </c>
    </row>
    <row r="1858" spans="1:11" x14ac:dyDescent="0.4">
      <c r="A1858" s="117" t="s">
        <v>6634</v>
      </c>
      <c r="B1858" s="117" t="s">
        <v>225</v>
      </c>
      <c r="C1858" s="117" t="s">
        <v>6560</v>
      </c>
      <c r="D1858" s="117" t="s">
        <v>6561</v>
      </c>
      <c r="E1858" s="117" t="s">
        <v>2949</v>
      </c>
      <c r="F1858" s="117" t="s">
        <v>2948</v>
      </c>
      <c r="G1858" s="146" t="str">
        <f t="shared" ref="G1858:G1921" si="29">E1858&amp;F1858</f>
        <v>238872尾三衛生組合</v>
      </c>
      <c r="H1858" s="117" t="s">
        <v>226</v>
      </c>
      <c r="J1858" s="117" t="s">
        <v>2921</v>
      </c>
      <c r="K1858" s="121">
        <v>2248225</v>
      </c>
    </row>
    <row r="1859" spans="1:11" x14ac:dyDescent="0.4">
      <c r="A1859" s="117" t="s">
        <v>6634</v>
      </c>
      <c r="B1859" s="117" t="s">
        <v>225</v>
      </c>
      <c r="C1859" s="117" t="s">
        <v>6560</v>
      </c>
      <c r="D1859" s="117" t="s">
        <v>6561</v>
      </c>
      <c r="E1859" s="117" t="s">
        <v>2947</v>
      </c>
      <c r="F1859" s="117" t="s">
        <v>2946</v>
      </c>
      <c r="G1859" s="146" t="str">
        <f t="shared" si="29"/>
        <v>238937日東衛生組合</v>
      </c>
      <c r="H1859" s="117" t="s">
        <v>226</v>
      </c>
      <c r="J1859" s="117" t="s">
        <v>2921</v>
      </c>
      <c r="K1859" s="121">
        <v>205334</v>
      </c>
    </row>
    <row r="1860" spans="1:11" x14ac:dyDescent="0.4">
      <c r="A1860" s="117" t="s">
        <v>6634</v>
      </c>
      <c r="B1860" s="117" t="s">
        <v>225</v>
      </c>
      <c r="C1860" s="117" t="s">
        <v>6560</v>
      </c>
      <c r="D1860" s="117" t="s">
        <v>6561</v>
      </c>
      <c r="E1860" s="117" t="s">
        <v>2945</v>
      </c>
      <c r="F1860" s="117" t="s">
        <v>2944</v>
      </c>
      <c r="G1860" s="146" t="str">
        <f t="shared" si="29"/>
        <v>238970知多南部消防組合</v>
      </c>
      <c r="H1860" s="117" t="s">
        <v>226</v>
      </c>
      <c r="J1860" s="117" t="s">
        <v>2921</v>
      </c>
      <c r="K1860" s="121">
        <v>815811</v>
      </c>
    </row>
    <row r="1861" spans="1:11" x14ac:dyDescent="0.4">
      <c r="A1861" s="117" t="s">
        <v>6634</v>
      </c>
      <c r="B1861" s="117" t="s">
        <v>225</v>
      </c>
      <c r="C1861" s="117" t="s">
        <v>6560</v>
      </c>
      <c r="D1861" s="117" t="s">
        <v>6561</v>
      </c>
      <c r="E1861" s="117" t="s">
        <v>2943</v>
      </c>
      <c r="F1861" s="117" t="s">
        <v>2942</v>
      </c>
      <c r="G1861" s="146" t="str">
        <f t="shared" si="29"/>
        <v>238988知北平和公園組合</v>
      </c>
      <c r="H1861" s="117" t="s">
        <v>226</v>
      </c>
      <c r="J1861" s="117" t="s">
        <v>2921</v>
      </c>
      <c r="K1861" s="121">
        <v>390545</v>
      </c>
    </row>
    <row r="1862" spans="1:11" x14ac:dyDescent="0.4">
      <c r="A1862" s="117" t="s">
        <v>6634</v>
      </c>
      <c r="B1862" s="117" t="s">
        <v>225</v>
      </c>
      <c r="C1862" s="117" t="s">
        <v>6560</v>
      </c>
      <c r="D1862" s="117" t="s">
        <v>6561</v>
      </c>
      <c r="E1862" s="117" t="s">
        <v>2941</v>
      </c>
      <c r="F1862" s="117" t="s">
        <v>2940</v>
      </c>
      <c r="G1862" s="146" t="str">
        <f t="shared" si="29"/>
        <v>238996五条広域事務組合</v>
      </c>
      <c r="H1862" s="117" t="s">
        <v>226</v>
      </c>
      <c r="J1862" s="117" t="s">
        <v>2921</v>
      </c>
      <c r="K1862" s="121">
        <v>697206</v>
      </c>
    </row>
    <row r="1863" spans="1:11" x14ac:dyDescent="0.4">
      <c r="A1863" s="117" t="s">
        <v>6634</v>
      </c>
      <c r="B1863" s="117" t="s">
        <v>225</v>
      </c>
      <c r="C1863" s="117" t="s">
        <v>6560</v>
      </c>
      <c r="D1863" s="117" t="s">
        <v>6561</v>
      </c>
      <c r="E1863" s="117" t="s">
        <v>2939</v>
      </c>
      <c r="F1863" s="117" t="s">
        <v>2938</v>
      </c>
      <c r="G1863" s="146" t="str">
        <f t="shared" si="29"/>
        <v>239046海部地区急病診療所組合</v>
      </c>
      <c r="H1863" s="117" t="s">
        <v>226</v>
      </c>
      <c r="J1863" s="117" t="s">
        <v>2921</v>
      </c>
      <c r="K1863" s="121">
        <v>121840</v>
      </c>
    </row>
    <row r="1864" spans="1:11" x14ac:dyDescent="0.4">
      <c r="A1864" s="117" t="s">
        <v>6634</v>
      </c>
      <c r="B1864" s="117" t="s">
        <v>225</v>
      </c>
      <c r="C1864" s="117" t="s">
        <v>6560</v>
      </c>
      <c r="D1864" s="117" t="s">
        <v>6561</v>
      </c>
      <c r="E1864" s="117" t="s">
        <v>2937</v>
      </c>
      <c r="F1864" s="117" t="s">
        <v>2936</v>
      </c>
      <c r="G1864" s="146" t="str">
        <f t="shared" si="29"/>
        <v>239054春日井小牧看護専門学校管理組合</v>
      </c>
      <c r="H1864" s="117" t="s">
        <v>226</v>
      </c>
      <c r="J1864" s="117" t="s">
        <v>2921</v>
      </c>
      <c r="K1864" s="121">
        <v>251223</v>
      </c>
    </row>
    <row r="1865" spans="1:11" x14ac:dyDescent="0.4">
      <c r="A1865" s="117" t="s">
        <v>6634</v>
      </c>
      <c r="B1865" s="117" t="s">
        <v>225</v>
      </c>
      <c r="C1865" s="117" t="s">
        <v>6560</v>
      </c>
      <c r="D1865" s="117" t="s">
        <v>6561</v>
      </c>
      <c r="E1865" s="117" t="s">
        <v>2935</v>
      </c>
      <c r="F1865" s="117" t="s">
        <v>2934</v>
      </c>
      <c r="G1865" s="146" t="str">
        <f t="shared" si="29"/>
        <v>239178知多北部広域連合</v>
      </c>
      <c r="H1865" s="117" t="s">
        <v>226</v>
      </c>
      <c r="J1865" s="117" t="s">
        <v>2921</v>
      </c>
      <c r="K1865" s="121">
        <v>3411757</v>
      </c>
    </row>
    <row r="1866" spans="1:11" x14ac:dyDescent="0.4">
      <c r="A1866" s="117" t="s">
        <v>6634</v>
      </c>
      <c r="B1866" s="117" t="s">
        <v>225</v>
      </c>
      <c r="C1866" s="117" t="s">
        <v>6560</v>
      </c>
      <c r="D1866" s="117" t="s">
        <v>6561</v>
      </c>
      <c r="E1866" s="117" t="s">
        <v>2933</v>
      </c>
      <c r="F1866" s="117" t="s">
        <v>2932</v>
      </c>
      <c r="G1866" s="146" t="str">
        <f t="shared" si="29"/>
        <v>239267丹羽広域事務組合（普通会計分）</v>
      </c>
      <c r="H1866" s="117" t="s">
        <v>226</v>
      </c>
      <c r="J1866" s="117" t="s">
        <v>2921</v>
      </c>
      <c r="K1866" s="121">
        <v>815742</v>
      </c>
    </row>
    <row r="1867" spans="1:11" x14ac:dyDescent="0.4">
      <c r="A1867" s="117" t="s">
        <v>6634</v>
      </c>
      <c r="B1867" s="117" t="s">
        <v>225</v>
      </c>
      <c r="C1867" s="117" t="s">
        <v>6560</v>
      </c>
      <c r="D1867" s="117" t="s">
        <v>6561</v>
      </c>
      <c r="E1867" s="117" t="s">
        <v>2931</v>
      </c>
      <c r="F1867" s="117" t="s">
        <v>2930</v>
      </c>
      <c r="G1867" s="146" t="str">
        <f t="shared" si="29"/>
        <v>239283衣浦東部広域連合</v>
      </c>
      <c r="H1867" s="117" t="s">
        <v>226</v>
      </c>
      <c r="J1867" s="117" t="s">
        <v>2921</v>
      </c>
      <c r="K1867" s="121">
        <v>5172331</v>
      </c>
    </row>
    <row r="1868" spans="1:11" x14ac:dyDescent="0.4">
      <c r="A1868" s="117" t="s">
        <v>6634</v>
      </c>
      <c r="B1868" s="117" t="s">
        <v>225</v>
      </c>
      <c r="C1868" s="117" t="s">
        <v>6560</v>
      </c>
      <c r="D1868" s="117" t="s">
        <v>6561</v>
      </c>
      <c r="E1868" s="117" t="s">
        <v>2929</v>
      </c>
      <c r="F1868" s="117" t="s">
        <v>2928</v>
      </c>
      <c r="G1868" s="146" t="str">
        <f t="shared" si="29"/>
        <v>239291西春日井広域事務組合</v>
      </c>
      <c r="H1868" s="117" t="s">
        <v>226</v>
      </c>
      <c r="J1868" s="117" t="s">
        <v>2921</v>
      </c>
      <c r="K1868" s="121">
        <v>2027033</v>
      </c>
    </row>
    <row r="1869" spans="1:11" x14ac:dyDescent="0.4">
      <c r="A1869" s="117" t="s">
        <v>6634</v>
      </c>
      <c r="B1869" s="117" t="s">
        <v>225</v>
      </c>
      <c r="C1869" s="117" t="s">
        <v>6560</v>
      </c>
      <c r="D1869" s="117" t="s">
        <v>6561</v>
      </c>
      <c r="E1869" s="117" t="s">
        <v>2927</v>
      </c>
      <c r="F1869" s="117" t="s">
        <v>2926</v>
      </c>
      <c r="G1869" s="146" t="str">
        <f t="shared" si="29"/>
        <v>239305愛知県後期高齢者医療広域連合</v>
      </c>
      <c r="H1869" s="117" t="s">
        <v>220</v>
      </c>
      <c r="J1869" s="117" t="s">
        <v>2921</v>
      </c>
      <c r="K1869" s="121">
        <v>1337622</v>
      </c>
    </row>
    <row r="1870" spans="1:11" x14ac:dyDescent="0.4">
      <c r="A1870" s="117" t="s">
        <v>6634</v>
      </c>
      <c r="B1870" s="117" t="s">
        <v>225</v>
      </c>
      <c r="C1870" s="117" t="s">
        <v>6560</v>
      </c>
      <c r="D1870" s="117" t="s">
        <v>6561</v>
      </c>
      <c r="E1870" s="117" t="s">
        <v>2925</v>
      </c>
      <c r="F1870" s="117" t="s">
        <v>2924</v>
      </c>
      <c r="G1870" s="146" t="str">
        <f t="shared" si="29"/>
        <v>239321知多南部広域環境組合</v>
      </c>
      <c r="H1870" s="117" t="s">
        <v>226</v>
      </c>
      <c r="J1870" s="117" t="s">
        <v>2921</v>
      </c>
      <c r="K1870" s="121">
        <v>1073908</v>
      </c>
    </row>
    <row r="1871" spans="1:11" x14ac:dyDescent="0.4">
      <c r="A1871" s="117" t="s">
        <v>6634</v>
      </c>
      <c r="B1871" s="117" t="s">
        <v>225</v>
      </c>
      <c r="C1871" s="117" t="s">
        <v>6560</v>
      </c>
      <c r="D1871" s="117" t="s">
        <v>6561</v>
      </c>
      <c r="E1871" s="117" t="s">
        <v>2923</v>
      </c>
      <c r="F1871" s="117" t="s">
        <v>2922</v>
      </c>
      <c r="G1871" s="146" t="str">
        <f t="shared" si="29"/>
        <v>239330東三河広域連合</v>
      </c>
      <c r="H1871" s="117" t="s">
        <v>226</v>
      </c>
      <c r="J1871" s="117" t="s">
        <v>2921</v>
      </c>
      <c r="K1871" s="121">
        <v>995064</v>
      </c>
    </row>
    <row r="1872" spans="1:11" x14ac:dyDescent="0.4">
      <c r="A1872" s="117" t="s">
        <v>6634</v>
      </c>
      <c r="B1872" s="117" t="s">
        <v>225</v>
      </c>
      <c r="C1872" s="117" t="s">
        <v>6560</v>
      </c>
      <c r="D1872" s="117" t="s">
        <v>6561</v>
      </c>
      <c r="E1872" s="117" t="s">
        <v>6652</v>
      </c>
      <c r="F1872" s="117" t="s">
        <v>6653</v>
      </c>
      <c r="G1872" s="146" t="str">
        <f t="shared" si="29"/>
        <v>239348尾張北部環境組合</v>
      </c>
      <c r="H1872" s="117" t="s">
        <v>226</v>
      </c>
      <c r="J1872" s="117" t="s">
        <v>2921</v>
      </c>
      <c r="K1872" s="121">
        <v>70118</v>
      </c>
    </row>
    <row r="1873" spans="1:11" x14ac:dyDescent="0.4">
      <c r="A1873" s="117" t="s">
        <v>6634</v>
      </c>
      <c r="B1873" s="117" t="s">
        <v>225</v>
      </c>
      <c r="C1873" s="117" t="s">
        <v>6560</v>
      </c>
      <c r="D1873" s="117" t="s">
        <v>6561</v>
      </c>
      <c r="E1873" s="117" t="s">
        <v>2920</v>
      </c>
      <c r="F1873" s="117" t="s">
        <v>2919</v>
      </c>
      <c r="G1873" s="146" t="str">
        <f t="shared" si="29"/>
        <v>242012津市</v>
      </c>
      <c r="H1873" s="117" t="s">
        <v>343</v>
      </c>
      <c r="J1873" s="117" t="s">
        <v>2800</v>
      </c>
      <c r="K1873" s="121">
        <v>111815997</v>
      </c>
    </row>
    <row r="1874" spans="1:11" x14ac:dyDescent="0.4">
      <c r="A1874" s="117" t="s">
        <v>6634</v>
      </c>
      <c r="B1874" s="117" t="s">
        <v>225</v>
      </c>
      <c r="C1874" s="117" t="s">
        <v>6560</v>
      </c>
      <c r="D1874" s="117" t="s">
        <v>6561</v>
      </c>
      <c r="E1874" s="117" t="s">
        <v>2918</v>
      </c>
      <c r="F1874" s="117" t="s">
        <v>2917</v>
      </c>
      <c r="G1874" s="146" t="str">
        <f t="shared" si="29"/>
        <v>242021四日市市</v>
      </c>
      <c r="H1874" s="117" t="s">
        <v>947</v>
      </c>
      <c r="J1874" s="117" t="s">
        <v>2800</v>
      </c>
      <c r="K1874" s="121">
        <v>109284637</v>
      </c>
    </row>
    <row r="1875" spans="1:11" x14ac:dyDescent="0.4">
      <c r="A1875" s="117" t="s">
        <v>6634</v>
      </c>
      <c r="B1875" s="117" t="s">
        <v>225</v>
      </c>
      <c r="C1875" s="117" t="s">
        <v>6560</v>
      </c>
      <c r="D1875" s="117" t="s">
        <v>6561</v>
      </c>
      <c r="E1875" s="117" t="s">
        <v>2916</v>
      </c>
      <c r="F1875" s="117" t="s">
        <v>2915</v>
      </c>
      <c r="G1875" s="146" t="str">
        <f t="shared" si="29"/>
        <v>242039伊勢市</v>
      </c>
      <c r="H1875" s="117" t="s">
        <v>343</v>
      </c>
      <c r="J1875" s="117" t="s">
        <v>2800</v>
      </c>
      <c r="K1875" s="121">
        <v>50109202</v>
      </c>
    </row>
    <row r="1876" spans="1:11" x14ac:dyDescent="0.4">
      <c r="A1876" s="117" t="s">
        <v>6634</v>
      </c>
      <c r="B1876" s="117" t="s">
        <v>225</v>
      </c>
      <c r="C1876" s="117" t="s">
        <v>6560</v>
      </c>
      <c r="D1876" s="117" t="s">
        <v>6561</v>
      </c>
      <c r="E1876" s="117" t="s">
        <v>2914</v>
      </c>
      <c r="F1876" s="117" t="s">
        <v>2913</v>
      </c>
      <c r="G1876" s="146" t="str">
        <f t="shared" si="29"/>
        <v>242047松阪市</v>
      </c>
      <c r="H1876" s="117" t="s">
        <v>343</v>
      </c>
      <c r="J1876" s="117" t="s">
        <v>2800</v>
      </c>
      <c r="K1876" s="121">
        <v>61085390</v>
      </c>
    </row>
    <row r="1877" spans="1:11" x14ac:dyDescent="0.4">
      <c r="A1877" s="117" t="s">
        <v>6634</v>
      </c>
      <c r="B1877" s="117" t="s">
        <v>225</v>
      </c>
      <c r="C1877" s="117" t="s">
        <v>6560</v>
      </c>
      <c r="D1877" s="117" t="s">
        <v>6561</v>
      </c>
      <c r="E1877" s="117" t="s">
        <v>2912</v>
      </c>
      <c r="F1877" s="117" t="s">
        <v>2911</v>
      </c>
      <c r="G1877" s="146" t="str">
        <f t="shared" si="29"/>
        <v>242055桑名市</v>
      </c>
      <c r="H1877" s="117" t="s">
        <v>343</v>
      </c>
      <c r="J1877" s="117" t="s">
        <v>2800</v>
      </c>
      <c r="K1877" s="121">
        <v>62321821</v>
      </c>
    </row>
    <row r="1878" spans="1:11" x14ac:dyDescent="0.4">
      <c r="A1878" s="117" t="s">
        <v>6634</v>
      </c>
      <c r="B1878" s="117" t="s">
        <v>225</v>
      </c>
      <c r="C1878" s="117" t="s">
        <v>6560</v>
      </c>
      <c r="D1878" s="117" t="s">
        <v>6561</v>
      </c>
      <c r="E1878" s="117" t="s">
        <v>2910</v>
      </c>
      <c r="F1878" s="117" t="s">
        <v>2909</v>
      </c>
      <c r="G1878" s="146" t="str">
        <f t="shared" si="29"/>
        <v>242071鈴鹿市</v>
      </c>
      <c r="H1878" s="117" t="s">
        <v>343</v>
      </c>
      <c r="J1878" s="117" t="s">
        <v>2800</v>
      </c>
      <c r="K1878" s="121">
        <v>62632532</v>
      </c>
    </row>
    <row r="1879" spans="1:11" x14ac:dyDescent="0.4">
      <c r="A1879" s="117" t="s">
        <v>6634</v>
      </c>
      <c r="B1879" s="117" t="s">
        <v>225</v>
      </c>
      <c r="C1879" s="117" t="s">
        <v>6560</v>
      </c>
      <c r="D1879" s="117" t="s">
        <v>6561</v>
      </c>
      <c r="E1879" s="117" t="s">
        <v>2908</v>
      </c>
      <c r="F1879" s="117" t="s">
        <v>2907</v>
      </c>
      <c r="G1879" s="146" t="str">
        <f t="shared" si="29"/>
        <v>242080名張市</v>
      </c>
      <c r="H1879" s="117" t="s">
        <v>338</v>
      </c>
      <c r="J1879" s="117" t="s">
        <v>2800</v>
      </c>
      <c r="K1879" s="121">
        <v>26779139</v>
      </c>
    </row>
    <row r="1880" spans="1:11" x14ac:dyDescent="0.4">
      <c r="A1880" s="117" t="s">
        <v>6634</v>
      </c>
      <c r="B1880" s="117" t="s">
        <v>225</v>
      </c>
      <c r="C1880" s="117" t="s">
        <v>6560</v>
      </c>
      <c r="D1880" s="117" t="s">
        <v>6561</v>
      </c>
      <c r="E1880" s="117" t="s">
        <v>2906</v>
      </c>
      <c r="F1880" s="117" t="s">
        <v>2905</v>
      </c>
      <c r="G1880" s="146" t="str">
        <f t="shared" si="29"/>
        <v>242098尾鷲市</v>
      </c>
      <c r="H1880" s="117" t="s">
        <v>338</v>
      </c>
      <c r="J1880" s="117" t="s">
        <v>2800</v>
      </c>
      <c r="K1880" s="121">
        <v>9924299</v>
      </c>
    </row>
    <row r="1881" spans="1:11" x14ac:dyDescent="0.4">
      <c r="A1881" s="117" t="s">
        <v>6634</v>
      </c>
      <c r="B1881" s="117" t="s">
        <v>225</v>
      </c>
      <c r="C1881" s="117" t="s">
        <v>6560</v>
      </c>
      <c r="D1881" s="117" t="s">
        <v>6561</v>
      </c>
      <c r="E1881" s="117" t="s">
        <v>2904</v>
      </c>
      <c r="F1881" s="117" t="s">
        <v>2903</v>
      </c>
      <c r="G1881" s="146" t="str">
        <f t="shared" si="29"/>
        <v>242101亀山市</v>
      </c>
      <c r="H1881" s="117" t="s">
        <v>338</v>
      </c>
      <c r="J1881" s="117" t="s">
        <v>2800</v>
      </c>
      <c r="K1881" s="121">
        <v>20517410</v>
      </c>
    </row>
    <row r="1882" spans="1:11" x14ac:dyDescent="0.4">
      <c r="A1882" s="117" t="s">
        <v>6634</v>
      </c>
      <c r="B1882" s="117" t="s">
        <v>225</v>
      </c>
      <c r="C1882" s="117" t="s">
        <v>6560</v>
      </c>
      <c r="D1882" s="117" t="s">
        <v>6561</v>
      </c>
      <c r="E1882" s="117" t="s">
        <v>2902</v>
      </c>
      <c r="F1882" s="117" t="s">
        <v>2901</v>
      </c>
      <c r="G1882" s="146" t="str">
        <f t="shared" si="29"/>
        <v>242110鳥羽市</v>
      </c>
      <c r="H1882" s="117" t="s">
        <v>338</v>
      </c>
      <c r="J1882" s="117" t="s">
        <v>2800</v>
      </c>
      <c r="K1882" s="121">
        <v>11426573</v>
      </c>
    </row>
    <row r="1883" spans="1:11" x14ac:dyDescent="0.4">
      <c r="A1883" s="117" t="s">
        <v>6634</v>
      </c>
      <c r="B1883" s="117" t="s">
        <v>225</v>
      </c>
      <c r="C1883" s="117" t="s">
        <v>6560</v>
      </c>
      <c r="D1883" s="117" t="s">
        <v>6561</v>
      </c>
      <c r="E1883" s="117" t="s">
        <v>2900</v>
      </c>
      <c r="F1883" s="117" t="s">
        <v>2899</v>
      </c>
      <c r="G1883" s="146" t="str">
        <f t="shared" si="29"/>
        <v>242128熊野市</v>
      </c>
      <c r="H1883" s="117" t="s">
        <v>338</v>
      </c>
      <c r="J1883" s="117" t="s">
        <v>2800</v>
      </c>
      <c r="K1883" s="121">
        <v>12143479</v>
      </c>
    </row>
    <row r="1884" spans="1:11" x14ac:dyDescent="0.4">
      <c r="A1884" s="117" t="s">
        <v>6634</v>
      </c>
      <c r="B1884" s="117" t="s">
        <v>225</v>
      </c>
      <c r="C1884" s="117" t="s">
        <v>6560</v>
      </c>
      <c r="D1884" s="117" t="s">
        <v>6561</v>
      </c>
      <c r="E1884" s="117" t="s">
        <v>2898</v>
      </c>
      <c r="F1884" s="117" t="s">
        <v>2897</v>
      </c>
      <c r="G1884" s="146" t="str">
        <f t="shared" si="29"/>
        <v>242144いなべ市</v>
      </c>
      <c r="H1884" s="117" t="s">
        <v>338</v>
      </c>
      <c r="J1884" s="117" t="s">
        <v>2800</v>
      </c>
      <c r="K1884" s="121">
        <v>22221167</v>
      </c>
    </row>
    <row r="1885" spans="1:11" x14ac:dyDescent="0.4">
      <c r="A1885" s="117" t="s">
        <v>6634</v>
      </c>
      <c r="B1885" s="117" t="s">
        <v>225</v>
      </c>
      <c r="C1885" s="117" t="s">
        <v>6560</v>
      </c>
      <c r="D1885" s="117" t="s">
        <v>6561</v>
      </c>
      <c r="E1885" s="117" t="s">
        <v>2896</v>
      </c>
      <c r="F1885" s="117" t="s">
        <v>2895</v>
      </c>
      <c r="G1885" s="146" t="str">
        <f t="shared" si="29"/>
        <v>242152志摩市</v>
      </c>
      <c r="H1885" s="117" t="s">
        <v>338</v>
      </c>
      <c r="J1885" s="117" t="s">
        <v>2800</v>
      </c>
      <c r="K1885" s="121">
        <v>27889798</v>
      </c>
    </row>
    <row r="1886" spans="1:11" x14ac:dyDescent="0.4">
      <c r="A1886" s="117" t="s">
        <v>6634</v>
      </c>
      <c r="B1886" s="117" t="s">
        <v>225</v>
      </c>
      <c r="C1886" s="117" t="s">
        <v>6560</v>
      </c>
      <c r="D1886" s="117" t="s">
        <v>6561</v>
      </c>
      <c r="E1886" s="117" t="s">
        <v>2894</v>
      </c>
      <c r="F1886" s="117" t="s">
        <v>2893</v>
      </c>
      <c r="G1886" s="146" t="str">
        <f t="shared" si="29"/>
        <v>242161伊賀市</v>
      </c>
      <c r="H1886" s="117" t="s">
        <v>338</v>
      </c>
      <c r="J1886" s="117" t="s">
        <v>2800</v>
      </c>
      <c r="K1886" s="121">
        <v>42132800</v>
      </c>
    </row>
    <row r="1887" spans="1:11" x14ac:dyDescent="0.4">
      <c r="A1887" s="117" t="s">
        <v>6634</v>
      </c>
      <c r="B1887" s="117" t="s">
        <v>225</v>
      </c>
      <c r="C1887" s="117" t="s">
        <v>6560</v>
      </c>
      <c r="D1887" s="117" t="s">
        <v>6561</v>
      </c>
      <c r="E1887" s="117" t="s">
        <v>2892</v>
      </c>
      <c r="F1887" s="117" t="s">
        <v>2891</v>
      </c>
      <c r="G1887" s="146" t="str">
        <f t="shared" si="29"/>
        <v>243035木曽岬町</v>
      </c>
      <c r="H1887" s="117" t="s">
        <v>277</v>
      </c>
      <c r="J1887" s="117" t="s">
        <v>2800</v>
      </c>
      <c r="K1887" s="121">
        <v>3975274</v>
      </c>
    </row>
    <row r="1888" spans="1:11" x14ac:dyDescent="0.4">
      <c r="A1888" s="117" t="s">
        <v>6634</v>
      </c>
      <c r="B1888" s="117" t="s">
        <v>225</v>
      </c>
      <c r="C1888" s="117" t="s">
        <v>6560</v>
      </c>
      <c r="D1888" s="117" t="s">
        <v>6561</v>
      </c>
      <c r="E1888" s="117" t="s">
        <v>2890</v>
      </c>
      <c r="F1888" s="117" t="s">
        <v>2889</v>
      </c>
      <c r="G1888" s="146" t="str">
        <f t="shared" si="29"/>
        <v>243248東員町</v>
      </c>
      <c r="H1888" s="117" t="s">
        <v>277</v>
      </c>
      <c r="J1888" s="117" t="s">
        <v>2800</v>
      </c>
      <c r="K1888" s="121">
        <v>7780022</v>
      </c>
    </row>
    <row r="1889" spans="1:11" x14ac:dyDescent="0.4">
      <c r="A1889" s="117" t="s">
        <v>6634</v>
      </c>
      <c r="B1889" s="117" t="s">
        <v>225</v>
      </c>
      <c r="C1889" s="117" t="s">
        <v>6560</v>
      </c>
      <c r="D1889" s="117" t="s">
        <v>6561</v>
      </c>
      <c r="E1889" s="117" t="s">
        <v>2888</v>
      </c>
      <c r="F1889" s="117" t="s">
        <v>2887</v>
      </c>
      <c r="G1889" s="146" t="str">
        <f t="shared" si="29"/>
        <v>243418菰野町</v>
      </c>
      <c r="H1889" s="117" t="s">
        <v>277</v>
      </c>
      <c r="J1889" s="117" t="s">
        <v>2800</v>
      </c>
      <c r="K1889" s="121">
        <v>12677637</v>
      </c>
    </row>
    <row r="1890" spans="1:11" x14ac:dyDescent="0.4">
      <c r="A1890" s="117" t="s">
        <v>6634</v>
      </c>
      <c r="B1890" s="117" t="s">
        <v>225</v>
      </c>
      <c r="C1890" s="117" t="s">
        <v>6560</v>
      </c>
      <c r="D1890" s="117" t="s">
        <v>6561</v>
      </c>
      <c r="E1890" s="117" t="s">
        <v>2886</v>
      </c>
      <c r="F1890" s="117" t="s">
        <v>2885</v>
      </c>
      <c r="G1890" s="146" t="str">
        <f t="shared" si="29"/>
        <v>243434朝日町</v>
      </c>
      <c r="H1890" s="117" t="s">
        <v>277</v>
      </c>
      <c r="J1890" s="117" t="s">
        <v>2800</v>
      </c>
      <c r="K1890" s="121">
        <v>4180213</v>
      </c>
    </row>
    <row r="1891" spans="1:11" x14ac:dyDescent="0.4">
      <c r="A1891" s="117" t="s">
        <v>6634</v>
      </c>
      <c r="B1891" s="117" t="s">
        <v>225</v>
      </c>
      <c r="C1891" s="117" t="s">
        <v>6560</v>
      </c>
      <c r="D1891" s="117" t="s">
        <v>6561</v>
      </c>
      <c r="E1891" s="117" t="s">
        <v>2884</v>
      </c>
      <c r="F1891" s="117" t="s">
        <v>2883</v>
      </c>
      <c r="G1891" s="146" t="str">
        <f t="shared" si="29"/>
        <v>243442川越町</v>
      </c>
      <c r="H1891" s="117" t="s">
        <v>277</v>
      </c>
      <c r="J1891" s="117" t="s">
        <v>2800</v>
      </c>
      <c r="K1891" s="121">
        <v>6143226</v>
      </c>
    </row>
    <row r="1892" spans="1:11" x14ac:dyDescent="0.4">
      <c r="A1892" s="117" t="s">
        <v>6634</v>
      </c>
      <c r="B1892" s="117" t="s">
        <v>225</v>
      </c>
      <c r="C1892" s="117" t="s">
        <v>6560</v>
      </c>
      <c r="D1892" s="117" t="s">
        <v>6561</v>
      </c>
      <c r="E1892" s="117" t="s">
        <v>2882</v>
      </c>
      <c r="F1892" s="117" t="s">
        <v>2881</v>
      </c>
      <c r="G1892" s="146" t="str">
        <f t="shared" si="29"/>
        <v>244414多気町</v>
      </c>
      <c r="H1892" s="117" t="s">
        <v>277</v>
      </c>
      <c r="J1892" s="117" t="s">
        <v>2800</v>
      </c>
      <c r="K1892" s="121">
        <v>7614767</v>
      </c>
    </row>
    <row r="1893" spans="1:11" x14ac:dyDescent="0.4">
      <c r="A1893" s="117" t="s">
        <v>6634</v>
      </c>
      <c r="B1893" s="117" t="s">
        <v>225</v>
      </c>
      <c r="C1893" s="117" t="s">
        <v>6560</v>
      </c>
      <c r="D1893" s="117" t="s">
        <v>6561</v>
      </c>
      <c r="E1893" s="117" t="s">
        <v>2880</v>
      </c>
      <c r="F1893" s="117" t="s">
        <v>2879</v>
      </c>
      <c r="G1893" s="146" t="str">
        <f t="shared" si="29"/>
        <v>244422明和町</v>
      </c>
      <c r="H1893" s="117" t="s">
        <v>277</v>
      </c>
      <c r="J1893" s="117" t="s">
        <v>2800</v>
      </c>
      <c r="K1893" s="121">
        <v>9265737</v>
      </c>
    </row>
    <row r="1894" spans="1:11" x14ac:dyDescent="0.4">
      <c r="A1894" s="117" t="s">
        <v>6634</v>
      </c>
      <c r="B1894" s="117" t="s">
        <v>225</v>
      </c>
      <c r="C1894" s="117" t="s">
        <v>6560</v>
      </c>
      <c r="D1894" s="117" t="s">
        <v>6561</v>
      </c>
      <c r="E1894" s="117" t="s">
        <v>2878</v>
      </c>
      <c r="F1894" s="117" t="s">
        <v>2877</v>
      </c>
      <c r="G1894" s="146" t="str">
        <f t="shared" si="29"/>
        <v>244431大台町</v>
      </c>
      <c r="H1894" s="117" t="s">
        <v>277</v>
      </c>
      <c r="J1894" s="117" t="s">
        <v>2800</v>
      </c>
      <c r="K1894" s="121">
        <v>7148247</v>
      </c>
    </row>
    <row r="1895" spans="1:11" x14ac:dyDescent="0.4">
      <c r="A1895" s="117" t="s">
        <v>6634</v>
      </c>
      <c r="B1895" s="117" t="s">
        <v>225</v>
      </c>
      <c r="C1895" s="117" t="s">
        <v>6560</v>
      </c>
      <c r="D1895" s="117" t="s">
        <v>6561</v>
      </c>
      <c r="E1895" s="117" t="s">
        <v>2876</v>
      </c>
      <c r="F1895" s="117" t="s">
        <v>2875</v>
      </c>
      <c r="G1895" s="146" t="str">
        <f t="shared" si="29"/>
        <v>244619玉城町</v>
      </c>
      <c r="H1895" s="117" t="s">
        <v>277</v>
      </c>
      <c r="J1895" s="117" t="s">
        <v>2800</v>
      </c>
      <c r="K1895" s="121">
        <v>5739063</v>
      </c>
    </row>
    <row r="1896" spans="1:11" x14ac:dyDescent="0.4">
      <c r="A1896" s="117" t="s">
        <v>6634</v>
      </c>
      <c r="B1896" s="117" t="s">
        <v>225</v>
      </c>
      <c r="C1896" s="117" t="s">
        <v>6560</v>
      </c>
      <c r="D1896" s="117" t="s">
        <v>6561</v>
      </c>
      <c r="E1896" s="117" t="s">
        <v>2874</v>
      </c>
      <c r="F1896" s="117" t="s">
        <v>2873</v>
      </c>
      <c r="G1896" s="146" t="str">
        <f t="shared" si="29"/>
        <v>244708度会町</v>
      </c>
      <c r="H1896" s="117" t="s">
        <v>277</v>
      </c>
      <c r="J1896" s="117" t="s">
        <v>2800</v>
      </c>
      <c r="K1896" s="121">
        <v>3514656</v>
      </c>
    </row>
    <row r="1897" spans="1:11" x14ac:dyDescent="0.4">
      <c r="A1897" s="117" t="s">
        <v>6634</v>
      </c>
      <c r="B1897" s="117" t="s">
        <v>225</v>
      </c>
      <c r="C1897" s="117" t="s">
        <v>6560</v>
      </c>
      <c r="D1897" s="117" t="s">
        <v>6561</v>
      </c>
      <c r="E1897" s="117" t="s">
        <v>2872</v>
      </c>
      <c r="F1897" s="117" t="s">
        <v>2871</v>
      </c>
      <c r="G1897" s="146" t="str">
        <f t="shared" si="29"/>
        <v>244716大紀町</v>
      </c>
      <c r="H1897" s="117" t="s">
        <v>277</v>
      </c>
      <c r="J1897" s="117" t="s">
        <v>2800</v>
      </c>
      <c r="K1897" s="121">
        <v>6666662</v>
      </c>
    </row>
    <row r="1898" spans="1:11" x14ac:dyDescent="0.4">
      <c r="A1898" s="117" t="s">
        <v>6634</v>
      </c>
      <c r="B1898" s="117" t="s">
        <v>225</v>
      </c>
      <c r="C1898" s="117" t="s">
        <v>6560</v>
      </c>
      <c r="D1898" s="117" t="s">
        <v>6561</v>
      </c>
      <c r="E1898" s="117" t="s">
        <v>2870</v>
      </c>
      <c r="F1898" s="117" t="s">
        <v>2869</v>
      </c>
      <c r="G1898" s="146" t="str">
        <f t="shared" si="29"/>
        <v>244724南伊勢町</v>
      </c>
      <c r="H1898" s="117" t="s">
        <v>277</v>
      </c>
      <c r="J1898" s="117" t="s">
        <v>2800</v>
      </c>
      <c r="K1898" s="121">
        <v>9749029</v>
      </c>
    </row>
    <row r="1899" spans="1:11" x14ac:dyDescent="0.4">
      <c r="A1899" s="117" t="s">
        <v>6634</v>
      </c>
      <c r="B1899" s="117" t="s">
        <v>225</v>
      </c>
      <c r="C1899" s="117" t="s">
        <v>6560</v>
      </c>
      <c r="D1899" s="117" t="s">
        <v>6561</v>
      </c>
      <c r="E1899" s="117" t="s">
        <v>2868</v>
      </c>
      <c r="F1899" s="117" t="s">
        <v>2867</v>
      </c>
      <c r="G1899" s="146" t="str">
        <f t="shared" si="29"/>
        <v>245437紀北町</v>
      </c>
      <c r="H1899" s="117" t="s">
        <v>277</v>
      </c>
      <c r="J1899" s="117" t="s">
        <v>2800</v>
      </c>
      <c r="K1899" s="121">
        <v>10185417</v>
      </c>
    </row>
    <row r="1900" spans="1:11" x14ac:dyDescent="0.4">
      <c r="A1900" s="117" t="s">
        <v>6634</v>
      </c>
      <c r="B1900" s="117" t="s">
        <v>225</v>
      </c>
      <c r="C1900" s="117" t="s">
        <v>6560</v>
      </c>
      <c r="D1900" s="117" t="s">
        <v>6561</v>
      </c>
      <c r="E1900" s="117" t="s">
        <v>2866</v>
      </c>
      <c r="F1900" s="117" t="s">
        <v>2865</v>
      </c>
      <c r="G1900" s="146" t="str">
        <f t="shared" si="29"/>
        <v>245615御浜町</v>
      </c>
      <c r="H1900" s="117" t="s">
        <v>277</v>
      </c>
      <c r="J1900" s="117" t="s">
        <v>2800</v>
      </c>
      <c r="K1900" s="121">
        <v>4780147</v>
      </c>
    </row>
    <row r="1901" spans="1:11" x14ac:dyDescent="0.4">
      <c r="A1901" s="117" t="s">
        <v>6634</v>
      </c>
      <c r="B1901" s="117" t="s">
        <v>225</v>
      </c>
      <c r="C1901" s="117" t="s">
        <v>6560</v>
      </c>
      <c r="D1901" s="117" t="s">
        <v>6561</v>
      </c>
      <c r="E1901" s="117" t="s">
        <v>2864</v>
      </c>
      <c r="F1901" s="117" t="s">
        <v>2863</v>
      </c>
      <c r="G1901" s="146" t="str">
        <f t="shared" si="29"/>
        <v>245623紀宝町</v>
      </c>
      <c r="H1901" s="117" t="s">
        <v>277</v>
      </c>
      <c r="J1901" s="117" t="s">
        <v>2800</v>
      </c>
      <c r="K1901" s="121">
        <v>6160280</v>
      </c>
    </row>
    <row r="1902" spans="1:11" x14ac:dyDescent="0.4">
      <c r="A1902" s="117" t="s">
        <v>6634</v>
      </c>
      <c r="B1902" s="117" t="s">
        <v>225</v>
      </c>
      <c r="C1902" s="117" t="s">
        <v>6560</v>
      </c>
      <c r="D1902" s="117" t="s">
        <v>6561</v>
      </c>
      <c r="E1902" s="117" t="s">
        <v>2862</v>
      </c>
      <c r="F1902" s="117" t="s">
        <v>2861</v>
      </c>
      <c r="G1902" s="146" t="str">
        <f t="shared" si="29"/>
        <v>248011四日市港管理組合</v>
      </c>
      <c r="H1902" s="117" t="s">
        <v>226</v>
      </c>
      <c r="J1902" s="117" t="s">
        <v>2800</v>
      </c>
      <c r="K1902" s="121">
        <v>6272338</v>
      </c>
    </row>
    <row r="1903" spans="1:11" x14ac:dyDescent="0.4">
      <c r="A1903" s="117" t="s">
        <v>6634</v>
      </c>
      <c r="B1903" s="117" t="s">
        <v>225</v>
      </c>
      <c r="C1903" s="117" t="s">
        <v>6560</v>
      </c>
      <c r="D1903" s="117" t="s">
        <v>6561</v>
      </c>
      <c r="E1903" s="117" t="s">
        <v>2860</v>
      </c>
      <c r="F1903" s="117" t="s">
        <v>2859</v>
      </c>
      <c r="G1903" s="146" t="str">
        <f t="shared" si="29"/>
        <v>248274三重県多気郡多気町松阪市学校組合</v>
      </c>
      <c r="H1903" s="117" t="s">
        <v>226</v>
      </c>
      <c r="J1903" s="117" t="s">
        <v>2800</v>
      </c>
      <c r="K1903" s="121">
        <v>111910</v>
      </c>
    </row>
    <row r="1904" spans="1:11" x14ac:dyDescent="0.4">
      <c r="A1904" s="117" t="s">
        <v>6634</v>
      </c>
      <c r="B1904" s="117" t="s">
        <v>225</v>
      </c>
      <c r="C1904" s="117" t="s">
        <v>6560</v>
      </c>
      <c r="D1904" s="117" t="s">
        <v>6561</v>
      </c>
      <c r="E1904" s="117" t="s">
        <v>2858</v>
      </c>
      <c r="F1904" s="117" t="s">
        <v>2857</v>
      </c>
      <c r="G1904" s="146" t="str">
        <f t="shared" si="29"/>
        <v>248347わたらい老人福祉施設組合</v>
      </c>
      <c r="H1904" s="117" t="s">
        <v>226</v>
      </c>
      <c r="J1904" s="117" t="s">
        <v>2800</v>
      </c>
      <c r="K1904" s="121">
        <v>1028743</v>
      </c>
    </row>
    <row r="1905" spans="1:11" x14ac:dyDescent="0.4">
      <c r="A1905" s="117" t="s">
        <v>6634</v>
      </c>
      <c r="B1905" s="117" t="s">
        <v>225</v>
      </c>
      <c r="C1905" s="117" t="s">
        <v>6560</v>
      </c>
      <c r="D1905" s="117" t="s">
        <v>6561</v>
      </c>
      <c r="E1905" s="117" t="s">
        <v>2856</v>
      </c>
      <c r="F1905" s="117" t="s">
        <v>2855</v>
      </c>
      <c r="G1905" s="146" t="str">
        <f t="shared" si="29"/>
        <v>248355宮川福祉施設組合</v>
      </c>
      <c r="H1905" s="117" t="s">
        <v>226</v>
      </c>
      <c r="J1905" s="117" t="s">
        <v>2800</v>
      </c>
      <c r="K1905" s="121">
        <v>111457</v>
      </c>
    </row>
    <row r="1906" spans="1:11" x14ac:dyDescent="0.4">
      <c r="A1906" s="117" t="s">
        <v>6634</v>
      </c>
      <c r="B1906" s="117" t="s">
        <v>225</v>
      </c>
      <c r="C1906" s="117" t="s">
        <v>6560</v>
      </c>
      <c r="D1906" s="117" t="s">
        <v>6561</v>
      </c>
      <c r="E1906" s="117" t="s">
        <v>2854</v>
      </c>
      <c r="F1906" s="117" t="s">
        <v>2853</v>
      </c>
      <c r="G1906" s="146" t="str">
        <f t="shared" si="29"/>
        <v>248371紀南社会福祉施設組合</v>
      </c>
      <c r="H1906" s="117" t="s">
        <v>226</v>
      </c>
      <c r="J1906" s="117" t="s">
        <v>2800</v>
      </c>
      <c r="K1906" s="121">
        <v>137691</v>
      </c>
    </row>
    <row r="1907" spans="1:11" x14ac:dyDescent="0.4">
      <c r="A1907" s="117" t="s">
        <v>6634</v>
      </c>
      <c r="B1907" s="117" t="s">
        <v>225</v>
      </c>
      <c r="C1907" s="117" t="s">
        <v>6560</v>
      </c>
      <c r="D1907" s="117" t="s">
        <v>6561</v>
      </c>
      <c r="E1907" s="117" t="s">
        <v>2852</v>
      </c>
      <c r="F1907" s="117" t="s">
        <v>2851</v>
      </c>
      <c r="G1907" s="146" t="str">
        <f t="shared" si="29"/>
        <v>248398三重県三重郡老人福祉施設組合</v>
      </c>
      <c r="H1907" s="117" t="s">
        <v>226</v>
      </c>
      <c r="J1907" s="117" t="s">
        <v>2800</v>
      </c>
      <c r="K1907" s="121">
        <v>153278</v>
      </c>
    </row>
    <row r="1908" spans="1:11" x14ac:dyDescent="0.4">
      <c r="A1908" s="117" t="s">
        <v>6634</v>
      </c>
      <c r="B1908" s="117" t="s">
        <v>225</v>
      </c>
      <c r="C1908" s="117" t="s">
        <v>6560</v>
      </c>
      <c r="D1908" s="117" t="s">
        <v>6561</v>
      </c>
      <c r="E1908" s="117" t="s">
        <v>2850</v>
      </c>
      <c r="F1908" s="117" t="s">
        <v>2849</v>
      </c>
      <c r="G1908" s="146" t="str">
        <f t="shared" si="29"/>
        <v>248533朝日町、川越町組合立環境クリーンセンター</v>
      </c>
      <c r="H1908" s="117" t="s">
        <v>226</v>
      </c>
      <c r="J1908" s="117" t="s">
        <v>2800</v>
      </c>
      <c r="K1908" s="121">
        <v>265162</v>
      </c>
    </row>
    <row r="1909" spans="1:11" x14ac:dyDescent="0.4">
      <c r="A1909" s="117" t="s">
        <v>6634</v>
      </c>
      <c r="B1909" s="117" t="s">
        <v>225</v>
      </c>
      <c r="C1909" s="117" t="s">
        <v>6560</v>
      </c>
      <c r="D1909" s="117" t="s">
        <v>6561</v>
      </c>
      <c r="E1909" s="117" t="s">
        <v>2848</v>
      </c>
      <c r="F1909" s="117" t="s">
        <v>2847</v>
      </c>
      <c r="G1909" s="146" t="str">
        <f t="shared" si="29"/>
        <v>248592奥伊勢広域行政組合</v>
      </c>
      <c r="H1909" s="117" t="s">
        <v>226</v>
      </c>
      <c r="J1909" s="117" t="s">
        <v>2800</v>
      </c>
      <c r="K1909" s="121">
        <v>186808</v>
      </c>
    </row>
    <row r="1910" spans="1:11" x14ac:dyDescent="0.4">
      <c r="A1910" s="117" t="s">
        <v>6634</v>
      </c>
      <c r="B1910" s="117" t="s">
        <v>225</v>
      </c>
      <c r="C1910" s="117" t="s">
        <v>6560</v>
      </c>
      <c r="D1910" s="117" t="s">
        <v>6561</v>
      </c>
      <c r="E1910" s="117" t="s">
        <v>2846</v>
      </c>
      <c r="F1910" s="117" t="s">
        <v>2845</v>
      </c>
      <c r="G1910" s="146" t="str">
        <f t="shared" si="29"/>
        <v>248622朝明広域衛生組合</v>
      </c>
      <c r="H1910" s="117" t="s">
        <v>226</v>
      </c>
      <c r="J1910" s="117" t="s">
        <v>2800</v>
      </c>
      <c r="K1910" s="121">
        <v>351039</v>
      </c>
    </row>
    <row r="1911" spans="1:11" x14ac:dyDescent="0.4">
      <c r="A1911" s="117" t="s">
        <v>6634</v>
      </c>
      <c r="B1911" s="117" t="s">
        <v>225</v>
      </c>
      <c r="C1911" s="117" t="s">
        <v>6560</v>
      </c>
      <c r="D1911" s="117" t="s">
        <v>6561</v>
      </c>
      <c r="E1911" s="117" t="s">
        <v>2844</v>
      </c>
      <c r="F1911" s="117" t="s">
        <v>2843</v>
      </c>
      <c r="G1911" s="146" t="str">
        <f t="shared" si="29"/>
        <v>248631松阪地区広域衛生組合</v>
      </c>
      <c r="H1911" s="117" t="s">
        <v>226</v>
      </c>
      <c r="J1911" s="117" t="s">
        <v>2800</v>
      </c>
      <c r="K1911" s="121">
        <v>418950</v>
      </c>
    </row>
    <row r="1912" spans="1:11" x14ac:dyDescent="0.4">
      <c r="A1912" s="117" t="s">
        <v>6634</v>
      </c>
      <c r="B1912" s="117" t="s">
        <v>225</v>
      </c>
      <c r="C1912" s="117" t="s">
        <v>6560</v>
      </c>
      <c r="D1912" s="117" t="s">
        <v>6561</v>
      </c>
      <c r="E1912" s="117" t="s">
        <v>2842</v>
      </c>
      <c r="F1912" s="117" t="s">
        <v>2841</v>
      </c>
      <c r="G1912" s="146" t="str">
        <f t="shared" si="29"/>
        <v>248746伊賀市・名張市広域行政事務組合</v>
      </c>
      <c r="H1912" s="117" t="s">
        <v>226</v>
      </c>
      <c r="J1912" s="117" t="s">
        <v>2800</v>
      </c>
      <c r="K1912" s="121">
        <v>39159</v>
      </c>
    </row>
    <row r="1913" spans="1:11" x14ac:dyDescent="0.4">
      <c r="A1913" s="117" t="s">
        <v>6634</v>
      </c>
      <c r="B1913" s="117" t="s">
        <v>225</v>
      </c>
      <c r="C1913" s="117" t="s">
        <v>6560</v>
      </c>
      <c r="D1913" s="117" t="s">
        <v>6561</v>
      </c>
      <c r="E1913" s="117" t="s">
        <v>2840</v>
      </c>
      <c r="F1913" s="117" t="s">
        <v>2839</v>
      </c>
      <c r="G1913" s="146" t="str">
        <f t="shared" si="29"/>
        <v>248754伊賀南部環境衛生組合</v>
      </c>
      <c r="H1913" s="117" t="s">
        <v>226</v>
      </c>
      <c r="J1913" s="117" t="s">
        <v>2800</v>
      </c>
      <c r="K1913" s="121">
        <v>1900049</v>
      </c>
    </row>
    <row r="1914" spans="1:11" x14ac:dyDescent="0.4">
      <c r="A1914" s="117" t="s">
        <v>6634</v>
      </c>
      <c r="B1914" s="117" t="s">
        <v>225</v>
      </c>
      <c r="C1914" s="117" t="s">
        <v>6560</v>
      </c>
      <c r="D1914" s="117" t="s">
        <v>6561</v>
      </c>
      <c r="E1914" s="117" t="s">
        <v>2838</v>
      </c>
      <c r="F1914" s="117" t="s">
        <v>2837</v>
      </c>
      <c r="G1914" s="146" t="str">
        <f t="shared" si="29"/>
        <v>248771三重紀北消防組合</v>
      </c>
      <c r="H1914" s="117" t="s">
        <v>226</v>
      </c>
      <c r="J1914" s="117" t="s">
        <v>2800</v>
      </c>
      <c r="K1914" s="121">
        <v>916609</v>
      </c>
    </row>
    <row r="1915" spans="1:11" x14ac:dyDescent="0.4">
      <c r="A1915" s="117" t="s">
        <v>6634</v>
      </c>
      <c r="B1915" s="117" t="s">
        <v>225</v>
      </c>
      <c r="C1915" s="117" t="s">
        <v>6560</v>
      </c>
      <c r="D1915" s="117" t="s">
        <v>6561</v>
      </c>
      <c r="E1915" s="117" t="s">
        <v>2836</v>
      </c>
      <c r="F1915" s="117" t="s">
        <v>2835</v>
      </c>
      <c r="G1915" s="146" t="str">
        <f t="shared" si="29"/>
        <v>248789南牟婁清掃施設組合</v>
      </c>
      <c r="H1915" s="117" t="s">
        <v>226</v>
      </c>
      <c r="J1915" s="117" t="s">
        <v>2800</v>
      </c>
      <c r="K1915" s="121">
        <v>277045</v>
      </c>
    </row>
    <row r="1916" spans="1:11" x14ac:dyDescent="0.4">
      <c r="A1916" s="117" t="s">
        <v>6634</v>
      </c>
      <c r="B1916" s="117" t="s">
        <v>225</v>
      </c>
      <c r="C1916" s="117" t="s">
        <v>6560</v>
      </c>
      <c r="D1916" s="117" t="s">
        <v>6561</v>
      </c>
      <c r="E1916" s="117" t="s">
        <v>2834</v>
      </c>
      <c r="F1916" s="117" t="s">
        <v>2833</v>
      </c>
      <c r="G1916" s="146" t="str">
        <f t="shared" si="29"/>
        <v>248835松阪地区広域消防組合</v>
      </c>
      <c r="H1916" s="117" t="s">
        <v>226</v>
      </c>
      <c r="J1916" s="117" t="s">
        <v>2800</v>
      </c>
      <c r="K1916" s="121">
        <v>2547915</v>
      </c>
    </row>
    <row r="1917" spans="1:11" x14ac:dyDescent="0.4">
      <c r="A1917" s="117" t="s">
        <v>6634</v>
      </c>
      <c r="B1917" s="117" t="s">
        <v>225</v>
      </c>
      <c r="C1917" s="117" t="s">
        <v>6560</v>
      </c>
      <c r="D1917" s="117" t="s">
        <v>6561</v>
      </c>
      <c r="E1917" s="117" t="s">
        <v>2832</v>
      </c>
      <c r="F1917" s="117" t="s">
        <v>2831</v>
      </c>
      <c r="G1917" s="146" t="str">
        <f t="shared" si="29"/>
        <v>248851志摩広域消防組合</v>
      </c>
      <c r="H1917" s="117" t="s">
        <v>226</v>
      </c>
      <c r="J1917" s="117" t="s">
        <v>2800</v>
      </c>
      <c r="K1917" s="121">
        <v>1223267</v>
      </c>
    </row>
    <row r="1918" spans="1:11" x14ac:dyDescent="0.4">
      <c r="A1918" s="117" t="s">
        <v>6634</v>
      </c>
      <c r="B1918" s="117" t="s">
        <v>225</v>
      </c>
      <c r="C1918" s="117" t="s">
        <v>6560</v>
      </c>
      <c r="D1918" s="117" t="s">
        <v>6561</v>
      </c>
      <c r="E1918" s="117" t="s">
        <v>2830</v>
      </c>
      <c r="F1918" s="117" t="s">
        <v>2829</v>
      </c>
      <c r="G1918" s="146" t="str">
        <f t="shared" si="29"/>
        <v>248959桑名広域清掃事業組合</v>
      </c>
      <c r="H1918" s="117" t="s">
        <v>226</v>
      </c>
      <c r="J1918" s="117" t="s">
        <v>2800</v>
      </c>
      <c r="K1918" s="121">
        <v>2965836</v>
      </c>
    </row>
    <row r="1919" spans="1:11" x14ac:dyDescent="0.4">
      <c r="A1919" s="117" t="s">
        <v>6634</v>
      </c>
      <c r="B1919" s="117" t="s">
        <v>225</v>
      </c>
      <c r="C1919" s="117" t="s">
        <v>6560</v>
      </c>
      <c r="D1919" s="117" t="s">
        <v>6561</v>
      </c>
      <c r="E1919" s="117" t="s">
        <v>2828</v>
      </c>
      <c r="F1919" s="117" t="s">
        <v>2827</v>
      </c>
      <c r="G1919" s="146" t="str">
        <f t="shared" si="29"/>
        <v>248967志摩広域行政組合</v>
      </c>
      <c r="H1919" s="117" t="s">
        <v>226</v>
      </c>
      <c r="J1919" s="117" t="s">
        <v>2800</v>
      </c>
      <c r="K1919" s="121">
        <v>237591</v>
      </c>
    </row>
    <row r="1920" spans="1:11" x14ac:dyDescent="0.4">
      <c r="A1920" s="117" t="s">
        <v>6634</v>
      </c>
      <c r="B1920" s="117" t="s">
        <v>225</v>
      </c>
      <c r="C1920" s="117" t="s">
        <v>6560</v>
      </c>
      <c r="D1920" s="117" t="s">
        <v>6561</v>
      </c>
      <c r="E1920" s="117" t="s">
        <v>2826</v>
      </c>
      <c r="F1920" s="117" t="s">
        <v>2825</v>
      </c>
      <c r="G1920" s="146" t="str">
        <f t="shared" si="29"/>
        <v>249106三重県市町総合事務組合</v>
      </c>
      <c r="H1920" s="117" t="s">
        <v>226</v>
      </c>
      <c r="J1920" s="117" t="s">
        <v>2800</v>
      </c>
      <c r="K1920" s="121">
        <v>5654432</v>
      </c>
    </row>
    <row r="1921" spans="1:11" x14ac:dyDescent="0.4">
      <c r="A1921" s="117" t="s">
        <v>6634</v>
      </c>
      <c r="B1921" s="117" t="s">
        <v>225</v>
      </c>
      <c r="C1921" s="117" t="s">
        <v>6560</v>
      </c>
      <c r="D1921" s="117" t="s">
        <v>6561</v>
      </c>
      <c r="E1921" s="117" t="s">
        <v>2824</v>
      </c>
      <c r="F1921" s="117" t="s">
        <v>2823</v>
      </c>
      <c r="G1921" s="146" t="str">
        <f t="shared" si="29"/>
        <v>249149紀勢地区広域消防組合</v>
      </c>
      <c r="H1921" s="117" t="s">
        <v>226</v>
      </c>
      <c r="J1921" s="117" t="s">
        <v>2800</v>
      </c>
      <c r="K1921" s="121">
        <v>830138</v>
      </c>
    </row>
    <row r="1922" spans="1:11" x14ac:dyDescent="0.4">
      <c r="A1922" s="117" t="s">
        <v>6634</v>
      </c>
      <c r="B1922" s="117" t="s">
        <v>225</v>
      </c>
      <c r="C1922" s="117" t="s">
        <v>6560</v>
      </c>
      <c r="D1922" s="117" t="s">
        <v>6561</v>
      </c>
      <c r="E1922" s="117" t="s">
        <v>2822</v>
      </c>
      <c r="F1922" s="117" t="s">
        <v>2821</v>
      </c>
      <c r="G1922" s="146" t="str">
        <f t="shared" ref="G1922:G1985" si="30">E1922&amp;F1922</f>
        <v>249173荷坂やすらぎ苑組合</v>
      </c>
      <c r="H1922" s="117" t="s">
        <v>226</v>
      </c>
      <c r="J1922" s="117" t="s">
        <v>2800</v>
      </c>
      <c r="K1922" s="121">
        <v>83118</v>
      </c>
    </row>
    <row r="1923" spans="1:11" x14ac:dyDescent="0.4">
      <c r="A1923" s="117" t="s">
        <v>6634</v>
      </c>
      <c r="B1923" s="117" t="s">
        <v>225</v>
      </c>
      <c r="C1923" s="117" t="s">
        <v>6560</v>
      </c>
      <c r="D1923" s="117" t="s">
        <v>6561</v>
      </c>
      <c r="E1923" s="117" t="s">
        <v>2820</v>
      </c>
      <c r="F1923" s="117" t="s">
        <v>2819</v>
      </c>
      <c r="G1923" s="146" t="str">
        <f t="shared" si="30"/>
        <v>249181香肌奥伊勢資源化広域連合</v>
      </c>
      <c r="H1923" s="117" t="s">
        <v>226</v>
      </c>
      <c r="J1923" s="117" t="s">
        <v>2800</v>
      </c>
      <c r="K1923" s="121">
        <v>486860</v>
      </c>
    </row>
    <row r="1924" spans="1:11" x14ac:dyDescent="0.4">
      <c r="A1924" s="117" t="s">
        <v>6634</v>
      </c>
      <c r="B1924" s="117" t="s">
        <v>225</v>
      </c>
      <c r="C1924" s="117" t="s">
        <v>6560</v>
      </c>
      <c r="D1924" s="117" t="s">
        <v>6561</v>
      </c>
      <c r="E1924" s="117" t="s">
        <v>2818</v>
      </c>
      <c r="F1924" s="117" t="s">
        <v>2817</v>
      </c>
      <c r="G1924" s="146" t="str">
        <f t="shared" si="30"/>
        <v>249203鳥羽志勢広域連合</v>
      </c>
      <c r="H1924" s="117" t="s">
        <v>226</v>
      </c>
      <c r="J1924" s="117" t="s">
        <v>2800</v>
      </c>
      <c r="K1924" s="121">
        <v>2097498</v>
      </c>
    </row>
    <row r="1925" spans="1:11" x14ac:dyDescent="0.4">
      <c r="A1925" s="117" t="s">
        <v>6634</v>
      </c>
      <c r="B1925" s="117" t="s">
        <v>225</v>
      </c>
      <c r="C1925" s="117" t="s">
        <v>6560</v>
      </c>
      <c r="D1925" s="117" t="s">
        <v>6561</v>
      </c>
      <c r="E1925" s="117" t="s">
        <v>2816</v>
      </c>
      <c r="F1925" s="117" t="s">
        <v>2815</v>
      </c>
      <c r="G1925" s="146" t="str">
        <f t="shared" si="30"/>
        <v>249211紀北広域連合</v>
      </c>
      <c r="H1925" s="117" t="s">
        <v>226</v>
      </c>
      <c r="J1925" s="117" t="s">
        <v>2800</v>
      </c>
      <c r="K1925" s="121">
        <v>296655</v>
      </c>
    </row>
    <row r="1926" spans="1:11" x14ac:dyDescent="0.4">
      <c r="A1926" s="117" t="s">
        <v>6634</v>
      </c>
      <c r="B1926" s="117" t="s">
        <v>225</v>
      </c>
      <c r="C1926" s="117" t="s">
        <v>6560</v>
      </c>
      <c r="D1926" s="117" t="s">
        <v>6561</v>
      </c>
      <c r="E1926" s="117" t="s">
        <v>2814</v>
      </c>
      <c r="F1926" s="117" t="s">
        <v>2813</v>
      </c>
      <c r="G1926" s="146" t="str">
        <f t="shared" si="30"/>
        <v>249220紀南介護保険広域連合</v>
      </c>
      <c r="H1926" s="117" t="s">
        <v>226</v>
      </c>
      <c r="J1926" s="117" t="s">
        <v>2800</v>
      </c>
      <c r="K1926" s="121">
        <v>948670</v>
      </c>
    </row>
    <row r="1927" spans="1:11" x14ac:dyDescent="0.4">
      <c r="A1927" s="117" t="s">
        <v>6634</v>
      </c>
      <c r="B1927" s="117" t="s">
        <v>225</v>
      </c>
      <c r="C1927" s="117" t="s">
        <v>6560</v>
      </c>
      <c r="D1927" s="117" t="s">
        <v>6561</v>
      </c>
      <c r="E1927" s="117" t="s">
        <v>2812</v>
      </c>
      <c r="F1927" s="117" t="s">
        <v>2811</v>
      </c>
      <c r="G1927" s="146" t="str">
        <f t="shared" si="30"/>
        <v>249262度会広域連合</v>
      </c>
      <c r="H1927" s="117" t="s">
        <v>226</v>
      </c>
      <c r="J1927" s="117" t="s">
        <v>2800</v>
      </c>
      <c r="K1927" s="121">
        <v>77155</v>
      </c>
    </row>
    <row r="1928" spans="1:11" x14ac:dyDescent="0.4">
      <c r="A1928" s="117" t="s">
        <v>6634</v>
      </c>
      <c r="B1928" s="117" t="s">
        <v>225</v>
      </c>
      <c r="C1928" s="117" t="s">
        <v>6560</v>
      </c>
      <c r="D1928" s="117" t="s">
        <v>6561</v>
      </c>
      <c r="E1928" s="117" t="s">
        <v>2810</v>
      </c>
      <c r="F1928" s="117" t="s">
        <v>2809</v>
      </c>
      <c r="G1928" s="146" t="str">
        <f t="shared" si="30"/>
        <v>249271鈴鹿亀山地区広域連合</v>
      </c>
      <c r="H1928" s="117" t="s">
        <v>226</v>
      </c>
      <c r="J1928" s="117" t="s">
        <v>2800</v>
      </c>
      <c r="K1928" s="121">
        <v>116361</v>
      </c>
    </row>
    <row r="1929" spans="1:11" x14ac:dyDescent="0.4">
      <c r="A1929" s="117" t="s">
        <v>6634</v>
      </c>
      <c r="B1929" s="117" t="s">
        <v>225</v>
      </c>
      <c r="C1929" s="117" t="s">
        <v>6560</v>
      </c>
      <c r="D1929" s="117" t="s">
        <v>6561</v>
      </c>
      <c r="E1929" s="117" t="s">
        <v>2808</v>
      </c>
      <c r="F1929" s="117" t="s">
        <v>2807</v>
      </c>
      <c r="G1929" s="146" t="str">
        <f t="shared" si="30"/>
        <v>249289桑名・員弁広域連合</v>
      </c>
      <c r="H1929" s="117" t="s">
        <v>226</v>
      </c>
      <c r="J1929" s="117" t="s">
        <v>2800</v>
      </c>
      <c r="K1929" s="121">
        <v>660323</v>
      </c>
    </row>
    <row r="1930" spans="1:11" x14ac:dyDescent="0.4">
      <c r="A1930" s="117" t="s">
        <v>6634</v>
      </c>
      <c r="B1930" s="117" t="s">
        <v>225</v>
      </c>
      <c r="C1930" s="117" t="s">
        <v>6560</v>
      </c>
      <c r="D1930" s="117" t="s">
        <v>6561</v>
      </c>
      <c r="E1930" s="117" t="s">
        <v>2806</v>
      </c>
      <c r="F1930" s="117" t="s">
        <v>2805</v>
      </c>
      <c r="G1930" s="146" t="str">
        <f t="shared" si="30"/>
        <v>249335伊勢広域環境組合</v>
      </c>
      <c r="H1930" s="117" t="s">
        <v>226</v>
      </c>
      <c r="J1930" s="117" t="s">
        <v>2800</v>
      </c>
      <c r="K1930" s="121">
        <v>1718745</v>
      </c>
    </row>
    <row r="1931" spans="1:11" x14ac:dyDescent="0.4">
      <c r="A1931" s="117" t="s">
        <v>6634</v>
      </c>
      <c r="B1931" s="117" t="s">
        <v>225</v>
      </c>
      <c r="C1931" s="117" t="s">
        <v>6560</v>
      </c>
      <c r="D1931" s="117" t="s">
        <v>6561</v>
      </c>
      <c r="E1931" s="117" t="s">
        <v>2804</v>
      </c>
      <c r="F1931" s="117" t="s">
        <v>2803</v>
      </c>
      <c r="G1931" s="146" t="str">
        <f t="shared" si="30"/>
        <v>249343三重地方税管理回収機構</v>
      </c>
      <c r="H1931" s="117" t="s">
        <v>226</v>
      </c>
      <c r="J1931" s="117" t="s">
        <v>2800</v>
      </c>
      <c r="K1931" s="121">
        <v>181741</v>
      </c>
    </row>
    <row r="1932" spans="1:11" x14ac:dyDescent="0.4">
      <c r="A1932" s="117" t="s">
        <v>6634</v>
      </c>
      <c r="B1932" s="117" t="s">
        <v>225</v>
      </c>
      <c r="C1932" s="117" t="s">
        <v>6560</v>
      </c>
      <c r="D1932" s="117" t="s">
        <v>6561</v>
      </c>
      <c r="E1932" s="117" t="s">
        <v>2802</v>
      </c>
      <c r="F1932" s="117" t="s">
        <v>2801</v>
      </c>
      <c r="G1932" s="146" t="str">
        <f t="shared" si="30"/>
        <v>249351三重県後期高齢者医療広域連合</v>
      </c>
      <c r="H1932" s="117" t="s">
        <v>220</v>
      </c>
      <c r="J1932" s="117" t="s">
        <v>2800</v>
      </c>
      <c r="K1932" s="121">
        <v>84600</v>
      </c>
    </row>
    <row r="1933" spans="1:11" x14ac:dyDescent="0.4">
      <c r="A1933" s="117" t="s">
        <v>6634</v>
      </c>
      <c r="B1933" s="117" t="s">
        <v>225</v>
      </c>
      <c r="C1933" s="117" t="s">
        <v>6560</v>
      </c>
      <c r="D1933" s="117" t="s">
        <v>6561</v>
      </c>
      <c r="E1933" s="117" t="s">
        <v>2799</v>
      </c>
      <c r="F1933" s="117" t="s">
        <v>2798</v>
      </c>
      <c r="G1933" s="146" t="str">
        <f t="shared" si="30"/>
        <v>252018大津市</v>
      </c>
      <c r="H1933" s="117" t="s">
        <v>360</v>
      </c>
      <c r="J1933" s="117" t="s">
        <v>2722</v>
      </c>
      <c r="K1933" s="121">
        <v>111394246</v>
      </c>
    </row>
    <row r="1934" spans="1:11" x14ac:dyDescent="0.4">
      <c r="A1934" s="117" t="s">
        <v>6634</v>
      </c>
      <c r="B1934" s="117" t="s">
        <v>225</v>
      </c>
      <c r="C1934" s="117" t="s">
        <v>6560</v>
      </c>
      <c r="D1934" s="117" t="s">
        <v>6561</v>
      </c>
      <c r="E1934" s="117" t="s">
        <v>2797</v>
      </c>
      <c r="F1934" s="117" t="s">
        <v>2796</v>
      </c>
      <c r="G1934" s="146" t="str">
        <f t="shared" si="30"/>
        <v>252026彦根市</v>
      </c>
      <c r="H1934" s="117" t="s">
        <v>343</v>
      </c>
      <c r="J1934" s="117" t="s">
        <v>2722</v>
      </c>
      <c r="K1934" s="121">
        <v>44296931</v>
      </c>
    </row>
    <row r="1935" spans="1:11" x14ac:dyDescent="0.4">
      <c r="A1935" s="117" t="s">
        <v>6634</v>
      </c>
      <c r="B1935" s="117" t="s">
        <v>225</v>
      </c>
      <c r="C1935" s="117" t="s">
        <v>6560</v>
      </c>
      <c r="D1935" s="117" t="s">
        <v>6561</v>
      </c>
      <c r="E1935" s="117" t="s">
        <v>2795</v>
      </c>
      <c r="F1935" s="117" t="s">
        <v>2794</v>
      </c>
      <c r="G1935" s="146" t="str">
        <f t="shared" si="30"/>
        <v>252034長浜市</v>
      </c>
      <c r="H1935" s="117" t="s">
        <v>343</v>
      </c>
      <c r="J1935" s="117" t="s">
        <v>2722</v>
      </c>
      <c r="K1935" s="121">
        <v>54262104</v>
      </c>
    </row>
    <row r="1936" spans="1:11" x14ac:dyDescent="0.4">
      <c r="A1936" s="117" t="s">
        <v>6634</v>
      </c>
      <c r="B1936" s="117" t="s">
        <v>225</v>
      </c>
      <c r="C1936" s="117" t="s">
        <v>6560</v>
      </c>
      <c r="D1936" s="117" t="s">
        <v>6561</v>
      </c>
      <c r="E1936" s="117" t="s">
        <v>2793</v>
      </c>
      <c r="F1936" s="117" t="s">
        <v>2792</v>
      </c>
      <c r="G1936" s="146" t="str">
        <f t="shared" si="30"/>
        <v>252042近江八幡市</v>
      </c>
      <c r="H1936" s="117" t="s">
        <v>338</v>
      </c>
      <c r="J1936" s="117" t="s">
        <v>2722</v>
      </c>
      <c r="K1936" s="121">
        <v>33943388</v>
      </c>
    </row>
    <row r="1937" spans="1:11" x14ac:dyDescent="0.4">
      <c r="A1937" s="117" t="s">
        <v>6634</v>
      </c>
      <c r="B1937" s="117" t="s">
        <v>225</v>
      </c>
      <c r="C1937" s="117" t="s">
        <v>6560</v>
      </c>
      <c r="D1937" s="117" t="s">
        <v>6561</v>
      </c>
      <c r="E1937" s="117" t="s">
        <v>2791</v>
      </c>
      <c r="F1937" s="117" t="s">
        <v>2790</v>
      </c>
      <c r="G1937" s="146" t="str">
        <f t="shared" si="30"/>
        <v>252069草津市</v>
      </c>
      <c r="H1937" s="117" t="s">
        <v>343</v>
      </c>
      <c r="J1937" s="117" t="s">
        <v>2722</v>
      </c>
      <c r="K1937" s="121">
        <v>56918051</v>
      </c>
    </row>
    <row r="1938" spans="1:11" x14ac:dyDescent="0.4">
      <c r="A1938" s="117" t="s">
        <v>6634</v>
      </c>
      <c r="B1938" s="117" t="s">
        <v>225</v>
      </c>
      <c r="C1938" s="117" t="s">
        <v>6560</v>
      </c>
      <c r="D1938" s="117" t="s">
        <v>6561</v>
      </c>
      <c r="E1938" s="117" t="s">
        <v>2789</v>
      </c>
      <c r="F1938" s="117" t="s">
        <v>2788</v>
      </c>
      <c r="G1938" s="146" t="str">
        <f t="shared" si="30"/>
        <v>252077守山市</v>
      </c>
      <c r="H1938" s="117" t="s">
        <v>338</v>
      </c>
      <c r="J1938" s="117" t="s">
        <v>2722</v>
      </c>
      <c r="K1938" s="121">
        <v>26657126</v>
      </c>
    </row>
    <row r="1939" spans="1:11" x14ac:dyDescent="0.4">
      <c r="A1939" s="117" t="s">
        <v>6634</v>
      </c>
      <c r="B1939" s="117" t="s">
        <v>225</v>
      </c>
      <c r="C1939" s="117" t="s">
        <v>6560</v>
      </c>
      <c r="D1939" s="117" t="s">
        <v>6561</v>
      </c>
      <c r="E1939" s="117" t="s">
        <v>2787</v>
      </c>
      <c r="F1939" s="117" t="s">
        <v>2786</v>
      </c>
      <c r="G1939" s="146" t="str">
        <f t="shared" si="30"/>
        <v>252085栗東市</v>
      </c>
      <c r="H1939" s="117" t="s">
        <v>338</v>
      </c>
      <c r="J1939" s="117" t="s">
        <v>2722</v>
      </c>
      <c r="K1939" s="121">
        <v>26942918</v>
      </c>
    </row>
    <row r="1940" spans="1:11" x14ac:dyDescent="0.4">
      <c r="A1940" s="117" t="s">
        <v>6634</v>
      </c>
      <c r="B1940" s="117" t="s">
        <v>225</v>
      </c>
      <c r="C1940" s="117" t="s">
        <v>6560</v>
      </c>
      <c r="D1940" s="117" t="s">
        <v>6561</v>
      </c>
      <c r="E1940" s="117" t="s">
        <v>2785</v>
      </c>
      <c r="F1940" s="117" t="s">
        <v>2784</v>
      </c>
      <c r="G1940" s="146" t="str">
        <f t="shared" si="30"/>
        <v>252093甲賀市</v>
      </c>
      <c r="H1940" s="117" t="s">
        <v>338</v>
      </c>
      <c r="J1940" s="117" t="s">
        <v>2722</v>
      </c>
      <c r="K1940" s="121">
        <v>41271241</v>
      </c>
    </row>
    <row r="1941" spans="1:11" x14ac:dyDescent="0.4">
      <c r="A1941" s="117" t="s">
        <v>6634</v>
      </c>
      <c r="B1941" s="117" t="s">
        <v>225</v>
      </c>
      <c r="C1941" s="117" t="s">
        <v>6560</v>
      </c>
      <c r="D1941" s="117" t="s">
        <v>6561</v>
      </c>
      <c r="E1941" s="117" t="s">
        <v>2783</v>
      </c>
      <c r="F1941" s="117" t="s">
        <v>2782</v>
      </c>
      <c r="G1941" s="146" t="str">
        <f t="shared" si="30"/>
        <v>252107野洲市</v>
      </c>
      <c r="H1941" s="117" t="s">
        <v>338</v>
      </c>
      <c r="J1941" s="117" t="s">
        <v>2722</v>
      </c>
      <c r="K1941" s="121">
        <v>20299016</v>
      </c>
    </row>
    <row r="1942" spans="1:11" x14ac:dyDescent="0.4">
      <c r="A1942" s="117" t="s">
        <v>6634</v>
      </c>
      <c r="B1942" s="117" t="s">
        <v>225</v>
      </c>
      <c r="C1942" s="117" t="s">
        <v>6560</v>
      </c>
      <c r="D1942" s="117" t="s">
        <v>6561</v>
      </c>
      <c r="E1942" s="117" t="s">
        <v>2781</v>
      </c>
      <c r="F1942" s="117" t="s">
        <v>2780</v>
      </c>
      <c r="G1942" s="146" t="str">
        <f t="shared" si="30"/>
        <v>252115湖南市</v>
      </c>
      <c r="H1942" s="117" t="s">
        <v>338</v>
      </c>
      <c r="J1942" s="117" t="s">
        <v>2722</v>
      </c>
      <c r="K1942" s="121">
        <v>20455385</v>
      </c>
    </row>
    <row r="1943" spans="1:11" x14ac:dyDescent="0.4">
      <c r="A1943" s="117" t="s">
        <v>6634</v>
      </c>
      <c r="B1943" s="117" t="s">
        <v>225</v>
      </c>
      <c r="C1943" s="117" t="s">
        <v>6560</v>
      </c>
      <c r="D1943" s="117" t="s">
        <v>6561</v>
      </c>
      <c r="E1943" s="117" t="s">
        <v>2779</v>
      </c>
      <c r="F1943" s="117" t="s">
        <v>2778</v>
      </c>
      <c r="G1943" s="146" t="str">
        <f t="shared" si="30"/>
        <v>252123高島市</v>
      </c>
      <c r="H1943" s="117" t="s">
        <v>338</v>
      </c>
      <c r="J1943" s="117" t="s">
        <v>2722</v>
      </c>
      <c r="K1943" s="121">
        <v>28322474</v>
      </c>
    </row>
    <row r="1944" spans="1:11" x14ac:dyDescent="0.4">
      <c r="A1944" s="117" t="s">
        <v>6634</v>
      </c>
      <c r="B1944" s="117" t="s">
        <v>225</v>
      </c>
      <c r="C1944" s="117" t="s">
        <v>6560</v>
      </c>
      <c r="D1944" s="117" t="s">
        <v>6561</v>
      </c>
      <c r="E1944" s="117" t="s">
        <v>2777</v>
      </c>
      <c r="F1944" s="117" t="s">
        <v>2776</v>
      </c>
      <c r="G1944" s="146" t="str">
        <f t="shared" si="30"/>
        <v>252131東近江市</v>
      </c>
      <c r="H1944" s="117" t="s">
        <v>343</v>
      </c>
      <c r="J1944" s="117" t="s">
        <v>2722</v>
      </c>
      <c r="K1944" s="121">
        <v>48485832</v>
      </c>
    </row>
    <row r="1945" spans="1:11" x14ac:dyDescent="0.4">
      <c r="A1945" s="117" t="s">
        <v>6634</v>
      </c>
      <c r="B1945" s="117" t="s">
        <v>225</v>
      </c>
      <c r="C1945" s="117" t="s">
        <v>6560</v>
      </c>
      <c r="D1945" s="117" t="s">
        <v>6561</v>
      </c>
      <c r="E1945" s="117" t="s">
        <v>2775</v>
      </c>
      <c r="F1945" s="117" t="s">
        <v>2774</v>
      </c>
      <c r="G1945" s="146" t="str">
        <f t="shared" si="30"/>
        <v>252140米原市</v>
      </c>
      <c r="H1945" s="117" t="s">
        <v>338</v>
      </c>
      <c r="J1945" s="117" t="s">
        <v>2722</v>
      </c>
      <c r="K1945" s="121">
        <v>20728940</v>
      </c>
    </row>
    <row r="1946" spans="1:11" x14ac:dyDescent="0.4">
      <c r="A1946" s="117" t="s">
        <v>6634</v>
      </c>
      <c r="B1946" s="117" t="s">
        <v>225</v>
      </c>
      <c r="C1946" s="117" t="s">
        <v>6560</v>
      </c>
      <c r="D1946" s="117" t="s">
        <v>6561</v>
      </c>
      <c r="E1946" s="117" t="s">
        <v>2773</v>
      </c>
      <c r="F1946" s="117" t="s">
        <v>1988</v>
      </c>
      <c r="G1946" s="146" t="str">
        <f t="shared" si="30"/>
        <v>253839日野町</v>
      </c>
      <c r="H1946" s="117" t="s">
        <v>277</v>
      </c>
      <c r="J1946" s="117" t="s">
        <v>2722</v>
      </c>
      <c r="K1946" s="121">
        <v>8757671</v>
      </c>
    </row>
    <row r="1947" spans="1:11" x14ac:dyDescent="0.4">
      <c r="A1947" s="117" t="s">
        <v>6634</v>
      </c>
      <c r="B1947" s="117" t="s">
        <v>225</v>
      </c>
      <c r="C1947" s="117" t="s">
        <v>6560</v>
      </c>
      <c r="D1947" s="117" t="s">
        <v>6561</v>
      </c>
      <c r="E1947" s="117" t="s">
        <v>2772</v>
      </c>
      <c r="F1947" s="117" t="s">
        <v>2771</v>
      </c>
      <c r="G1947" s="146" t="str">
        <f t="shared" si="30"/>
        <v>253847竜王町</v>
      </c>
      <c r="H1947" s="117" t="s">
        <v>277</v>
      </c>
      <c r="J1947" s="117" t="s">
        <v>2722</v>
      </c>
      <c r="K1947" s="121">
        <v>7110159</v>
      </c>
    </row>
    <row r="1948" spans="1:11" x14ac:dyDescent="0.4">
      <c r="A1948" s="117" t="s">
        <v>6634</v>
      </c>
      <c r="B1948" s="117" t="s">
        <v>225</v>
      </c>
      <c r="C1948" s="117" t="s">
        <v>6560</v>
      </c>
      <c r="D1948" s="117" t="s">
        <v>6561</v>
      </c>
      <c r="E1948" s="117" t="s">
        <v>2770</v>
      </c>
      <c r="F1948" s="117" t="s">
        <v>2769</v>
      </c>
      <c r="G1948" s="146" t="str">
        <f t="shared" si="30"/>
        <v>254258愛荘町</v>
      </c>
      <c r="H1948" s="117" t="s">
        <v>277</v>
      </c>
      <c r="J1948" s="117" t="s">
        <v>2722</v>
      </c>
      <c r="K1948" s="121">
        <v>10224361</v>
      </c>
    </row>
    <row r="1949" spans="1:11" x14ac:dyDescent="0.4">
      <c r="A1949" s="117" t="s">
        <v>6634</v>
      </c>
      <c r="B1949" s="117" t="s">
        <v>225</v>
      </c>
      <c r="C1949" s="117" t="s">
        <v>6560</v>
      </c>
      <c r="D1949" s="117" t="s">
        <v>6561</v>
      </c>
      <c r="E1949" s="117" t="s">
        <v>2768</v>
      </c>
      <c r="F1949" s="117" t="s">
        <v>2767</v>
      </c>
      <c r="G1949" s="146" t="str">
        <f t="shared" si="30"/>
        <v>254410豊郷町</v>
      </c>
      <c r="H1949" s="117" t="s">
        <v>277</v>
      </c>
      <c r="J1949" s="117" t="s">
        <v>2722</v>
      </c>
      <c r="K1949" s="121">
        <v>3640720</v>
      </c>
    </row>
    <row r="1950" spans="1:11" x14ac:dyDescent="0.4">
      <c r="A1950" s="117" t="s">
        <v>6634</v>
      </c>
      <c r="B1950" s="117" t="s">
        <v>225</v>
      </c>
      <c r="C1950" s="117" t="s">
        <v>6560</v>
      </c>
      <c r="D1950" s="117" t="s">
        <v>6561</v>
      </c>
      <c r="E1950" s="117" t="s">
        <v>2766</v>
      </c>
      <c r="F1950" s="117" t="s">
        <v>2765</v>
      </c>
      <c r="G1950" s="146" t="str">
        <f t="shared" si="30"/>
        <v>254428甲良町</v>
      </c>
      <c r="H1950" s="117" t="s">
        <v>277</v>
      </c>
      <c r="J1950" s="117" t="s">
        <v>2722</v>
      </c>
      <c r="K1950" s="121">
        <v>3848728</v>
      </c>
    </row>
    <row r="1951" spans="1:11" x14ac:dyDescent="0.4">
      <c r="A1951" s="117" t="s">
        <v>6634</v>
      </c>
      <c r="B1951" s="117" t="s">
        <v>225</v>
      </c>
      <c r="C1951" s="117" t="s">
        <v>6560</v>
      </c>
      <c r="D1951" s="117" t="s">
        <v>6561</v>
      </c>
      <c r="E1951" s="117" t="s">
        <v>2764</v>
      </c>
      <c r="F1951" s="117" t="s">
        <v>2763</v>
      </c>
      <c r="G1951" s="146" t="str">
        <f t="shared" si="30"/>
        <v>254436多賀町</v>
      </c>
      <c r="H1951" s="117" t="s">
        <v>277</v>
      </c>
      <c r="J1951" s="117" t="s">
        <v>2722</v>
      </c>
      <c r="K1951" s="121">
        <v>5065750</v>
      </c>
    </row>
    <row r="1952" spans="1:11" x14ac:dyDescent="0.4">
      <c r="A1952" s="117" t="s">
        <v>6634</v>
      </c>
      <c r="B1952" s="117" t="s">
        <v>225</v>
      </c>
      <c r="C1952" s="117" t="s">
        <v>6560</v>
      </c>
      <c r="D1952" s="117" t="s">
        <v>6561</v>
      </c>
      <c r="E1952" s="117" t="s">
        <v>2762</v>
      </c>
      <c r="F1952" s="117" t="s">
        <v>2761</v>
      </c>
      <c r="G1952" s="146" t="str">
        <f t="shared" si="30"/>
        <v>258024滋賀県市町村職員退職手当組合</v>
      </c>
      <c r="H1952" s="117" t="s">
        <v>226</v>
      </c>
      <c r="J1952" s="117" t="s">
        <v>2722</v>
      </c>
      <c r="K1952" s="121">
        <v>3285175</v>
      </c>
    </row>
    <row r="1953" spans="1:11" x14ac:dyDescent="0.4">
      <c r="A1953" s="117" t="s">
        <v>6634</v>
      </c>
      <c r="B1953" s="117" t="s">
        <v>225</v>
      </c>
      <c r="C1953" s="117" t="s">
        <v>6560</v>
      </c>
      <c r="D1953" s="117" t="s">
        <v>6561</v>
      </c>
      <c r="E1953" s="117" t="s">
        <v>2760</v>
      </c>
      <c r="F1953" s="117" t="s">
        <v>2759</v>
      </c>
      <c r="G1953" s="146" t="str">
        <f t="shared" si="30"/>
        <v>258130彦根市犬上郡営林組合</v>
      </c>
      <c r="H1953" s="117" t="s">
        <v>226</v>
      </c>
      <c r="J1953" s="117" t="s">
        <v>2722</v>
      </c>
      <c r="K1953" s="121">
        <v>24505</v>
      </c>
    </row>
    <row r="1954" spans="1:11" x14ac:dyDescent="0.4">
      <c r="A1954" s="117" t="s">
        <v>6634</v>
      </c>
      <c r="B1954" s="117" t="s">
        <v>225</v>
      </c>
      <c r="C1954" s="117" t="s">
        <v>6560</v>
      </c>
      <c r="D1954" s="117" t="s">
        <v>6561</v>
      </c>
      <c r="E1954" s="117" t="s">
        <v>2758</v>
      </c>
      <c r="F1954" s="117" t="s">
        <v>2757</v>
      </c>
      <c r="G1954" s="146" t="str">
        <f t="shared" si="30"/>
        <v>258148彦根市米原市山林組合</v>
      </c>
      <c r="H1954" s="117" t="s">
        <v>226</v>
      </c>
      <c r="J1954" s="117" t="s">
        <v>2722</v>
      </c>
      <c r="K1954" s="121">
        <v>175</v>
      </c>
    </row>
    <row r="1955" spans="1:11" x14ac:dyDescent="0.4">
      <c r="A1955" s="117" t="s">
        <v>6634</v>
      </c>
      <c r="B1955" s="117" t="s">
        <v>225</v>
      </c>
      <c r="C1955" s="117" t="s">
        <v>6560</v>
      </c>
      <c r="D1955" s="117" t="s">
        <v>6561</v>
      </c>
      <c r="E1955" s="117" t="s">
        <v>2756</v>
      </c>
      <c r="F1955" s="117" t="s">
        <v>2755</v>
      </c>
      <c r="G1955" s="146" t="str">
        <f t="shared" si="30"/>
        <v>258156大滝山林組合</v>
      </c>
      <c r="H1955" s="117" t="s">
        <v>226</v>
      </c>
      <c r="J1955" s="117" t="s">
        <v>2722</v>
      </c>
      <c r="K1955" s="121">
        <v>204058</v>
      </c>
    </row>
    <row r="1956" spans="1:11" x14ac:dyDescent="0.4">
      <c r="A1956" s="117" t="s">
        <v>6634</v>
      </c>
      <c r="B1956" s="117" t="s">
        <v>225</v>
      </c>
      <c r="C1956" s="117" t="s">
        <v>6560</v>
      </c>
      <c r="D1956" s="117" t="s">
        <v>6561</v>
      </c>
      <c r="E1956" s="117" t="s">
        <v>2754</v>
      </c>
      <c r="F1956" s="117" t="s">
        <v>2753</v>
      </c>
      <c r="G1956" s="146" t="str">
        <f t="shared" si="30"/>
        <v>258318湖北広域行政事務センター</v>
      </c>
      <c r="H1956" s="117" t="s">
        <v>226</v>
      </c>
      <c r="J1956" s="117" t="s">
        <v>2722</v>
      </c>
      <c r="K1956" s="121">
        <v>2838539</v>
      </c>
    </row>
    <row r="1957" spans="1:11" x14ac:dyDescent="0.4">
      <c r="A1957" s="117" t="s">
        <v>6634</v>
      </c>
      <c r="B1957" s="117" t="s">
        <v>225</v>
      </c>
      <c r="C1957" s="117" t="s">
        <v>6560</v>
      </c>
      <c r="D1957" s="117" t="s">
        <v>6561</v>
      </c>
      <c r="E1957" s="117" t="s">
        <v>2752</v>
      </c>
      <c r="F1957" s="117" t="s">
        <v>2751</v>
      </c>
      <c r="G1957" s="146" t="str">
        <f t="shared" si="30"/>
        <v>258326滋賀県市町村交通災害共済組合</v>
      </c>
      <c r="H1957" s="117" t="s">
        <v>220</v>
      </c>
      <c r="J1957" s="117" t="s">
        <v>2722</v>
      </c>
      <c r="K1957" s="121">
        <v>0</v>
      </c>
    </row>
    <row r="1958" spans="1:11" x14ac:dyDescent="0.4">
      <c r="A1958" s="117" t="s">
        <v>6634</v>
      </c>
      <c r="B1958" s="117" t="s">
        <v>225</v>
      </c>
      <c r="C1958" s="117" t="s">
        <v>6560</v>
      </c>
      <c r="D1958" s="117" t="s">
        <v>6561</v>
      </c>
      <c r="E1958" s="117" t="s">
        <v>2750</v>
      </c>
      <c r="F1958" s="117" t="s">
        <v>2749</v>
      </c>
      <c r="G1958" s="146" t="str">
        <f t="shared" si="30"/>
        <v>258334八日市布引ライフ組合</v>
      </c>
      <c r="H1958" s="117" t="s">
        <v>226</v>
      </c>
      <c r="J1958" s="117" t="s">
        <v>2722</v>
      </c>
      <c r="K1958" s="121">
        <v>843793</v>
      </c>
    </row>
    <row r="1959" spans="1:11" x14ac:dyDescent="0.4">
      <c r="A1959" s="117" t="s">
        <v>6634</v>
      </c>
      <c r="B1959" s="117" t="s">
        <v>225</v>
      </c>
      <c r="C1959" s="117" t="s">
        <v>6560</v>
      </c>
      <c r="D1959" s="117" t="s">
        <v>6561</v>
      </c>
      <c r="E1959" s="117" t="s">
        <v>2748</v>
      </c>
      <c r="F1959" s="117" t="s">
        <v>2747</v>
      </c>
      <c r="G1959" s="146" t="str">
        <f t="shared" si="30"/>
        <v>258351滋賀県市町村議会議員公務災害補償等組合</v>
      </c>
      <c r="H1959" s="117" t="s">
        <v>226</v>
      </c>
      <c r="J1959" s="117" t="s">
        <v>2722</v>
      </c>
      <c r="K1959" s="121">
        <v>29799</v>
      </c>
    </row>
    <row r="1960" spans="1:11" x14ac:dyDescent="0.4">
      <c r="A1960" s="117" t="s">
        <v>6634</v>
      </c>
      <c r="B1960" s="117" t="s">
        <v>225</v>
      </c>
      <c r="C1960" s="117" t="s">
        <v>6560</v>
      </c>
      <c r="D1960" s="117" t="s">
        <v>6561</v>
      </c>
      <c r="E1960" s="117" t="s">
        <v>2746</v>
      </c>
      <c r="F1960" s="117" t="s">
        <v>2745</v>
      </c>
      <c r="G1960" s="146" t="str">
        <f t="shared" si="30"/>
        <v>258415中部清掃組合</v>
      </c>
      <c r="H1960" s="117" t="s">
        <v>226</v>
      </c>
      <c r="J1960" s="117" t="s">
        <v>2722</v>
      </c>
      <c r="K1960" s="121">
        <v>1561471</v>
      </c>
    </row>
    <row r="1961" spans="1:11" x14ac:dyDescent="0.4">
      <c r="A1961" s="117" t="s">
        <v>6634</v>
      </c>
      <c r="B1961" s="117" t="s">
        <v>225</v>
      </c>
      <c r="C1961" s="117" t="s">
        <v>6560</v>
      </c>
      <c r="D1961" s="117" t="s">
        <v>6561</v>
      </c>
      <c r="E1961" s="117" t="s">
        <v>2744</v>
      </c>
      <c r="F1961" s="117" t="s">
        <v>2743</v>
      </c>
      <c r="G1961" s="146" t="str">
        <f t="shared" si="30"/>
        <v>258458東近江行政組合</v>
      </c>
      <c r="H1961" s="117" t="s">
        <v>226</v>
      </c>
      <c r="J1961" s="117" t="s">
        <v>2722</v>
      </c>
      <c r="K1961" s="121">
        <v>3662577</v>
      </c>
    </row>
    <row r="1962" spans="1:11" x14ac:dyDescent="0.4">
      <c r="A1962" s="117" t="s">
        <v>6634</v>
      </c>
      <c r="B1962" s="117" t="s">
        <v>225</v>
      </c>
      <c r="C1962" s="117" t="s">
        <v>6560</v>
      </c>
      <c r="D1962" s="117" t="s">
        <v>6561</v>
      </c>
      <c r="E1962" s="117" t="s">
        <v>2742</v>
      </c>
      <c r="F1962" s="117" t="s">
        <v>2741</v>
      </c>
      <c r="G1962" s="146" t="str">
        <f t="shared" si="30"/>
        <v>258474甲賀広域行政組合</v>
      </c>
      <c r="H1962" s="117" t="s">
        <v>226</v>
      </c>
      <c r="J1962" s="117" t="s">
        <v>2722</v>
      </c>
      <c r="K1962" s="121">
        <v>3573559</v>
      </c>
    </row>
    <row r="1963" spans="1:11" x14ac:dyDescent="0.4">
      <c r="A1963" s="117" t="s">
        <v>6634</v>
      </c>
      <c r="B1963" s="117" t="s">
        <v>225</v>
      </c>
      <c r="C1963" s="117" t="s">
        <v>6560</v>
      </c>
      <c r="D1963" s="117" t="s">
        <v>6561</v>
      </c>
      <c r="E1963" s="117" t="s">
        <v>2740</v>
      </c>
      <c r="F1963" s="117" t="s">
        <v>2739</v>
      </c>
      <c r="G1963" s="146" t="str">
        <f t="shared" si="30"/>
        <v>258580湖東広域衛生管理組合</v>
      </c>
      <c r="H1963" s="117" t="s">
        <v>226</v>
      </c>
      <c r="J1963" s="117" t="s">
        <v>2722</v>
      </c>
      <c r="K1963" s="121">
        <v>641210</v>
      </c>
    </row>
    <row r="1964" spans="1:11" x14ac:dyDescent="0.4">
      <c r="A1964" s="117" t="s">
        <v>6634</v>
      </c>
      <c r="B1964" s="117" t="s">
        <v>225</v>
      </c>
      <c r="C1964" s="117" t="s">
        <v>6560</v>
      </c>
      <c r="D1964" s="117" t="s">
        <v>6561</v>
      </c>
      <c r="E1964" s="117" t="s">
        <v>2738</v>
      </c>
      <c r="F1964" s="117" t="s">
        <v>2737</v>
      </c>
      <c r="G1964" s="146" t="str">
        <f t="shared" si="30"/>
        <v>258598愛知郡広域行政組合（普通会計分）</v>
      </c>
      <c r="H1964" s="117" t="s">
        <v>226</v>
      </c>
      <c r="J1964" s="117" t="s">
        <v>2722</v>
      </c>
      <c r="K1964" s="121">
        <v>84305</v>
      </c>
    </row>
    <row r="1965" spans="1:11" x14ac:dyDescent="0.4">
      <c r="A1965" s="117" t="s">
        <v>6634</v>
      </c>
      <c r="B1965" s="117" t="s">
        <v>225</v>
      </c>
      <c r="C1965" s="117" t="s">
        <v>6560</v>
      </c>
      <c r="D1965" s="117" t="s">
        <v>6561</v>
      </c>
      <c r="E1965" s="117" t="s">
        <v>2736</v>
      </c>
      <c r="F1965" s="117" t="s">
        <v>2735</v>
      </c>
      <c r="G1965" s="146" t="str">
        <f t="shared" si="30"/>
        <v>258679公立甲賀病院組合（普通会計分）</v>
      </c>
      <c r="H1965" s="117" t="s">
        <v>226</v>
      </c>
      <c r="J1965" s="117" t="s">
        <v>2722</v>
      </c>
      <c r="K1965" s="121">
        <v>23701</v>
      </c>
    </row>
    <row r="1966" spans="1:11" x14ac:dyDescent="0.4">
      <c r="A1966" s="117" t="s">
        <v>6634</v>
      </c>
      <c r="B1966" s="117" t="s">
        <v>225</v>
      </c>
      <c r="C1966" s="117" t="s">
        <v>6560</v>
      </c>
      <c r="D1966" s="117" t="s">
        <v>6561</v>
      </c>
      <c r="E1966" s="117" t="s">
        <v>2734</v>
      </c>
      <c r="F1966" s="117" t="s">
        <v>2733</v>
      </c>
      <c r="G1966" s="146" t="str">
        <f t="shared" si="30"/>
        <v>258695守山野洲行政事務組合</v>
      </c>
      <c r="H1966" s="117" t="s">
        <v>226</v>
      </c>
      <c r="J1966" s="117" t="s">
        <v>2722</v>
      </c>
      <c r="K1966" s="121">
        <v>156724</v>
      </c>
    </row>
    <row r="1967" spans="1:11" x14ac:dyDescent="0.4">
      <c r="A1967" s="117" t="s">
        <v>6634</v>
      </c>
      <c r="B1967" s="117" t="s">
        <v>225</v>
      </c>
      <c r="C1967" s="117" t="s">
        <v>6560</v>
      </c>
      <c r="D1967" s="117" t="s">
        <v>6561</v>
      </c>
      <c r="E1967" s="117" t="s">
        <v>2732</v>
      </c>
      <c r="F1967" s="117" t="s">
        <v>2731</v>
      </c>
      <c r="G1967" s="146" t="str">
        <f t="shared" si="30"/>
        <v>258717湖南広域行政組合</v>
      </c>
      <c r="H1967" s="117" t="s">
        <v>226</v>
      </c>
      <c r="J1967" s="117" t="s">
        <v>2722</v>
      </c>
      <c r="K1967" s="121">
        <v>4317294</v>
      </c>
    </row>
    <row r="1968" spans="1:11" x14ac:dyDescent="0.4">
      <c r="A1968" s="117" t="s">
        <v>6634</v>
      </c>
      <c r="B1968" s="117" t="s">
        <v>225</v>
      </c>
      <c r="C1968" s="117" t="s">
        <v>6560</v>
      </c>
      <c r="D1968" s="117" t="s">
        <v>6561</v>
      </c>
      <c r="E1968" s="117" t="s">
        <v>2730</v>
      </c>
      <c r="F1968" s="117" t="s">
        <v>2729</v>
      </c>
      <c r="G1968" s="146" t="str">
        <f t="shared" si="30"/>
        <v>258741彦根愛知犬上広域行政組合</v>
      </c>
      <c r="H1968" s="117" t="s">
        <v>226</v>
      </c>
      <c r="J1968" s="117" t="s">
        <v>2722</v>
      </c>
      <c r="K1968" s="121">
        <v>387522</v>
      </c>
    </row>
    <row r="1969" spans="1:11" x14ac:dyDescent="0.4">
      <c r="A1969" s="117" t="s">
        <v>6634</v>
      </c>
      <c r="B1969" s="117" t="s">
        <v>225</v>
      </c>
      <c r="C1969" s="117" t="s">
        <v>6560</v>
      </c>
      <c r="D1969" s="117" t="s">
        <v>6561</v>
      </c>
      <c r="E1969" s="117" t="s">
        <v>2728</v>
      </c>
      <c r="F1969" s="117" t="s">
        <v>2727</v>
      </c>
      <c r="G1969" s="146" t="str">
        <f t="shared" si="30"/>
        <v>258750滋賀県市町村職員研修センター</v>
      </c>
      <c r="H1969" s="117" t="s">
        <v>226</v>
      </c>
      <c r="J1969" s="117" t="s">
        <v>2722</v>
      </c>
      <c r="K1969" s="121">
        <v>80638</v>
      </c>
    </row>
    <row r="1970" spans="1:11" x14ac:dyDescent="0.4">
      <c r="A1970" s="117" t="s">
        <v>6634</v>
      </c>
      <c r="B1970" s="117" t="s">
        <v>225</v>
      </c>
      <c r="C1970" s="117" t="s">
        <v>6560</v>
      </c>
      <c r="D1970" s="117" t="s">
        <v>6561</v>
      </c>
      <c r="E1970" s="117" t="s">
        <v>2726</v>
      </c>
      <c r="F1970" s="117" t="s">
        <v>2725</v>
      </c>
      <c r="G1970" s="146" t="str">
        <f t="shared" si="30"/>
        <v>258768湖北地域消防組合</v>
      </c>
      <c r="H1970" s="117" t="s">
        <v>226</v>
      </c>
      <c r="J1970" s="117" t="s">
        <v>2722</v>
      </c>
      <c r="K1970" s="121">
        <v>2728175</v>
      </c>
    </row>
    <row r="1971" spans="1:11" x14ac:dyDescent="0.4">
      <c r="A1971" s="117" t="s">
        <v>6634</v>
      </c>
      <c r="B1971" s="117" t="s">
        <v>225</v>
      </c>
      <c r="C1971" s="117" t="s">
        <v>6560</v>
      </c>
      <c r="D1971" s="117" t="s">
        <v>6561</v>
      </c>
      <c r="E1971" s="117" t="s">
        <v>2724</v>
      </c>
      <c r="F1971" s="117" t="s">
        <v>2723</v>
      </c>
      <c r="G1971" s="146" t="str">
        <f t="shared" si="30"/>
        <v>258776滋賀県後期高齢者医療広域連合</v>
      </c>
      <c r="H1971" s="117" t="s">
        <v>220</v>
      </c>
      <c r="J1971" s="117" t="s">
        <v>2722</v>
      </c>
      <c r="K1971" s="121">
        <v>140122</v>
      </c>
    </row>
    <row r="1972" spans="1:11" x14ac:dyDescent="0.4">
      <c r="A1972" s="117" t="s">
        <v>6634</v>
      </c>
      <c r="B1972" s="117" t="s">
        <v>225</v>
      </c>
      <c r="C1972" s="117" t="s">
        <v>6560</v>
      </c>
      <c r="D1972" s="117" t="s">
        <v>6561</v>
      </c>
      <c r="E1972" s="117" t="s">
        <v>2721</v>
      </c>
      <c r="F1972" s="117" t="s">
        <v>2720</v>
      </c>
      <c r="G1972" s="146" t="str">
        <f t="shared" si="30"/>
        <v>261009京都市</v>
      </c>
      <c r="H1972" s="117" t="s">
        <v>802</v>
      </c>
      <c r="J1972" s="117" t="s">
        <v>801</v>
      </c>
      <c r="K1972" s="121">
        <v>761875901</v>
      </c>
    </row>
    <row r="1973" spans="1:11" x14ac:dyDescent="0.4">
      <c r="A1973" s="117" t="s">
        <v>6634</v>
      </c>
      <c r="B1973" s="117" t="s">
        <v>225</v>
      </c>
      <c r="C1973" s="117" t="s">
        <v>6560</v>
      </c>
      <c r="D1973" s="117" t="s">
        <v>6561</v>
      </c>
      <c r="E1973" s="117" t="s">
        <v>2719</v>
      </c>
      <c r="F1973" s="117" t="s">
        <v>2718</v>
      </c>
      <c r="G1973" s="146" t="str">
        <f t="shared" si="30"/>
        <v>262013福知山市</v>
      </c>
      <c r="H1973" s="117" t="s">
        <v>338</v>
      </c>
      <c r="J1973" s="117" t="s">
        <v>2621</v>
      </c>
      <c r="K1973" s="121">
        <v>40107496</v>
      </c>
    </row>
    <row r="1974" spans="1:11" x14ac:dyDescent="0.4">
      <c r="A1974" s="117" t="s">
        <v>6634</v>
      </c>
      <c r="B1974" s="117" t="s">
        <v>225</v>
      </c>
      <c r="C1974" s="117" t="s">
        <v>6560</v>
      </c>
      <c r="D1974" s="117" t="s">
        <v>6561</v>
      </c>
      <c r="E1974" s="117" t="s">
        <v>2717</v>
      </c>
      <c r="F1974" s="117" t="s">
        <v>2716</v>
      </c>
      <c r="G1974" s="146" t="str">
        <f t="shared" si="30"/>
        <v>262021舞鶴市</v>
      </c>
      <c r="H1974" s="117" t="s">
        <v>338</v>
      </c>
      <c r="J1974" s="117" t="s">
        <v>2621</v>
      </c>
      <c r="K1974" s="121">
        <v>35105543</v>
      </c>
    </row>
    <row r="1975" spans="1:11" x14ac:dyDescent="0.4">
      <c r="A1975" s="117" t="s">
        <v>6634</v>
      </c>
      <c r="B1975" s="117" t="s">
        <v>225</v>
      </c>
      <c r="C1975" s="117" t="s">
        <v>6560</v>
      </c>
      <c r="D1975" s="117" t="s">
        <v>6561</v>
      </c>
      <c r="E1975" s="117" t="s">
        <v>2715</v>
      </c>
      <c r="F1975" s="117" t="s">
        <v>2714</v>
      </c>
      <c r="G1975" s="146" t="str">
        <f t="shared" si="30"/>
        <v>262030綾部市</v>
      </c>
      <c r="H1975" s="117" t="s">
        <v>338</v>
      </c>
      <c r="J1975" s="117" t="s">
        <v>2621</v>
      </c>
      <c r="K1975" s="121">
        <v>17102584</v>
      </c>
    </row>
    <row r="1976" spans="1:11" x14ac:dyDescent="0.4">
      <c r="A1976" s="117" t="s">
        <v>6634</v>
      </c>
      <c r="B1976" s="117" t="s">
        <v>225</v>
      </c>
      <c r="C1976" s="117" t="s">
        <v>6560</v>
      </c>
      <c r="D1976" s="117" t="s">
        <v>6561</v>
      </c>
      <c r="E1976" s="117" t="s">
        <v>2713</v>
      </c>
      <c r="F1976" s="117" t="s">
        <v>2712</v>
      </c>
      <c r="G1976" s="146" t="str">
        <f t="shared" si="30"/>
        <v>262048宇治市</v>
      </c>
      <c r="H1976" s="117" t="s">
        <v>343</v>
      </c>
      <c r="J1976" s="117" t="s">
        <v>2621</v>
      </c>
      <c r="K1976" s="121">
        <v>63310327</v>
      </c>
    </row>
    <row r="1977" spans="1:11" x14ac:dyDescent="0.4">
      <c r="A1977" s="117" t="s">
        <v>6634</v>
      </c>
      <c r="B1977" s="117" t="s">
        <v>225</v>
      </c>
      <c r="C1977" s="117" t="s">
        <v>6560</v>
      </c>
      <c r="D1977" s="117" t="s">
        <v>6561</v>
      </c>
      <c r="E1977" s="117" t="s">
        <v>2711</v>
      </c>
      <c r="F1977" s="117" t="s">
        <v>2710</v>
      </c>
      <c r="G1977" s="146" t="str">
        <f t="shared" si="30"/>
        <v>262056宮津市</v>
      </c>
      <c r="H1977" s="117" t="s">
        <v>338</v>
      </c>
      <c r="J1977" s="117" t="s">
        <v>2621</v>
      </c>
      <c r="K1977" s="121">
        <v>14193587</v>
      </c>
    </row>
    <row r="1978" spans="1:11" x14ac:dyDescent="0.4">
      <c r="A1978" s="117" t="s">
        <v>6634</v>
      </c>
      <c r="B1978" s="117" t="s">
        <v>225</v>
      </c>
      <c r="C1978" s="117" t="s">
        <v>6560</v>
      </c>
      <c r="D1978" s="117" t="s">
        <v>6561</v>
      </c>
      <c r="E1978" s="117" t="s">
        <v>2709</v>
      </c>
      <c r="F1978" s="117" t="s">
        <v>2708</v>
      </c>
      <c r="G1978" s="146" t="str">
        <f t="shared" si="30"/>
        <v>262064亀岡市</v>
      </c>
      <c r="H1978" s="117" t="s">
        <v>338</v>
      </c>
      <c r="J1978" s="117" t="s">
        <v>2621</v>
      </c>
      <c r="K1978" s="121">
        <v>35484331</v>
      </c>
    </row>
    <row r="1979" spans="1:11" x14ac:dyDescent="0.4">
      <c r="A1979" s="117" t="s">
        <v>6634</v>
      </c>
      <c r="B1979" s="117" t="s">
        <v>225</v>
      </c>
      <c r="C1979" s="117" t="s">
        <v>6560</v>
      </c>
      <c r="D1979" s="117" t="s">
        <v>6561</v>
      </c>
      <c r="E1979" s="117" t="s">
        <v>2707</v>
      </c>
      <c r="F1979" s="117" t="s">
        <v>2706</v>
      </c>
      <c r="G1979" s="146" t="str">
        <f t="shared" si="30"/>
        <v>262072城陽市</v>
      </c>
      <c r="H1979" s="117" t="s">
        <v>338</v>
      </c>
      <c r="J1979" s="117" t="s">
        <v>2621</v>
      </c>
      <c r="K1979" s="121">
        <v>36699229</v>
      </c>
    </row>
    <row r="1980" spans="1:11" x14ac:dyDescent="0.4">
      <c r="A1980" s="117" t="s">
        <v>6634</v>
      </c>
      <c r="B1980" s="117" t="s">
        <v>225</v>
      </c>
      <c r="C1980" s="117" t="s">
        <v>6560</v>
      </c>
      <c r="D1980" s="117" t="s">
        <v>6561</v>
      </c>
      <c r="E1980" s="117" t="s">
        <v>2705</v>
      </c>
      <c r="F1980" s="117" t="s">
        <v>2704</v>
      </c>
      <c r="G1980" s="146" t="str">
        <f t="shared" si="30"/>
        <v>262081向日市</v>
      </c>
      <c r="H1980" s="117" t="s">
        <v>338</v>
      </c>
      <c r="J1980" s="117" t="s">
        <v>2621</v>
      </c>
      <c r="K1980" s="121">
        <v>18467986</v>
      </c>
    </row>
    <row r="1981" spans="1:11" x14ac:dyDescent="0.4">
      <c r="A1981" s="117" t="s">
        <v>6634</v>
      </c>
      <c r="B1981" s="117" t="s">
        <v>225</v>
      </c>
      <c r="C1981" s="117" t="s">
        <v>6560</v>
      </c>
      <c r="D1981" s="117" t="s">
        <v>6561</v>
      </c>
      <c r="E1981" s="117" t="s">
        <v>2703</v>
      </c>
      <c r="F1981" s="117" t="s">
        <v>2702</v>
      </c>
      <c r="G1981" s="146" t="str">
        <f t="shared" si="30"/>
        <v>262099長岡京市</v>
      </c>
      <c r="H1981" s="117" t="s">
        <v>338</v>
      </c>
      <c r="J1981" s="117" t="s">
        <v>2621</v>
      </c>
      <c r="K1981" s="121">
        <v>28598724</v>
      </c>
    </row>
    <row r="1982" spans="1:11" x14ac:dyDescent="0.4">
      <c r="A1982" s="117" t="s">
        <v>6634</v>
      </c>
      <c r="B1982" s="117" t="s">
        <v>225</v>
      </c>
      <c r="C1982" s="117" t="s">
        <v>6560</v>
      </c>
      <c r="D1982" s="117" t="s">
        <v>6561</v>
      </c>
      <c r="E1982" s="117" t="s">
        <v>2701</v>
      </c>
      <c r="F1982" s="117" t="s">
        <v>2700</v>
      </c>
      <c r="G1982" s="146" t="str">
        <f t="shared" si="30"/>
        <v>262102八幡市</v>
      </c>
      <c r="H1982" s="117" t="s">
        <v>338</v>
      </c>
      <c r="J1982" s="117" t="s">
        <v>2621</v>
      </c>
      <c r="K1982" s="121">
        <v>25905703</v>
      </c>
    </row>
    <row r="1983" spans="1:11" x14ac:dyDescent="0.4">
      <c r="A1983" s="117" t="s">
        <v>6634</v>
      </c>
      <c r="B1983" s="117" t="s">
        <v>225</v>
      </c>
      <c r="C1983" s="117" t="s">
        <v>6560</v>
      </c>
      <c r="D1983" s="117" t="s">
        <v>6561</v>
      </c>
      <c r="E1983" s="117" t="s">
        <v>2699</v>
      </c>
      <c r="F1983" s="117" t="s">
        <v>2698</v>
      </c>
      <c r="G1983" s="146" t="str">
        <f t="shared" si="30"/>
        <v>262111京田辺市</v>
      </c>
      <c r="H1983" s="117" t="s">
        <v>338</v>
      </c>
      <c r="J1983" s="117" t="s">
        <v>2621</v>
      </c>
      <c r="K1983" s="121">
        <v>24527115</v>
      </c>
    </row>
    <row r="1984" spans="1:11" x14ac:dyDescent="0.4">
      <c r="A1984" s="117" t="s">
        <v>6634</v>
      </c>
      <c r="B1984" s="117" t="s">
        <v>225</v>
      </c>
      <c r="C1984" s="117" t="s">
        <v>6560</v>
      </c>
      <c r="D1984" s="117" t="s">
        <v>6561</v>
      </c>
      <c r="E1984" s="117" t="s">
        <v>2697</v>
      </c>
      <c r="F1984" s="117" t="s">
        <v>2696</v>
      </c>
      <c r="G1984" s="146" t="str">
        <f t="shared" si="30"/>
        <v>262129京丹後市</v>
      </c>
      <c r="H1984" s="117" t="s">
        <v>338</v>
      </c>
      <c r="J1984" s="117" t="s">
        <v>2621</v>
      </c>
      <c r="K1984" s="121">
        <v>33671528</v>
      </c>
    </row>
    <row r="1985" spans="1:11" x14ac:dyDescent="0.4">
      <c r="A1985" s="117" t="s">
        <v>6634</v>
      </c>
      <c r="B1985" s="117" t="s">
        <v>225</v>
      </c>
      <c r="C1985" s="117" t="s">
        <v>6560</v>
      </c>
      <c r="D1985" s="117" t="s">
        <v>6561</v>
      </c>
      <c r="E1985" s="117" t="s">
        <v>2695</v>
      </c>
      <c r="F1985" s="117" t="s">
        <v>2694</v>
      </c>
      <c r="G1985" s="146" t="str">
        <f t="shared" si="30"/>
        <v>262137南丹市</v>
      </c>
      <c r="H1985" s="117" t="s">
        <v>338</v>
      </c>
      <c r="J1985" s="117" t="s">
        <v>2621</v>
      </c>
      <c r="K1985" s="121">
        <v>22521652</v>
      </c>
    </row>
    <row r="1986" spans="1:11" x14ac:dyDescent="0.4">
      <c r="A1986" s="117" t="s">
        <v>6634</v>
      </c>
      <c r="B1986" s="117" t="s">
        <v>225</v>
      </c>
      <c r="C1986" s="117" t="s">
        <v>6560</v>
      </c>
      <c r="D1986" s="117" t="s">
        <v>6561</v>
      </c>
      <c r="E1986" s="117" t="s">
        <v>2693</v>
      </c>
      <c r="F1986" s="117" t="s">
        <v>2692</v>
      </c>
      <c r="G1986" s="146" t="str">
        <f t="shared" ref="G1986:G2049" si="31">E1986&amp;F1986</f>
        <v>262145木津川市</v>
      </c>
      <c r="H1986" s="117" t="s">
        <v>338</v>
      </c>
      <c r="J1986" s="117" t="s">
        <v>2621</v>
      </c>
      <c r="K1986" s="121">
        <v>31253410</v>
      </c>
    </row>
    <row r="1987" spans="1:11" x14ac:dyDescent="0.4">
      <c r="A1987" s="117" t="s">
        <v>6634</v>
      </c>
      <c r="B1987" s="117" t="s">
        <v>225</v>
      </c>
      <c r="C1987" s="117" t="s">
        <v>6560</v>
      </c>
      <c r="D1987" s="117" t="s">
        <v>6561</v>
      </c>
      <c r="E1987" s="117" t="s">
        <v>2691</v>
      </c>
      <c r="F1987" s="117" t="s">
        <v>2690</v>
      </c>
      <c r="G1987" s="146" t="str">
        <f t="shared" si="31"/>
        <v>263036大山崎町</v>
      </c>
      <c r="H1987" s="117" t="s">
        <v>277</v>
      </c>
      <c r="J1987" s="117" t="s">
        <v>2621</v>
      </c>
      <c r="K1987" s="121">
        <v>6458874</v>
      </c>
    </row>
    <row r="1988" spans="1:11" x14ac:dyDescent="0.4">
      <c r="A1988" s="117" t="s">
        <v>6634</v>
      </c>
      <c r="B1988" s="117" t="s">
        <v>225</v>
      </c>
      <c r="C1988" s="117" t="s">
        <v>6560</v>
      </c>
      <c r="D1988" s="117" t="s">
        <v>6561</v>
      </c>
      <c r="E1988" s="117" t="s">
        <v>2689</v>
      </c>
      <c r="F1988" s="117" t="s">
        <v>2688</v>
      </c>
      <c r="G1988" s="146" t="str">
        <f t="shared" si="31"/>
        <v>263222久御山町</v>
      </c>
      <c r="H1988" s="117" t="s">
        <v>277</v>
      </c>
      <c r="J1988" s="117" t="s">
        <v>2621</v>
      </c>
      <c r="K1988" s="121">
        <v>7726530</v>
      </c>
    </row>
    <row r="1989" spans="1:11" x14ac:dyDescent="0.4">
      <c r="A1989" s="117" t="s">
        <v>6634</v>
      </c>
      <c r="B1989" s="117" t="s">
        <v>225</v>
      </c>
      <c r="C1989" s="117" t="s">
        <v>6560</v>
      </c>
      <c r="D1989" s="117" t="s">
        <v>6561</v>
      </c>
      <c r="E1989" s="117" t="s">
        <v>2687</v>
      </c>
      <c r="F1989" s="117" t="s">
        <v>2686</v>
      </c>
      <c r="G1989" s="146" t="str">
        <f t="shared" si="31"/>
        <v>263435井手町</v>
      </c>
      <c r="H1989" s="117" t="s">
        <v>277</v>
      </c>
      <c r="J1989" s="117" t="s">
        <v>2621</v>
      </c>
      <c r="K1989" s="121">
        <v>4662816</v>
      </c>
    </row>
    <row r="1990" spans="1:11" x14ac:dyDescent="0.4">
      <c r="A1990" s="117" t="s">
        <v>6634</v>
      </c>
      <c r="B1990" s="117" t="s">
        <v>225</v>
      </c>
      <c r="C1990" s="117" t="s">
        <v>6560</v>
      </c>
      <c r="D1990" s="117" t="s">
        <v>6561</v>
      </c>
      <c r="E1990" s="117" t="s">
        <v>2685</v>
      </c>
      <c r="F1990" s="117" t="s">
        <v>2684</v>
      </c>
      <c r="G1990" s="146" t="str">
        <f t="shared" si="31"/>
        <v>263443宇治田原町</v>
      </c>
      <c r="H1990" s="117" t="s">
        <v>277</v>
      </c>
      <c r="J1990" s="117" t="s">
        <v>2621</v>
      </c>
      <c r="K1990" s="121">
        <v>4604723</v>
      </c>
    </row>
    <row r="1991" spans="1:11" x14ac:dyDescent="0.4">
      <c r="A1991" s="117" t="s">
        <v>6634</v>
      </c>
      <c r="B1991" s="117" t="s">
        <v>225</v>
      </c>
      <c r="C1991" s="117" t="s">
        <v>6560</v>
      </c>
      <c r="D1991" s="117" t="s">
        <v>6561</v>
      </c>
      <c r="E1991" s="117" t="s">
        <v>2683</v>
      </c>
      <c r="F1991" s="117" t="s">
        <v>2682</v>
      </c>
      <c r="G1991" s="146" t="str">
        <f t="shared" si="31"/>
        <v>263648笠置町</v>
      </c>
      <c r="H1991" s="117" t="s">
        <v>277</v>
      </c>
      <c r="J1991" s="117" t="s">
        <v>2621</v>
      </c>
      <c r="K1991" s="121">
        <v>1537969</v>
      </c>
    </row>
    <row r="1992" spans="1:11" x14ac:dyDescent="0.4">
      <c r="A1992" s="117" t="s">
        <v>6634</v>
      </c>
      <c r="B1992" s="117" t="s">
        <v>225</v>
      </c>
      <c r="C1992" s="117" t="s">
        <v>6560</v>
      </c>
      <c r="D1992" s="117" t="s">
        <v>6561</v>
      </c>
      <c r="E1992" s="117" t="s">
        <v>2681</v>
      </c>
      <c r="F1992" s="117" t="s">
        <v>2680</v>
      </c>
      <c r="G1992" s="146" t="str">
        <f t="shared" si="31"/>
        <v>263656和束町</v>
      </c>
      <c r="H1992" s="117" t="s">
        <v>277</v>
      </c>
      <c r="J1992" s="117" t="s">
        <v>2621</v>
      </c>
      <c r="K1992" s="121">
        <v>3134467</v>
      </c>
    </row>
    <row r="1993" spans="1:11" x14ac:dyDescent="0.4">
      <c r="A1993" s="117" t="s">
        <v>6634</v>
      </c>
      <c r="B1993" s="117" t="s">
        <v>225</v>
      </c>
      <c r="C1993" s="117" t="s">
        <v>6560</v>
      </c>
      <c r="D1993" s="117" t="s">
        <v>6561</v>
      </c>
      <c r="E1993" s="117" t="s">
        <v>2679</v>
      </c>
      <c r="F1993" s="117" t="s">
        <v>2678</v>
      </c>
      <c r="G1993" s="146" t="str">
        <f t="shared" si="31"/>
        <v>263664精華町</v>
      </c>
      <c r="H1993" s="117" t="s">
        <v>277</v>
      </c>
      <c r="J1993" s="117" t="s">
        <v>2621</v>
      </c>
      <c r="K1993" s="121">
        <v>13452934</v>
      </c>
    </row>
    <row r="1994" spans="1:11" x14ac:dyDescent="0.4">
      <c r="A1994" s="117" t="s">
        <v>6634</v>
      </c>
      <c r="B1994" s="117" t="s">
        <v>225</v>
      </c>
      <c r="C1994" s="117" t="s">
        <v>6560</v>
      </c>
      <c r="D1994" s="117" t="s">
        <v>6561</v>
      </c>
      <c r="E1994" s="117" t="s">
        <v>2677</v>
      </c>
      <c r="F1994" s="117" t="s">
        <v>2676</v>
      </c>
      <c r="G1994" s="146" t="str">
        <f t="shared" si="31"/>
        <v>263672南山城村</v>
      </c>
      <c r="H1994" s="117" t="s">
        <v>277</v>
      </c>
      <c r="J1994" s="117" t="s">
        <v>2621</v>
      </c>
      <c r="K1994" s="121">
        <v>2609229</v>
      </c>
    </row>
    <row r="1995" spans="1:11" x14ac:dyDescent="0.4">
      <c r="A1995" s="117" t="s">
        <v>6634</v>
      </c>
      <c r="B1995" s="117" t="s">
        <v>225</v>
      </c>
      <c r="C1995" s="117" t="s">
        <v>6560</v>
      </c>
      <c r="D1995" s="117" t="s">
        <v>6561</v>
      </c>
      <c r="E1995" s="117" t="s">
        <v>2675</v>
      </c>
      <c r="F1995" s="117" t="s">
        <v>2674</v>
      </c>
      <c r="G1995" s="146" t="str">
        <f t="shared" si="31"/>
        <v>264075京丹波町</v>
      </c>
      <c r="H1995" s="117" t="s">
        <v>277</v>
      </c>
      <c r="J1995" s="117" t="s">
        <v>2621</v>
      </c>
      <c r="K1995" s="121">
        <v>10866565</v>
      </c>
    </row>
    <row r="1996" spans="1:11" x14ac:dyDescent="0.4">
      <c r="A1996" s="117" t="s">
        <v>6634</v>
      </c>
      <c r="B1996" s="117" t="s">
        <v>225</v>
      </c>
      <c r="C1996" s="117" t="s">
        <v>6560</v>
      </c>
      <c r="D1996" s="117" t="s">
        <v>6561</v>
      </c>
      <c r="E1996" s="117" t="s">
        <v>2673</v>
      </c>
      <c r="F1996" s="117" t="s">
        <v>2672</v>
      </c>
      <c r="G1996" s="146" t="str">
        <f t="shared" si="31"/>
        <v>264636伊根町</v>
      </c>
      <c r="H1996" s="117" t="s">
        <v>277</v>
      </c>
      <c r="J1996" s="117" t="s">
        <v>2621</v>
      </c>
      <c r="K1996" s="121">
        <v>3343037</v>
      </c>
    </row>
    <row r="1997" spans="1:11" x14ac:dyDescent="0.4">
      <c r="A1997" s="117" t="s">
        <v>6634</v>
      </c>
      <c r="B1997" s="117" t="s">
        <v>225</v>
      </c>
      <c r="C1997" s="117" t="s">
        <v>6560</v>
      </c>
      <c r="D1997" s="117" t="s">
        <v>6561</v>
      </c>
      <c r="E1997" s="117" t="s">
        <v>2671</v>
      </c>
      <c r="F1997" s="117" t="s">
        <v>2670</v>
      </c>
      <c r="G1997" s="146" t="str">
        <f t="shared" si="31"/>
        <v>264652与謝野町</v>
      </c>
      <c r="H1997" s="117" t="s">
        <v>277</v>
      </c>
      <c r="J1997" s="117" t="s">
        <v>2621</v>
      </c>
      <c r="K1997" s="121">
        <v>12453819</v>
      </c>
    </row>
    <row r="1998" spans="1:11" x14ac:dyDescent="0.4">
      <c r="A1998" s="117" t="s">
        <v>6634</v>
      </c>
      <c r="B1998" s="117" t="s">
        <v>225</v>
      </c>
      <c r="C1998" s="117" t="s">
        <v>6560</v>
      </c>
      <c r="D1998" s="117" t="s">
        <v>6561</v>
      </c>
      <c r="E1998" s="117" t="s">
        <v>2669</v>
      </c>
      <c r="F1998" s="117" t="s">
        <v>2668</v>
      </c>
      <c r="G1998" s="146" t="str">
        <f t="shared" si="31"/>
        <v>268020与謝野町宮津市中学校組合</v>
      </c>
      <c r="H1998" s="117" t="s">
        <v>226</v>
      </c>
      <c r="J1998" s="117" t="s">
        <v>2621</v>
      </c>
      <c r="K1998" s="121">
        <v>142126</v>
      </c>
    </row>
    <row r="1999" spans="1:11" x14ac:dyDescent="0.4">
      <c r="A1999" s="117" t="s">
        <v>6634</v>
      </c>
      <c r="B1999" s="117" t="s">
        <v>225</v>
      </c>
      <c r="C1999" s="117" t="s">
        <v>6560</v>
      </c>
      <c r="D1999" s="117" t="s">
        <v>6561</v>
      </c>
      <c r="E1999" s="117" t="s">
        <v>2667</v>
      </c>
      <c r="F1999" s="117" t="s">
        <v>2666</v>
      </c>
      <c r="G1999" s="146" t="str">
        <f t="shared" si="31"/>
        <v>268038加茂笠置組合</v>
      </c>
      <c r="H1999" s="117" t="s">
        <v>220</v>
      </c>
      <c r="J1999" s="117" t="s">
        <v>2621</v>
      </c>
      <c r="K1999" s="121">
        <v>0</v>
      </c>
    </row>
    <row r="2000" spans="1:11" x14ac:dyDescent="0.4">
      <c r="A2000" s="117" t="s">
        <v>6634</v>
      </c>
      <c r="B2000" s="117" t="s">
        <v>225</v>
      </c>
      <c r="C2000" s="117" t="s">
        <v>6560</v>
      </c>
      <c r="D2000" s="117" t="s">
        <v>6561</v>
      </c>
      <c r="E2000" s="117" t="s">
        <v>2665</v>
      </c>
      <c r="F2000" s="117" t="s">
        <v>2664</v>
      </c>
      <c r="G2000" s="146" t="str">
        <f t="shared" si="31"/>
        <v>268160亀岡市及び南丹市財産区組合</v>
      </c>
      <c r="H2000" s="117" t="s">
        <v>220</v>
      </c>
      <c r="J2000" s="117" t="s">
        <v>2621</v>
      </c>
      <c r="K2000" s="121">
        <v>0</v>
      </c>
    </row>
    <row r="2001" spans="1:11" x14ac:dyDescent="0.4">
      <c r="A2001" s="117" t="s">
        <v>6634</v>
      </c>
      <c r="B2001" s="117" t="s">
        <v>225</v>
      </c>
      <c r="C2001" s="117" t="s">
        <v>6560</v>
      </c>
      <c r="D2001" s="117" t="s">
        <v>6561</v>
      </c>
      <c r="E2001" s="117" t="s">
        <v>2663</v>
      </c>
      <c r="F2001" s="117" t="s">
        <v>2662</v>
      </c>
      <c r="G2001" s="146" t="str">
        <f t="shared" si="31"/>
        <v>268178船井郡衛生管理組合</v>
      </c>
      <c r="H2001" s="117" t="s">
        <v>226</v>
      </c>
      <c r="J2001" s="117" t="s">
        <v>2621</v>
      </c>
      <c r="K2001" s="121">
        <v>1486905</v>
      </c>
    </row>
    <row r="2002" spans="1:11" x14ac:dyDescent="0.4">
      <c r="A2002" s="117" t="s">
        <v>6634</v>
      </c>
      <c r="B2002" s="117" t="s">
        <v>225</v>
      </c>
      <c r="C2002" s="117" t="s">
        <v>6560</v>
      </c>
      <c r="D2002" s="117" t="s">
        <v>6561</v>
      </c>
      <c r="E2002" s="117" t="s">
        <v>2661</v>
      </c>
      <c r="F2002" s="117" t="s">
        <v>2660</v>
      </c>
      <c r="G2002" s="146" t="str">
        <f t="shared" si="31"/>
        <v>268208城南衛生管理組合</v>
      </c>
      <c r="H2002" s="117" t="s">
        <v>226</v>
      </c>
      <c r="J2002" s="117" t="s">
        <v>2621</v>
      </c>
      <c r="K2002" s="121">
        <v>7425416</v>
      </c>
    </row>
    <row r="2003" spans="1:11" x14ac:dyDescent="0.4">
      <c r="A2003" s="117" t="s">
        <v>6634</v>
      </c>
      <c r="B2003" s="117" t="s">
        <v>225</v>
      </c>
      <c r="C2003" s="117" t="s">
        <v>6560</v>
      </c>
      <c r="D2003" s="117" t="s">
        <v>6561</v>
      </c>
      <c r="E2003" s="117" t="s">
        <v>2659</v>
      </c>
      <c r="F2003" s="117" t="s">
        <v>2658</v>
      </c>
      <c r="G2003" s="146" t="str">
        <f t="shared" si="31"/>
        <v>268216相楽郡西部塵埃処理組合</v>
      </c>
      <c r="H2003" s="117" t="s">
        <v>226</v>
      </c>
      <c r="J2003" s="117" t="s">
        <v>2621</v>
      </c>
      <c r="K2003" s="121">
        <v>327948</v>
      </c>
    </row>
    <row r="2004" spans="1:11" x14ac:dyDescent="0.4">
      <c r="A2004" s="117" t="s">
        <v>6634</v>
      </c>
      <c r="B2004" s="117" t="s">
        <v>225</v>
      </c>
      <c r="C2004" s="117" t="s">
        <v>6560</v>
      </c>
      <c r="D2004" s="117" t="s">
        <v>6561</v>
      </c>
      <c r="E2004" s="117" t="s">
        <v>2657</v>
      </c>
      <c r="F2004" s="117" t="s">
        <v>2656</v>
      </c>
      <c r="G2004" s="146" t="str">
        <f t="shared" si="31"/>
        <v>268224京都府市町村職員退職手当組合</v>
      </c>
      <c r="H2004" s="117" t="s">
        <v>226</v>
      </c>
      <c r="J2004" s="117" t="s">
        <v>2621</v>
      </c>
      <c r="K2004" s="121">
        <v>3940395</v>
      </c>
    </row>
    <row r="2005" spans="1:11" x14ac:dyDescent="0.4">
      <c r="A2005" s="117" t="s">
        <v>6634</v>
      </c>
      <c r="B2005" s="117" t="s">
        <v>225</v>
      </c>
      <c r="C2005" s="117" t="s">
        <v>6560</v>
      </c>
      <c r="D2005" s="117" t="s">
        <v>6561</v>
      </c>
      <c r="E2005" s="117" t="s">
        <v>2655</v>
      </c>
      <c r="F2005" s="117" t="s">
        <v>2654</v>
      </c>
      <c r="G2005" s="146" t="str">
        <f t="shared" si="31"/>
        <v>268283乙訓環境衛生組合</v>
      </c>
      <c r="H2005" s="117" t="s">
        <v>226</v>
      </c>
      <c r="J2005" s="117" t="s">
        <v>2621</v>
      </c>
      <c r="K2005" s="121">
        <v>2856323</v>
      </c>
    </row>
    <row r="2006" spans="1:11" x14ac:dyDescent="0.4">
      <c r="A2006" s="117" t="s">
        <v>6634</v>
      </c>
      <c r="B2006" s="117" t="s">
        <v>225</v>
      </c>
      <c r="C2006" s="117" t="s">
        <v>6560</v>
      </c>
      <c r="D2006" s="117" t="s">
        <v>6561</v>
      </c>
      <c r="E2006" s="117" t="s">
        <v>2653</v>
      </c>
      <c r="F2006" s="117" t="s">
        <v>2652</v>
      </c>
      <c r="G2006" s="146" t="str">
        <f t="shared" si="31"/>
        <v>268305桂川・小畑川水防事務組合</v>
      </c>
      <c r="H2006" s="117" t="s">
        <v>226</v>
      </c>
      <c r="J2006" s="117" t="s">
        <v>2621</v>
      </c>
      <c r="K2006" s="121">
        <v>6759</v>
      </c>
    </row>
    <row r="2007" spans="1:11" x14ac:dyDescent="0.4">
      <c r="A2007" s="117" t="s">
        <v>6634</v>
      </c>
      <c r="B2007" s="117" t="s">
        <v>225</v>
      </c>
      <c r="C2007" s="117" t="s">
        <v>6560</v>
      </c>
      <c r="D2007" s="117" t="s">
        <v>6561</v>
      </c>
      <c r="E2007" s="117" t="s">
        <v>2651</v>
      </c>
      <c r="F2007" s="117" t="s">
        <v>2650</v>
      </c>
      <c r="G2007" s="146" t="str">
        <f t="shared" si="31"/>
        <v>268313澱川右岸水防事務組合</v>
      </c>
      <c r="H2007" s="117" t="s">
        <v>226</v>
      </c>
      <c r="J2007" s="117" t="s">
        <v>2621</v>
      </c>
      <c r="K2007" s="121">
        <v>9807</v>
      </c>
    </row>
    <row r="2008" spans="1:11" x14ac:dyDescent="0.4">
      <c r="A2008" s="117" t="s">
        <v>6634</v>
      </c>
      <c r="B2008" s="117" t="s">
        <v>225</v>
      </c>
      <c r="C2008" s="117" t="s">
        <v>6560</v>
      </c>
      <c r="D2008" s="117" t="s">
        <v>6561</v>
      </c>
      <c r="E2008" s="117" t="s">
        <v>2649</v>
      </c>
      <c r="F2008" s="117" t="s">
        <v>2648</v>
      </c>
      <c r="G2008" s="146" t="str">
        <f t="shared" si="31"/>
        <v>268348淀川・木津川水防事務組合</v>
      </c>
      <c r="H2008" s="117" t="s">
        <v>226</v>
      </c>
      <c r="J2008" s="117" t="s">
        <v>2621</v>
      </c>
      <c r="K2008" s="121">
        <v>10715</v>
      </c>
    </row>
    <row r="2009" spans="1:11" x14ac:dyDescent="0.4">
      <c r="A2009" s="117" t="s">
        <v>6634</v>
      </c>
      <c r="B2009" s="117" t="s">
        <v>225</v>
      </c>
      <c r="C2009" s="117" t="s">
        <v>6560</v>
      </c>
      <c r="D2009" s="117" t="s">
        <v>6561</v>
      </c>
      <c r="E2009" s="117" t="s">
        <v>2647</v>
      </c>
      <c r="F2009" s="117" t="s">
        <v>2646</v>
      </c>
      <c r="G2009" s="146" t="str">
        <f t="shared" si="31"/>
        <v>268364京都府市町村議会議員公務災害補償等組合</v>
      </c>
      <c r="H2009" s="117" t="s">
        <v>226</v>
      </c>
      <c r="J2009" s="117" t="s">
        <v>2621</v>
      </c>
      <c r="K2009" s="121">
        <v>1045</v>
      </c>
    </row>
    <row r="2010" spans="1:11" x14ac:dyDescent="0.4">
      <c r="A2010" s="117" t="s">
        <v>6634</v>
      </c>
      <c r="B2010" s="117" t="s">
        <v>225</v>
      </c>
      <c r="C2010" s="117" t="s">
        <v>6560</v>
      </c>
      <c r="D2010" s="117" t="s">
        <v>6561</v>
      </c>
      <c r="E2010" s="117" t="s">
        <v>2645</v>
      </c>
      <c r="F2010" s="117" t="s">
        <v>2644</v>
      </c>
      <c r="G2010" s="146" t="str">
        <f t="shared" si="31"/>
        <v>268411相楽中部消防組合</v>
      </c>
      <c r="H2010" s="117" t="s">
        <v>226</v>
      </c>
      <c r="J2010" s="117" t="s">
        <v>2621</v>
      </c>
      <c r="K2010" s="121">
        <v>1413195</v>
      </c>
    </row>
    <row r="2011" spans="1:11" x14ac:dyDescent="0.4">
      <c r="A2011" s="117" t="s">
        <v>6634</v>
      </c>
      <c r="B2011" s="117" t="s">
        <v>225</v>
      </c>
      <c r="C2011" s="117" t="s">
        <v>6560</v>
      </c>
      <c r="D2011" s="117" t="s">
        <v>6561</v>
      </c>
      <c r="E2011" s="117" t="s">
        <v>2643</v>
      </c>
      <c r="F2011" s="117" t="s">
        <v>2642</v>
      </c>
      <c r="G2011" s="146" t="str">
        <f t="shared" si="31"/>
        <v>268445乙訓福祉施設事務組合</v>
      </c>
      <c r="H2011" s="117" t="s">
        <v>226</v>
      </c>
      <c r="J2011" s="117" t="s">
        <v>2621</v>
      </c>
      <c r="K2011" s="121">
        <v>426228</v>
      </c>
    </row>
    <row r="2012" spans="1:11" x14ac:dyDescent="0.4">
      <c r="A2012" s="117" t="s">
        <v>6634</v>
      </c>
      <c r="B2012" s="117" t="s">
        <v>225</v>
      </c>
      <c r="C2012" s="117" t="s">
        <v>6560</v>
      </c>
      <c r="D2012" s="117" t="s">
        <v>6561</v>
      </c>
      <c r="E2012" s="117" t="s">
        <v>2641</v>
      </c>
      <c r="F2012" s="117" t="s">
        <v>2640</v>
      </c>
      <c r="G2012" s="146" t="str">
        <f t="shared" si="31"/>
        <v>268470宮津与謝消防組合</v>
      </c>
      <c r="H2012" s="117" t="s">
        <v>226</v>
      </c>
      <c r="J2012" s="117" t="s">
        <v>2621</v>
      </c>
      <c r="K2012" s="121">
        <v>1178295</v>
      </c>
    </row>
    <row r="2013" spans="1:11" x14ac:dyDescent="0.4">
      <c r="A2013" s="117" t="s">
        <v>6634</v>
      </c>
      <c r="B2013" s="117" t="s">
        <v>225</v>
      </c>
      <c r="C2013" s="117" t="s">
        <v>6560</v>
      </c>
      <c r="D2013" s="117" t="s">
        <v>6561</v>
      </c>
      <c r="E2013" s="117" t="s">
        <v>2639</v>
      </c>
      <c r="F2013" s="117" t="s">
        <v>2638</v>
      </c>
      <c r="G2013" s="146" t="str">
        <f t="shared" si="31"/>
        <v>268496相楽郡広域事務組合</v>
      </c>
      <c r="H2013" s="117" t="s">
        <v>226</v>
      </c>
      <c r="J2013" s="117" t="s">
        <v>2621</v>
      </c>
      <c r="K2013" s="121">
        <v>361224</v>
      </c>
    </row>
    <row r="2014" spans="1:11" x14ac:dyDescent="0.4">
      <c r="A2014" s="117" t="s">
        <v>6634</v>
      </c>
      <c r="B2014" s="117" t="s">
        <v>225</v>
      </c>
      <c r="C2014" s="117" t="s">
        <v>6560</v>
      </c>
      <c r="D2014" s="117" t="s">
        <v>6561</v>
      </c>
      <c r="E2014" s="117" t="s">
        <v>2637</v>
      </c>
      <c r="F2014" s="117" t="s">
        <v>2636</v>
      </c>
      <c r="G2014" s="146" t="str">
        <f t="shared" si="31"/>
        <v>268500京都中部広域消防組合</v>
      </c>
      <c r="H2014" s="117" t="s">
        <v>226</v>
      </c>
      <c r="J2014" s="117" t="s">
        <v>2621</v>
      </c>
      <c r="K2014" s="121">
        <v>2180429</v>
      </c>
    </row>
    <row r="2015" spans="1:11" x14ac:dyDescent="0.4">
      <c r="A2015" s="117" t="s">
        <v>6634</v>
      </c>
      <c r="B2015" s="117" t="s">
        <v>225</v>
      </c>
      <c r="C2015" s="117" t="s">
        <v>6560</v>
      </c>
      <c r="D2015" s="117" t="s">
        <v>6561</v>
      </c>
      <c r="E2015" s="117" t="s">
        <v>2635</v>
      </c>
      <c r="F2015" s="117" t="s">
        <v>2634</v>
      </c>
      <c r="G2015" s="146" t="str">
        <f t="shared" si="31"/>
        <v>268542京都府自治会館管理組合</v>
      </c>
      <c r="H2015" s="117" t="s">
        <v>226</v>
      </c>
      <c r="J2015" s="117" t="s">
        <v>2621</v>
      </c>
      <c r="K2015" s="121">
        <v>94614</v>
      </c>
    </row>
    <row r="2016" spans="1:11" x14ac:dyDescent="0.4">
      <c r="A2016" s="117" t="s">
        <v>6634</v>
      </c>
      <c r="B2016" s="117" t="s">
        <v>225</v>
      </c>
      <c r="C2016" s="117" t="s">
        <v>6560</v>
      </c>
      <c r="D2016" s="117" t="s">
        <v>6561</v>
      </c>
      <c r="E2016" s="117" t="s">
        <v>2633</v>
      </c>
      <c r="F2016" s="117" t="s">
        <v>2632</v>
      </c>
      <c r="G2016" s="146" t="str">
        <f t="shared" si="31"/>
        <v>268569京都府住宅新築資金等貸付事業管理組合</v>
      </c>
      <c r="H2016" s="117" t="s">
        <v>226</v>
      </c>
      <c r="J2016" s="117" t="s">
        <v>2621</v>
      </c>
      <c r="K2016" s="121">
        <v>203749</v>
      </c>
    </row>
    <row r="2017" spans="1:11" x14ac:dyDescent="0.4">
      <c r="A2017" s="117" t="s">
        <v>6634</v>
      </c>
      <c r="B2017" s="117" t="s">
        <v>225</v>
      </c>
      <c r="C2017" s="117" t="s">
        <v>6560</v>
      </c>
      <c r="D2017" s="117" t="s">
        <v>6561</v>
      </c>
      <c r="E2017" s="117" t="s">
        <v>2631</v>
      </c>
      <c r="F2017" s="117" t="s">
        <v>2630</v>
      </c>
      <c r="G2017" s="146" t="str">
        <f t="shared" si="31"/>
        <v>268577乙訓消防組合</v>
      </c>
      <c r="H2017" s="117" t="s">
        <v>226</v>
      </c>
      <c r="J2017" s="117" t="s">
        <v>2621</v>
      </c>
      <c r="K2017" s="121">
        <v>2095070</v>
      </c>
    </row>
    <row r="2018" spans="1:11" x14ac:dyDescent="0.4">
      <c r="A2018" s="117" t="s">
        <v>6634</v>
      </c>
      <c r="B2018" s="117" t="s">
        <v>225</v>
      </c>
      <c r="C2018" s="117" t="s">
        <v>6560</v>
      </c>
      <c r="D2018" s="117" t="s">
        <v>6561</v>
      </c>
      <c r="E2018" s="117" t="s">
        <v>2629</v>
      </c>
      <c r="F2018" s="117" t="s">
        <v>2628</v>
      </c>
      <c r="G2018" s="146" t="str">
        <f t="shared" si="31"/>
        <v>268585京都府後期高齢者医療広域連合</v>
      </c>
      <c r="H2018" s="117" t="s">
        <v>220</v>
      </c>
      <c r="J2018" s="117" t="s">
        <v>2621</v>
      </c>
      <c r="K2018" s="121">
        <v>883651</v>
      </c>
    </row>
    <row r="2019" spans="1:11" x14ac:dyDescent="0.4">
      <c r="A2019" s="117" t="s">
        <v>6634</v>
      </c>
      <c r="B2019" s="117" t="s">
        <v>225</v>
      </c>
      <c r="C2019" s="117" t="s">
        <v>6560</v>
      </c>
      <c r="D2019" s="117" t="s">
        <v>6561</v>
      </c>
      <c r="E2019" s="117" t="s">
        <v>2627</v>
      </c>
      <c r="F2019" s="117" t="s">
        <v>2626</v>
      </c>
      <c r="G2019" s="146" t="str">
        <f t="shared" si="31"/>
        <v>268593相楽東部広域連合</v>
      </c>
      <c r="H2019" s="117" t="s">
        <v>226</v>
      </c>
      <c r="J2019" s="117" t="s">
        <v>2621</v>
      </c>
      <c r="K2019" s="121">
        <v>839719</v>
      </c>
    </row>
    <row r="2020" spans="1:11" x14ac:dyDescent="0.4">
      <c r="A2020" s="117" t="s">
        <v>6634</v>
      </c>
      <c r="B2020" s="117" t="s">
        <v>225</v>
      </c>
      <c r="C2020" s="117" t="s">
        <v>6560</v>
      </c>
      <c r="D2020" s="117" t="s">
        <v>6561</v>
      </c>
      <c r="E2020" s="117" t="s">
        <v>2625</v>
      </c>
      <c r="F2020" s="117" t="s">
        <v>2624</v>
      </c>
      <c r="G2020" s="146" t="str">
        <f t="shared" si="31"/>
        <v>268607京都地方税機構</v>
      </c>
      <c r="H2020" s="117" t="s">
        <v>226</v>
      </c>
      <c r="J2020" s="117" t="s">
        <v>2621</v>
      </c>
      <c r="K2020" s="121">
        <v>2465704</v>
      </c>
    </row>
    <row r="2021" spans="1:11" x14ac:dyDescent="0.4">
      <c r="A2021" s="117" t="s">
        <v>6634</v>
      </c>
      <c r="B2021" s="117" t="s">
        <v>225</v>
      </c>
      <c r="C2021" s="117" t="s">
        <v>6560</v>
      </c>
      <c r="D2021" s="117" t="s">
        <v>6561</v>
      </c>
      <c r="E2021" s="117" t="s">
        <v>2623</v>
      </c>
      <c r="F2021" s="117" t="s">
        <v>2622</v>
      </c>
      <c r="G2021" s="146" t="str">
        <f t="shared" si="31"/>
        <v>268615宮津与謝環境組合</v>
      </c>
      <c r="H2021" s="117" t="s">
        <v>226</v>
      </c>
      <c r="J2021" s="117" t="s">
        <v>2621</v>
      </c>
      <c r="K2021" s="121">
        <v>1364257</v>
      </c>
    </row>
    <row r="2022" spans="1:11" x14ac:dyDescent="0.4">
      <c r="A2022" s="117" t="s">
        <v>6634</v>
      </c>
      <c r="B2022" s="117" t="s">
        <v>225</v>
      </c>
      <c r="C2022" s="117" t="s">
        <v>6560</v>
      </c>
      <c r="D2022" s="117" t="s">
        <v>6561</v>
      </c>
      <c r="E2022" s="117" t="s">
        <v>2620</v>
      </c>
      <c r="F2022" s="117" t="s">
        <v>2619</v>
      </c>
      <c r="G2022" s="146" t="str">
        <f t="shared" si="31"/>
        <v>271004大阪市</v>
      </c>
      <c r="H2022" s="117" t="s">
        <v>802</v>
      </c>
      <c r="J2022" s="117" t="s">
        <v>801</v>
      </c>
      <c r="K2022" s="121">
        <v>1740813287</v>
      </c>
    </row>
    <row r="2023" spans="1:11" x14ac:dyDescent="0.4">
      <c r="A2023" s="117" t="s">
        <v>6634</v>
      </c>
      <c r="B2023" s="117" t="s">
        <v>225</v>
      </c>
      <c r="C2023" s="117" t="s">
        <v>6560</v>
      </c>
      <c r="D2023" s="117" t="s">
        <v>6561</v>
      </c>
      <c r="E2023" s="117" t="s">
        <v>2618</v>
      </c>
      <c r="F2023" s="117" t="s">
        <v>2617</v>
      </c>
      <c r="G2023" s="146" t="str">
        <f t="shared" si="31"/>
        <v>271403堺市</v>
      </c>
      <c r="H2023" s="117" t="s">
        <v>802</v>
      </c>
      <c r="J2023" s="117" t="s">
        <v>801</v>
      </c>
      <c r="K2023" s="121">
        <v>397393283</v>
      </c>
    </row>
    <row r="2024" spans="1:11" x14ac:dyDescent="0.4">
      <c r="A2024" s="117" t="s">
        <v>6634</v>
      </c>
      <c r="B2024" s="117" t="s">
        <v>225</v>
      </c>
      <c r="C2024" s="117" t="s">
        <v>6560</v>
      </c>
      <c r="D2024" s="117" t="s">
        <v>6561</v>
      </c>
      <c r="E2024" s="117" t="s">
        <v>2616</v>
      </c>
      <c r="F2024" s="117" t="s">
        <v>2615</v>
      </c>
      <c r="G2024" s="146" t="str">
        <f t="shared" si="31"/>
        <v>272027岸和田市</v>
      </c>
      <c r="H2024" s="117" t="s">
        <v>947</v>
      </c>
      <c r="J2024" s="117" t="s">
        <v>2474</v>
      </c>
      <c r="K2024" s="121">
        <v>75560337</v>
      </c>
    </row>
    <row r="2025" spans="1:11" x14ac:dyDescent="0.4">
      <c r="A2025" s="117" t="s">
        <v>6634</v>
      </c>
      <c r="B2025" s="117" t="s">
        <v>225</v>
      </c>
      <c r="C2025" s="117" t="s">
        <v>6560</v>
      </c>
      <c r="D2025" s="117" t="s">
        <v>6561</v>
      </c>
      <c r="E2025" s="117" t="s">
        <v>2614</v>
      </c>
      <c r="F2025" s="117" t="s">
        <v>2613</v>
      </c>
      <c r="G2025" s="146" t="str">
        <f t="shared" si="31"/>
        <v>272035豊中市</v>
      </c>
      <c r="H2025" s="117" t="s">
        <v>360</v>
      </c>
      <c r="J2025" s="117" t="s">
        <v>2474</v>
      </c>
      <c r="K2025" s="121">
        <v>143710633</v>
      </c>
    </row>
    <row r="2026" spans="1:11" x14ac:dyDescent="0.4">
      <c r="A2026" s="117" t="s">
        <v>6634</v>
      </c>
      <c r="B2026" s="117" t="s">
        <v>225</v>
      </c>
      <c r="C2026" s="117" t="s">
        <v>6560</v>
      </c>
      <c r="D2026" s="117" t="s">
        <v>6561</v>
      </c>
      <c r="E2026" s="117" t="s">
        <v>2612</v>
      </c>
      <c r="F2026" s="117" t="s">
        <v>2611</v>
      </c>
      <c r="G2026" s="146" t="str">
        <f t="shared" si="31"/>
        <v>272043池田市</v>
      </c>
      <c r="H2026" s="117" t="s">
        <v>343</v>
      </c>
      <c r="J2026" s="117" t="s">
        <v>2474</v>
      </c>
      <c r="K2026" s="121">
        <v>35912554</v>
      </c>
    </row>
    <row r="2027" spans="1:11" x14ac:dyDescent="0.4">
      <c r="A2027" s="117" t="s">
        <v>6634</v>
      </c>
      <c r="B2027" s="117" t="s">
        <v>225</v>
      </c>
      <c r="C2027" s="117" t="s">
        <v>6560</v>
      </c>
      <c r="D2027" s="117" t="s">
        <v>6561</v>
      </c>
      <c r="E2027" s="117" t="s">
        <v>2610</v>
      </c>
      <c r="F2027" s="117" t="s">
        <v>2609</v>
      </c>
      <c r="G2027" s="146" t="str">
        <f t="shared" si="31"/>
        <v>272051吹田市</v>
      </c>
      <c r="H2027" s="117" t="s">
        <v>947</v>
      </c>
      <c r="J2027" s="117" t="s">
        <v>2474</v>
      </c>
      <c r="K2027" s="121">
        <v>123358131</v>
      </c>
    </row>
    <row r="2028" spans="1:11" x14ac:dyDescent="0.4">
      <c r="A2028" s="117" t="s">
        <v>6634</v>
      </c>
      <c r="B2028" s="117" t="s">
        <v>225</v>
      </c>
      <c r="C2028" s="117" t="s">
        <v>6560</v>
      </c>
      <c r="D2028" s="117" t="s">
        <v>6561</v>
      </c>
      <c r="E2028" s="117" t="s">
        <v>2608</v>
      </c>
      <c r="F2028" s="117" t="s">
        <v>2607</v>
      </c>
      <c r="G2028" s="146" t="str">
        <f t="shared" si="31"/>
        <v>272060泉大津市</v>
      </c>
      <c r="H2028" s="117" t="s">
        <v>338</v>
      </c>
      <c r="J2028" s="117" t="s">
        <v>2474</v>
      </c>
      <c r="K2028" s="121">
        <v>28663609</v>
      </c>
    </row>
    <row r="2029" spans="1:11" x14ac:dyDescent="0.4">
      <c r="A2029" s="117" t="s">
        <v>6634</v>
      </c>
      <c r="B2029" s="117" t="s">
        <v>225</v>
      </c>
      <c r="C2029" s="117" t="s">
        <v>6560</v>
      </c>
      <c r="D2029" s="117" t="s">
        <v>6561</v>
      </c>
      <c r="E2029" s="117" t="s">
        <v>2606</v>
      </c>
      <c r="F2029" s="117" t="s">
        <v>2605</v>
      </c>
      <c r="G2029" s="146" t="str">
        <f t="shared" si="31"/>
        <v>272078高槻市</v>
      </c>
      <c r="H2029" s="117" t="s">
        <v>360</v>
      </c>
      <c r="J2029" s="117" t="s">
        <v>2474</v>
      </c>
      <c r="K2029" s="121">
        <v>111409585</v>
      </c>
    </row>
    <row r="2030" spans="1:11" x14ac:dyDescent="0.4">
      <c r="A2030" s="117" t="s">
        <v>6634</v>
      </c>
      <c r="B2030" s="117" t="s">
        <v>225</v>
      </c>
      <c r="C2030" s="117" t="s">
        <v>6560</v>
      </c>
      <c r="D2030" s="117" t="s">
        <v>6561</v>
      </c>
      <c r="E2030" s="117" t="s">
        <v>2604</v>
      </c>
      <c r="F2030" s="117" t="s">
        <v>2603</v>
      </c>
      <c r="G2030" s="146" t="str">
        <f t="shared" si="31"/>
        <v>272086貝塚市</v>
      </c>
      <c r="H2030" s="117" t="s">
        <v>338</v>
      </c>
      <c r="J2030" s="117" t="s">
        <v>2474</v>
      </c>
      <c r="K2030" s="121">
        <v>31736504</v>
      </c>
    </row>
    <row r="2031" spans="1:11" x14ac:dyDescent="0.4">
      <c r="A2031" s="117" t="s">
        <v>6634</v>
      </c>
      <c r="B2031" s="117" t="s">
        <v>225</v>
      </c>
      <c r="C2031" s="117" t="s">
        <v>6560</v>
      </c>
      <c r="D2031" s="117" t="s">
        <v>6561</v>
      </c>
      <c r="E2031" s="117" t="s">
        <v>2602</v>
      </c>
      <c r="F2031" s="117" t="s">
        <v>2601</v>
      </c>
      <c r="G2031" s="146" t="str">
        <f t="shared" si="31"/>
        <v>272094守口市</v>
      </c>
      <c r="H2031" s="117" t="s">
        <v>343</v>
      </c>
      <c r="J2031" s="117" t="s">
        <v>2474</v>
      </c>
      <c r="K2031" s="121">
        <v>64805280</v>
      </c>
    </row>
    <row r="2032" spans="1:11" x14ac:dyDescent="0.4">
      <c r="A2032" s="117" t="s">
        <v>6634</v>
      </c>
      <c r="B2032" s="117" t="s">
        <v>225</v>
      </c>
      <c r="C2032" s="117" t="s">
        <v>6560</v>
      </c>
      <c r="D2032" s="117" t="s">
        <v>6561</v>
      </c>
      <c r="E2032" s="117" t="s">
        <v>2600</v>
      </c>
      <c r="F2032" s="117" t="s">
        <v>2599</v>
      </c>
      <c r="G2032" s="146" t="str">
        <f t="shared" si="31"/>
        <v>272108枚方市</v>
      </c>
      <c r="H2032" s="117" t="s">
        <v>360</v>
      </c>
      <c r="J2032" s="117" t="s">
        <v>2474</v>
      </c>
      <c r="K2032" s="121">
        <v>134001944</v>
      </c>
    </row>
    <row r="2033" spans="1:11" x14ac:dyDescent="0.4">
      <c r="A2033" s="117" t="s">
        <v>6634</v>
      </c>
      <c r="B2033" s="117" t="s">
        <v>225</v>
      </c>
      <c r="C2033" s="117" t="s">
        <v>6560</v>
      </c>
      <c r="D2033" s="117" t="s">
        <v>6561</v>
      </c>
      <c r="E2033" s="117" t="s">
        <v>2598</v>
      </c>
      <c r="F2033" s="117" t="s">
        <v>2597</v>
      </c>
      <c r="G2033" s="146" t="str">
        <f t="shared" si="31"/>
        <v>272116茨木市</v>
      </c>
      <c r="H2033" s="117" t="s">
        <v>947</v>
      </c>
      <c r="J2033" s="117" t="s">
        <v>2474</v>
      </c>
      <c r="K2033" s="121">
        <v>86417051</v>
      </c>
    </row>
    <row r="2034" spans="1:11" x14ac:dyDescent="0.4">
      <c r="A2034" s="117" t="s">
        <v>6634</v>
      </c>
      <c r="B2034" s="117" t="s">
        <v>225</v>
      </c>
      <c r="C2034" s="117" t="s">
        <v>6560</v>
      </c>
      <c r="D2034" s="117" t="s">
        <v>6561</v>
      </c>
      <c r="E2034" s="117" t="s">
        <v>2596</v>
      </c>
      <c r="F2034" s="117" t="s">
        <v>2595</v>
      </c>
      <c r="G2034" s="146" t="str">
        <f t="shared" si="31"/>
        <v>272124八尾市</v>
      </c>
      <c r="H2034" s="117" t="s">
        <v>947</v>
      </c>
      <c r="J2034" s="117" t="s">
        <v>2474</v>
      </c>
      <c r="K2034" s="121">
        <v>98630071</v>
      </c>
    </row>
    <row r="2035" spans="1:11" x14ac:dyDescent="0.4">
      <c r="A2035" s="117" t="s">
        <v>6634</v>
      </c>
      <c r="B2035" s="117" t="s">
        <v>225</v>
      </c>
      <c r="C2035" s="117" t="s">
        <v>6560</v>
      </c>
      <c r="D2035" s="117" t="s">
        <v>6561</v>
      </c>
      <c r="E2035" s="117" t="s">
        <v>2594</v>
      </c>
      <c r="F2035" s="117" t="s">
        <v>2593</v>
      </c>
      <c r="G2035" s="146" t="str">
        <f t="shared" si="31"/>
        <v>272132泉佐野市</v>
      </c>
      <c r="H2035" s="117" t="s">
        <v>343</v>
      </c>
      <c r="J2035" s="117" t="s">
        <v>2474</v>
      </c>
      <c r="K2035" s="121">
        <v>73985201</v>
      </c>
    </row>
    <row r="2036" spans="1:11" x14ac:dyDescent="0.4">
      <c r="A2036" s="117" t="s">
        <v>6634</v>
      </c>
      <c r="B2036" s="117" t="s">
        <v>225</v>
      </c>
      <c r="C2036" s="117" t="s">
        <v>6560</v>
      </c>
      <c r="D2036" s="117" t="s">
        <v>6561</v>
      </c>
      <c r="E2036" s="117" t="s">
        <v>2592</v>
      </c>
      <c r="F2036" s="117" t="s">
        <v>2591</v>
      </c>
      <c r="G2036" s="146" t="str">
        <f t="shared" si="31"/>
        <v>272141富田林市</v>
      </c>
      <c r="H2036" s="117" t="s">
        <v>343</v>
      </c>
      <c r="J2036" s="117" t="s">
        <v>2474</v>
      </c>
      <c r="K2036" s="121">
        <v>40820684</v>
      </c>
    </row>
    <row r="2037" spans="1:11" x14ac:dyDescent="0.4">
      <c r="A2037" s="117" t="s">
        <v>6634</v>
      </c>
      <c r="B2037" s="117" t="s">
        <v>225</v>
      </c>
      <c r="C2037" s="117" t="s">
        <v>6560</v>
      </c>
      <c r="D2037" s="117" t="s">
        <v>6561</v>
      </c>
      <c r="E2037" s="117" t="s">
        <v>2590</v>
      </c>
      <c r="F2037" s="117" t="s">
        <v>2589</v>
      </c>
      <c r="G2037" s="146" t="str">
        <f t="shared" si="31"/>
        <v>272159寝屋川市</v>
      </c>
      <c r="H2037" s="117" t="s">
        <v>947</v>
      </c>
      <c r="J2037" s="117" t="s">
        <v>2474</v>
      </c>
      <c r="K2037" s="121">
        <v>88253063</v>
      </c>
    </row>
    <row r="2038" spans="1:11" x14ac:dyDescent="0.4">
      <c r="A2038" s="117" t="s">
        <v>6634</v>
      </c>
      <c r="B2038" s="117" t="s">
        <v>225</v>
      </c>
      <c r="C2038" s="117" t="s">
        <v>6560</v>
      </c>
      <c r="D2038" s="117" t="s">
        <v>6561</v>
      </c>
      <c r="E2038" s="117" t="s">
        <v>2588</v>
      </c>
      <c r="F2038" s="117" t="s">
        <v>2587</v>
      </c>
      <c r="G2038" s="146" t="str">
        <f t="shared" si="31"/>
        <v>272167河内長野市</v>
      </c>
      <c r="H2038" s="117" t="s">
        <v>343</v>
      </c>
      <c r="J2038" s="117" t="s">
        <v>2474</v>
      </c>
      <c r="K2038" s="121">
        <v>33448949</v>
      </c>
    </row>
    <row r="2039" spans="1:11" x14ac:dyDescent="0.4">
      <c r="A2039" s="117" t="s">
        <v>6634</v>
      </c>
      <c r="B2039" s="117" t="s">
        <v>225</v>
      </c>
      <c r="C2039" s="117" t="s">
        <v>6560</v>
      </c>
      <c r="D2039" s="117" t="s">
        <v>6561</v>
      </c>
      <c r="E2039" s="117" t="s">
        <v>2586</v>
      </c>
      <c r="F2039" s="117" t="s">
        <v>2585</v>
      </c>
      <c r="G2039" s="146" t="str">
        <f t="shared" si="31"/>
        <v>272175松原市</v>
      </c>
      <c r="H2039" s="117" t="s">
        <v>343</v>
      </c>
      <c r="J2039" s="117" t="s">
        <v>2474</v>
      </c>
      <c r="K2039" s="121">
        <v>44545092</v>
      </c>
    </row>
    <row r="2040" spans="1:11" x14ac:dyDescent="0.4">
      <c r="A2040" s="117" t="s">
        <v>6634</v>
      </c>
      <c r="B2040" s="117" t="s">
        <v>225</v>
      </c>
      <c r="C2040" s="117" t="s">
        <v>6560</v>
      </c>
      <c r="D2040" s="117" t="s">
        <v>6561</v>
      </c>
      <c r="E2040" s="117" t="s">
        <v>2584</v>
      </c>
      <c r="F2040" s="117" t="s">
        <v>2583</v>
      </c>
      <c r="G2040" s="146" t="str">
        <f t="shared" si="31"/>
        <v>272183大東市</v>
      </c>
      <c r="H2040" s="117" t="s">
        <v>343</v>
      </c>
      <c r="J2040" s="117" t="s">
        <v>2474</v>
      </c>
      <c r="K2040" s="121">
        <v>44792570</v>
      </c>
    </row>
    <row r="2041" spans="1:11" x14ac:dyDescent="0.4">
      <c r="A2041" s="117" t="s">
        <v>6634</v>
      </c>
      <c r="B2041" s="117" t="s">
        <v>225</v>
      </c>
      <c r="C2041" s="117" t="s">
        <v>6560</v>
      </c>
      <c r="D2041" s="117" t="s">
        <v>6561</v>
      </c>
      <c r="E2041" s="117" t="s">
        <v>2582</v>
      </c>
      <c r="F2041" s="117" t="s">
        <v>2581</v>
      </c>
      <c r="G2041" s="146" t="str">
        <f t="shared" si="31"/>
        <v>272191和泉市</v>
      </c>
      <c r="H2041" s="117" t="s">
        <v>343</v>
      </c>
      <c r="J2041" s="117" t="s">
        <v>2474</v>
      </c>
      <c r="K2041" s="121">
        <v>64007837</v>
      </c>
    </row>
    <row r="2042" spans="1:11" x14ac:dyDescent="0.4">
      <c r="A2042" s="117" t="s">
        <v>6634</v>
      </c>
      <c r="B2042" s="117" t="s">
        <v>225</v>
      </c>
      <c r="C2042" s="117" t="s">
        <v>6560</v>
      </c>
      <c r="D2042" s="117" t="s">
        <v>6561</v>
      </c>
      <c r="E2042" s="117" t="s">
        <v>2580</v>
      </c>
      <c r="F2042" s="117" t="s">
        <v>2579</v>
      </c>
      <c r="G2042" s="146" t="str">
        <f t="shared" si="31"/>
        <v>272205箕面市</v>
      </c>
      <c r="H2042" s="117" t="s">
        <v>343</v>
      </c>
      <c r="J2042" s="117" t="s">
        <v>2474</v>
      </c>
      <c r="K2042" s="121">
        <v>61305531</v>
      </c>
    </row>
    <row r="2043" spans="1:11" x14ac:dyDescent="0.4">
      <c r="A2043" s="117" t="s">
        <v>6634</v>
      </c>
      <c r="B2043" s="117" t="s">
        <v>225</v>
      </c>
      <c r="C2043" s="117" t="s">
        <v>6560</v>
      </c>
      <c r="D2043" s="117" t="s">
        <v>6561</v>
      </c>
      <c r="E2043" s="117" t="s">
        <v>2578</v>
      </c>
      <c r="F2043" s="117" t="s">
        <v>2577</v>
      </c>
      <c r="G2043" s="146" t="str">
        <f t="shared" si="31"/>
        <v>272213柏原市</v>
      </c>
      <c r="H2043" s="117" t="s">
        <v>338</v>
      </c>
      <c r="J2043" s="117" t="s">
        <v>2474</v>
      </c>
      <c r="K2043" s="121">
        <v>23577793</v>
      </c>
    </row>
    <row r="2044" spans="1:11" x14ac:dyDescent="0.4">
      <c r="A2044" s="117" t="s">
        <v>6634</v>
      </c>
      <c r="B2044" s="117" t="s">
        <v>225</v>
      </c>
      <c r="C2044" s="117" t="s">
        <v>6560</v>
      </c>
      <c r="D2044" s="117" t="s">
        <v>6561</v>
      </c>
      <c r="E2044" s="117" t="s">
        <v>2576</v>
      </c>
      <c r="F2044" s="117" t="s">
        <v>2575</v>
      </c>
      <c r="G2044" s="146" t="str">
        <f t="shared" si="31"/>
        <v>272221羽曳野市</v>
      </c>
      <c r="H2044" s="117" t="s">
        <v>343</v>
      </c>
      <c r="J2044" s="117" t="s">
        <v>2474</v>
      </c>
      <c r="K2044" s="121">
        <v>38879538</v>
      </c>
    </row>
    <row r="2045" spans="1:11" x14ac:dyDescent="0.4">
      <c r="A2045" s="117" t="s">
        <v>6634</v>
      </c>
      <c r="B2045" s="117" t="s">
        <v>225</v>
      </c>
      <c r="C2045" s="117" t="s">
        <v>6560</v>
      </c>
      <c r="D2045" s="117" t="s">
        <v>6561</v>
      </c>
      <c r="E2045" s="117" t="s">
        <v>2574</v>
      </c>
      <c r="F2045" s="117" t="s">
        <v>2573</v>
      </c>
      <c r="G2045" s="146" t="str">
        <f t="shared" si="31"/>
        <v>272230門真市</v>
      </c>
      <c r="H2045" s="117" t="s">
        <v>343</v>
      </c>
      <c r="J2045" s="117" t="s">
        <v>2474</v>
      </c>
      <c r="K2045" s="121">
        <v>51393556</v>
      </c>
    </row>
    <row r="2046" spans="1:11" x14ac:dyDescent="0.4">
      <c r="A2046" s="117" t="s">
        <v>6634</v>
      </c>
      <c r="B2046" s="117" t="s">
        <v>225</v>
      </c>
      <c r="C2046" s="117" t="s">
        <v>6560</v>
      </c>
      <c r="D2046" s="117" t="s">
        <v>6561</v>
      </c>
      <c r="E2046" s="117" t="s">
        <v>2572</v>
      </c>
      <c r="F2046" s="117" t="s">
        <v>2571</v>
      </c>
      <c r="G2046" s="146" t="str">
        <f t="shared" si="31"/>
        <v>272248摂津市</v>
      </c>
      <c r="H2046" s="117" t="s">
        <v>338</v>
      </c>
      <c r="J2046" s="117" t="s">
        <v>2474</v>
      </c>
      <c r="K2046" s="121">
        <v>32945702</v>
      </c>
    </row>
    <row r="2047" spans="1:11" x14ac:dyDescent="0.4">
      <c r="A2047" s="117" t="s">
        <v>6634</v>
      </c>
      <c r="B2047" s="117" t="s">
        <v>225</v>
      </c>
      <c r="C2047" s="117" t="s">
        <v>6560</v>
      </c>
      <c r="D2047" s="117" t="s">
        <v>6561</v>
      </c>
      <c r="E2047" s="117" t="s">
        <v>2570</v>
      </c>
      <c r="F2047" s="117" t="s">
        <v>2569</v>
      </c>
      <c r="G2047" s="146" t="str">
        <f t="shared" si="31"/>
        <v>272256高石市</v>
      </c>
      <c r="H2047" s="117" t="s">
        <v>338</v>
      </c>
      <c r="J2047" s="117" t="s">
        <v>2474</v>
      </c>
      <c r="K2047" s="121">
        <v>22951618</v>
      </c>
    </row>
    <row r="2048" spans="1:11" x14ac:dyDescent="0.4">
      <c r="A2048" s="117" t="s">
        <v>6634</v>
      </c>
      <c r="B2048" s="117" t="s">
        <v>225</v>
      </c>
      <c r="C2048" s="117" t="s">
        <v>6560</v>
      </c>
      <c r="D2048" s="117" t="s">
        <v>6561</v>
      </c>
      <c r="E2048" s="117" t="s">
        <v>2568</v>
      </c>
      <c r="F2048" s="117" t="s">
        <v>2567</v>
      </c>
      <c r="G2048" s="146" t="str">
        <f t="shared" si="31"/>
        <v>272264藤井寺市</v>
      </c>
      <c r="H2048" s="117" t="s">
        <v>338</v>
      </c>
      <c r="J2048" s="117" t="s">
        <v>2474</v>
      </c>
      <c r="K2048" s="121">
        <v>24951081</v>
      </c>
    </row>
    <row r="2049" spans="1:11" x14ac:dyDescent="0.4">
      <c r="A2049" s="117" t="s">
        <v>6634</v>
      </c>
      <c r="B2049" s="117" t="s">
        <v>225</v>
      </c>
      <c r="C2049" s="117" t="s">
        <v>6560</v>
      </c>
      <c r="D2049" s="117" t="s">
        <v>6561</v>
      </c>
      <c r="E2049" s="117" t="s">
        <v>2566</v>
      </c>
      <c r="F2049" s="117" t="s">
        <v>2565</v>
      </c>
      <c r="G2049" s="146" t="str">
        <f t="shared" si="31"/>
        <v>272272東大阪市</v>
      </c>
      <c r="H2049" s="117" t="s">
        <v>360</v>
      </c>
      <c r="J2049" s="117" t="s">
        <v>2474</v>
      </c>
      <c r="K2049" s="121">
        <v>199148850</v>
      </c>
    </row>
    <row r="2050" spans="1:11" x14ac:dyDescent="0.4">
      <c r="A2050" s="117" t="s">
        <v>6634</v>
      </c>
      <c r="B2050" s="117" t="s">
        <v>225</v>
      </c>
      <c r="C2050" s="117" t="s">
        <v>6560</v>
      </c>
      <c r="D2050" s="117" t="s">
        <v>6561</v>
      </c>
      <c r="E2050" s="117" t="s">
        <v>2564</v>
      </c>
      <c r="F2050" s="117" t="s">
        <v>2563</v>
      </c>
      <c r="G2050" s="146" t="str">
        <f t="shared" ref="G2050:G2113" si="32">E2050&amp;F2050</f>
        <v>272281泉南市</v>
      </c>
      <c r="H2050" s="117" t="s">
        <v>338</v>
      </c>
      <c r="J2050" s="117" t="s">
        <v>2474</v>
      </c>
      <c r="K2050" s="121">
        <v>23528628</v>
      </c>
    </row>
    <row r="2051" spans="1:11" x14ac:dyDescent="0.4">
      <c r="A2051" s="117" t="s">
        <v>6634</v>
      </c>
      <c r="B2051" s="117" t="s">
        <v>225</v>
      </c>
      <c r="C2051" s="117" t="s">
        <v>6560</v>
      </c>
      <c r="D2051" s="117" t="s">
        <v>6561</v>
      </c>
      <c r="E2051" s="117" t="s">
        <v>2562</v>
      </c>
      <c r="F2051" s="117" t="s">
        <v>2561</v>
      </c>
      <c r="G2051" s="146" t="str">
        <f t="shared" si="32"/>
        <v>272299四條畷市</v>
      </c>
      <c r="H2051" s="117" t="s">
        <v>338</v>
      </c>
      <c r="J2051" s="117" t="s">
        <v>2474</v>
      </c>
      <c r="K2051" s="121">
        <v>20345059</v>
      </c>
    </row>
    <row r="2052" spans="1:11" x14ac:dyDescent="0.4">
      <c r="A2052" s="117" t="s">
        <v>6634</v>
      </c>
      <c r="B2052" s="117" t="s">
        <v>225</v>
      </c>
      <c r="C2052" s="117" t="s">
        <v>6560</v>
      </c>
      <c r="D2052" s="117" t="s">
        <v>6561</v>
      </c>
      <c r="E2052" s="117" t="s">
        <v>2560</v>
      </c>
      <c r="F2052" s="117" t="s">
        <v>2559</v>
      </c>
      <c r="G2052" s="146" t="str">
        <f t="shared" si="32"/>
        <v>272302交野市</v>
      </c>
      <c r="H2052" s="117" t="s">
        <v>338</v>
      </c>
      <c r="J2052" s="117" t="s">
        <v>2474</v>
      </c>
      <c r="K2052" s="121">
        <v>23465363</v>
      </c>
    </row>
    <row r="2053" spans="1:11" x14ac:dyDescent="0.4">
      <c r="A2053" s="117" t="s">
        <v>6634</v>
      </c>
      <c r="B2053" s="117" t="s">
        <v>225</v>
      </c>
      <c r="C2053" s="117" t="s">
        <v>6560</v>
      </c>
      <c r="D2053" s="117" t="s">
        <v>6561</v>
      </c>
      <c r="E2053" s="117" t="s">
        <v>2558</v>
      </c>
      <c r="F2053" s="117" t="s">
        <v>2557</v>
      </c>
      <c r="G2053" s="146" t="str">
        <f t="shared" si="32"/>
        <v>272311大阪狭山市</v>
      </c>
      <c r="H2053" s="117" t="s">
        <v>338</v>
      </c>
      <c r="J2053" s="117" t="s">
        <v>2474</v>
      </c>
      <c r="K2053" s="121">
        <v>18851015</v>
      </c>
    </row>
    <row r="2054" spans="1:11" x14ac:dyDescent="0.4">
      <c r="A2054" s="117" t="s">
        <v>6634</v>
      </c>
      <c r="B2054" s="117" t="s">
        <v>225</v>
      </c>
      <c r="C2054" s="117" t="s">
        <v>6560</v>
      </c>
      <c r="D2054" s="117" t="s">
        <v>6561</v>
      </c>
      <c r="E2054" s="117" t="s">
        <v>2556</v>
      </c>
      <c r="F2054" s="117" t="s">
        <v>2555</v>
      </c>
      <c r="G2054" s="146" t="str">
        <f t="shared" si="32"/>
        <v>272329阪南市</v>
      </c>
      <c r="H2054" s="117" t="s">
        <v>338</v>
      </c>
      <c r="J2054" s="117" t="s">
        <v>2474</v>
      </c>
      <c r="K2054" s="121">
        <v>19034121</v>
      </c>
    </row>
    <row r="2055" spans="1:11" x14ac:dyDescent="0.4">
      <c r="A2055" s="117" t="s">
        <v>6634</v>
      </c>
      <c r="B2055" s="117" t="s">
        <v>225</v>
      </c>
      <c r="C2055" s="117" t="s">
        <v>6560</v>
      </c>
      <c r="D2055" s="117" t="s">
        <v>6561</v>
      </c>
      <c r="E2055" s="117" t="s">
        <v>2554</v>
      </c>
      <c r="F2055" s="117" t="s">
        <v>2553</v>
      </c>
      <c r="G2055" s="146" t="str">
        <f t="shared" si="32"/>
        <v>273015島本町</v>
      </c>
      <c r="H2055" s="117" t="s">
        <v>277</v>
      </c>
      <c r="J2055" s="117" t="s">
        <v>2474</v>
      </c>
      <c r="K2055" s="121">
        <v>11513027</v>
      </c>
    </row>
    <row r="2056" spans="1:11" x14ac:dyDescent="0.4">
      <c r="A2056" s="117" t="s">
        <v>6634</v>
      </c>
      <c r="B2056" s="117" t="s">
        <v>225</v>
      </c>
      <c r="C2056" s="117" t="s">
        <v>6560</v>
      </c>
      <c r="D2056" s="117" t="s">
        <v>6561</v>
      </c>
      <c r="E2056" s="117" t="s">
        <v>2552</v>
      </c>
      <c r="F2056" s="117" t="s">
        <v>2551</v>
      </c>
      <c r="G2056" s="146" t="str">
        <f t="shared" si="32"/>
        <v>273210豊能町</v>
      </c>
      <c r="H2056" s="117" t="s">
        <v>277</v>
      </c>
      <c r="J2056" s="117" t="s">
        <v>2474</v>
      </c>
      <c r="K2056" s="121">
        <v>6612027</v>
      </c>
    </row>
    <row r="2057" spans="1:11" x14ac:dyDescent="0.4">
      <c r="A2057" s="117" t="s">
        <v>6634</v>
      </c>
      <c r="B2057" s="117" t="s">
        <v>225</v>
      </c>
      <c r="C2057" s="117" t="s">
        <v>6560</v>
      </c>
      <c r="D2057" s="117" t="s">
        <v>6561</v>
      </c>
      <c r="E2057" s="117" t="s">
        <v>2550</v>
      </c>
      <c r="F2057" s="117" t="s">
        <v>2549</v>
      </c>
      <c r="G2057" s="146" t="str">
        <f t="shared" si="32"/>
        <v>273228能勢町</v>
      </c>
      <c r="H2057" s="117" t="s">
        <v>277</v>
      </c>
      <c r="J2057" s="117" t="s">
        <v>2474</v>
      </c>
      <c r="K2057" s="121">
        <v>4739589</v>
      </c>
    </row>
    <row r="2058" spans="1:11" x14ac:dyDescent="0.4">
      <c r="A2058" s="117" t="s">
        <v>6634</v>
      </c>
      <c r="B2058" s="117" t="s">
        <v>225</v>
      </c>
      <c r="C2058" s="117" t="s">
        <v>6560</v>
      </c>
      <c r="D2058" s="117" t="s">
        <v>6561</v>
      </c>
      <c r="E2058" s="117" t="s">
        <v>2548</v>
      </c>
      <c r="F2058" s="117" t="s">
        <v>2547</v>
      </c>
      <c r="G2058" s="146" t="str">
        <f t="shared" si="32"/>
        <v>273414忠岡町</v>
      </c>
      <c r="H2058" s="117" t="s">
        <v>277</v>
      </c>
      <c r="J2058" s="117" t="s">
        <v>2474</v>
      </c>
      <c r="K2058" s="121">
        <v>6503606</v>
      </c>
    </row>
    <row r="2059" spans="1:11" x14ac:dyDescent="0.4">
      <c r="A2059" s="117" t="s">
        <v>6634</v>
      </c>
      <c r="B2059" s="117" t="s">
        <v>225</v>
      </c>
      <c r="C2059" s="117" t="s">
        <v>6560</v>
      </c>
      <c r="D2059" s="117" t="s">
        <v>6561</v>
      </c>
      <c r="E2059" s="117" t="s">
        <v>2546</v>
      </c>
      <c r="F2059" s="117" t="s">
        <v>2545</v>
      </c>
      <c r="G2059" s="146" t="str">
        <f t="shared" si="32"/>
        <v>273619熊取町</v>
      </c>
      <c r="H2059" s="117" t="s">
        <v>277</v>
      </c>
      <c r="J2059" s="117" t="s">
        <v>2474</v>
      </c>
      <c r="K2059" s="121">
        <v>12538224</v>
      </c>
    </row>
    <row r="2060" spans="1:11" x14ac:dyDescent="0.4">
      <c r="A2060" s="117" t="s">
        <v>6634</v>
      </c>
      <c r="B2060" s="117" t="s">
        <v>225</v>
      </c>
      <c r="C2060" s="117" t="s">
        <v>6560</v>
      </c>
      <c r="D2060" s="117" t="s">
        <v>6561</v>
      </c>
      <c r="E2060" s="117" t="s">
        <v>2544</v>
      </c>
      <c r="F2060" s="117" t="s">
        <v>2543</v>
      </c>
      <c r="G2060" s="146" t="str">
        <f t="shared" si="32"/>
        <v>273627田尻町</v>
      </c>
      <c r="H2060" s="117" t="s">
        <v>277</v>
      </c>
      <c r="J2060" s="117" t="s">
        <v>2474</v>
      </c>
      <c r="K2060" s="121">
        <v>10044012</v>
      </c>
    </row>
    <row r="2061" spans="1:11" x14ac:dyDescent="0.4">
      <c r="A2061" s="117" t="s">
        <v>6634</v>
      </c>
      <c r="B2061" s="117" t="s">
        <v>225</v>
      </c>
      <c r="C2061" s="117" t="s">
        <v>6560</v>
      </c>
      <c r="D2061" s="117" t="s">
        <v>6561</v>
      </c>
      <c r="E2061" s="117" t="s">
        <v>2542</v>
      </c>
      <c r="F2061" s="117" t="s">
        <v>2541</v>
      </c>
      <c r="G2061" s="146" t="str">
        <f t="shared" si="32"/>
        <v>273660岬町</v>
      </c>
      <c r="H2061" s="117" t="s">
        <v>277</v>
      </c>
      <c r="J2061" s="117" t="s">
        <v>2474</v>
      </c>
      <c r="K2061" s="121">
        <v>9102821</v>
      </c>
    </row>
    <row r="2062" spans="1:11" x14ac:dyDescent="0.4">
      <c r="A2062" s="117" t="s">
        <v>6634</v>
      </c>
      <c r="B2062" s="117" t="s">
        <v>225</v>
      </c>
      <c r="C2062" s="117" t="s">
        <v>6560</v>
      </c>
      <c r="D2062" s="117" t="s">
        <v>6561</v>
      </c>
      <c r="E2062" s="117" t="s">
        <v>2540</v>
      </c>
      <c r="F2062" s="117" t="s">
        <v>2400</v>
      </c>
      <c r="G2062" s="146" t="str">
        <f t="shared" si="32"/>
        <v>273813太子町</v>
      </c>
      <c r="H2062" s="117" t="s">
        <v>277</v>
      </c>
      <c r="J2062" s="117" t="s">
        <v>2474</v>
      </c>
      <c r="K2062" s="121">
        <v>4903661</v>
      </c>
    </row>
    <row r="2063" spans="1:11" x14ac:dyDescent="0.4">
      <c r="A2063" s="117" t="s">
        <v>6634</v>
      </c>
      <c r="B2063" s="117" t="s">
        <v>225</v>
      </c>
      <c r="C2063" s="117" t="s">
        <v>6560</v>
      </c>
      <c r="D2063" s="117" t="s">
        <v>6561</v>
      </c>
      <c r="E2063" s="117" t="s">
        <v>2539</v>
      </c>
      <c r="F2063" s="117" t="s">
        <v>2538</v>
      </c>
      <c r="G2063" s="146" t="str">
        <f t="shared" si="32"/>
        <v>273821河南町</v>
      </c>
      <c r="H2063" s="117" t="s">
        <v>277</v>
      </c>
      <c r="J2063" s="117" t="s">
        <v>2474</v>
      </c>
      <c r="K2063" s="121">
        <v>5900486</v>
      </c>
    </row>
    <row r="2064" spans="1:11" x14ac:dyDescent="0.4">
      <c r="A2064" s="117" t="s">
        <v>6634</v>
      </c>
      <c r="B2064" s="117" t="s">
        <v>225</v>
      </c>
      <c r="C2064" s="117" t="s">
        <v>6560</v>
      </c>
      <c r="D2064" s="117" t="s">
        <v>6561</v>
      </c>
      <c r="E2064" s="117" t="s">
        <v>2537</v>
      </c>
      <c r="F2064" s="117" t="s">
        <v>2536</v>
      </c>
      <c r="G2064" s="146" t="str">
        <f t="shared" si="32"/>
        <v>273830千早赤阪村</v>
      </c>
      <c r="H2064" s="117" t="s">
        <v>277</v>
      </c>
      <c r="J2064" s="117" t="s">
        <v>2474</v>
      </c>
      <c r="K2064" s="121">
        <v>3543853</v>
      </c>
    </row>
    <row r="2065" spans="1:11" x14ac:dyDescent="0.4">
      <c r="A2065" s="117" t="s">
        <v>6634</v>
      </c>
      <c r="B2065" s="117" t="s">
        <v>225</v>
      </c>
      <c r="C2065" s="117" t="s">
        <v>6560</v>
      </c>
      <c r="D2065" s="117" t="s">
        <v>6561</v>
      </c>
      <c r="E2065" s="117" t="s">
        <v>2535</v>
      </c>
      <c r="F2065" s="117" t="s">
        <v>2534</v>
      </c>
      <c r="G2065" s="146" t="str">
        <f t="shared" si="32"/>
        <v>278084恩智川水防事務組合</v>
      </c>
      <c r="H2065" s="117" t="s">
        <v>226</v>
      </c>
      <c r="J2065" s="117" t="s">
        <v>2474</v>
      </c>
      <c r="K2065" s="121">
        <v>51685</v>
      </c>
    </row>
    <row r="2066" spans="1:11" x14ac:dyDescent="0.4">
      <c r="A2066" s="117" t="s">
        <v>6634</v>
      </c>
      <c r="B2066" s="117" t="s">
        <v>225</v>
      </c>
      <c r="C2066" s="117" t="s">
        <v>6560</v>
      </c>
      <c r="D2066" s="117" t="s">
        <v>6561</v>
      </c>
      <c r="E2066" s="117" t="s">
        <v>2533</v>
      </c>
      <c r="F2066" s="117" t="s">
        <v>2532</v>
      </c>
      <c r="G2066" s="146" t="str">
        <f t="shared" si="32"/>
        <v>278092淀川左岸水防事務組合</v>
      </c>
      <c r="H2066" s="117" t="s">
        <v>226</v>
      </c>
      <c r="J2066" s="117" t="s">
        <v>2474</v>
      </c>
      <c r="K2066" s="121">
        <v>271550</v>
      </c>
    </row>
    <row r="2067" spans="1:11" x14ac:dyDescent="0.4">
      <c r="A2067" s="117" t="s">
        <v>6634</v>
      </c>
      <c r="B2067" s="117" t="s">
        <v>225</v>
      </c>
      <c r="C2067" s="117" t="s">
        <v>6560</v>
      </c>
      <c r="D2067" s="117" t="s">
        <v>6561</v>
      </c>
      <c r="E2067" s="117" t="s">
        <v>2531</v>
      </c>
      <c r="F2067" s="117" t="s">
        <v>2530</v>
      </c>
      <c r="G2067" s="146" t="str">
        <f t="shared" si="32"/>
        <v>278106大和川右岸水防事務組合</v>
      </c>
      <c r="H2067" s="117" t="s">
        <v>226</v>
      </c>
      <c r="J2067" s="117" t="s">
        <v>2474</v>
      </c>
      <c r="K2067" s="121">
        <v>89834</v>
      </c>
    </row>
    <row r="2068" spans="1:11" x14ac:dyDescent="0.4">
      <c r="A2068" s="117" t="s">
        <v>6634</v>
      </c>
      <c r="B2068" s="117" t="s">
        <v>225</v>
      </c>
      <c r="C2068" s="117" t="s">
        <v>6560</v>
      </c>
      <c r="D2068" s="117" t="s">
        <v>6561</v>
      </c>
      <c r="E2068" s="117" t="s">
        <v>2529</v>
      </c>
      <c r="F2068" s="117" t="s">
        <v>2528</v>
      </c>
      <c r="G2068" s="146" t="str">
        <f t="shared" si="32"/>
        <v>278122淀川右岸水防事務組合</v>
      </c>
      <c r="H2068" s="117" t="s">
        <v>226</v>
      </c>
      <c r="J2068" s="117" t="s">
        <v>2474</v>
      </c>
      <c r="K2068" s="121">
        <v>119317</v>
      </c>
    </row>
    <row r="2069" spans="1:11" x14ac:dyDescent="0.4">
      <c r="A2069" s="117" t="s">
        <v>6634</v>
      </c>
      <c r="B2069" s="117" t="s">
        <v>225</v>
      </c>
      <c r="C2069" s="117" t="s">
        <v>6560</v>
      </c>
      <c r="D2069" s="117" t="s">
        <v>6561</v>
      </c>
      <c r="E2069" s="117" t="s">
        <v>2527</v>
      </c>
      <c r="F2069" s="117" t="s">
        <v>2526</v>
      </c>
      <c r="G2069" s="146" t="str">
        <f t="shared" si="32"/>
        <v>278149守口市門真市消防組合</v>
      </c>
      <c r="H2069" s="117" t="s">
        <v>226</v>
      </c>
      <c r="J2069" s="117" t="s">
        <v>2474</v>
      </c>
      <c r="K2069" s="121">
        <v>4049467</v>
      </c>
    </row>
    <row r="2070" spans="1:11" x14ac:dyDescent="0.4">
      <c r="A2070" s="117" t="s">
        <v>6634</v>
      </c>
      <c r="B2070" s="117" t="s">
        <v>225</v>
      </c>
      <c r="C2070" s="117" t="s">
        <v>6560</v>
      </c>
      <c r="D2070" s="117" t="s">
        <v>6561</v>
      </c>
      <c r="E2070" s="117" t="s">
        <v>2525</v>
      </c>
      <c r="F2070" s="117" t="s">
        <v>2524</v>
      </c>
      <c r="G2070" s="146" t="str">
        <f t="shared" si="32"/>
        <v>278157枚方寝屋川消防組合</v>
      </c>
      <c r="H2070" s="117" t="s">
        <v>226</v>
      </c>
      <c r="J2070" s="117" t="s">
        <v>2474</v>
      </c>
      <c r="K2070" s="121">
        <v>7788340</v>
      </c>
    </row>
    <row r="2071" spans="1:11" x14ac:dyDescent="0.4">
      <c r="A2071" s="117" t="s">
        <v>6634</v>
      </c>
      <c r="B2071" s="117" t="s">
        <v>225</v>
      </c>
      <c r="C2071" s="117" t="s">
        <v>6560</v>
      </c>
      <c r="D2071" s="117" t="s">
        <v>6561</v>
      </c>
      <c r="E2071" s="117" t="s">
        <v>2523</v>
      </c>
      <c r="F2071" s="117" t="s">
        <v>2522</v>
      </c>
      <c r="G2071" s="146" t="str">
        <f t="shared" si="32"/>
        <v>278165柏原羽曳野藤井寺消防組合</v>
      </c>
      <c r="H2071" s="117" t="s">
        <v>226</v>
      </c>
      <c r="J2071" s="117" t="s">
        <v>2474</v>
      </c>
      <c r="K2071" s="121">
        <v>2870493</v>
      </c>
    </row>
    <row r="2072" spans="1:11" x14ac:dyDescent="0.4">
      <c r="A2072" s="117" t="s">
        <v>6634</v>
      </c>
      <c r="B2072" s="117" t="s">
        <v>225</v>
      </c>
      <c r="C2072" s="117" t="s">
        <v>6560</v>
      </c>
      <c r="D2072" s="117" t="s">
        <v>6561</v>
      </c>
      <c r="E2072" s="117" t="s">
        <v>2521</v>
      </c>
      <c r="F2072" s="117" t="s">
        <v>2520</v>
      </c>
      <c r="G2072" s="146" t="str">
        <f t="shared" si="32"/>
        <v>278246八尾市柏原市火葬場組合</v>
      </c>
      <c r="H2072" s="117" t="s">
        <v>226</v>
      </c>
      <c r="J2072" s="117" t="s">
        <v>2474</v>
      </c>
      <c r="K2072" s="121">
        <v>9258</v>
      </c>
    </row>
    <row r="2073" spans="1:11" x14ac:dyDescent="0.4">
      <c r="A2073" s="117" t="s">
        <v>6634</v>
      </c>
      <c r="B2073" s="117" t="s">
        <v>225</v>
      </c>
      <c r="C2073" s="117" t="s">
        <v>6560</v>
      </c>
      <c r="D2073" s="117" t="s">
        <v>6561</v>
      </c>
      <c r="E2073" s="117" t="s">
        <v>2519</v>
      </c>
      <c r="F2073" s="117" t="s">
        <v>2518</v>
      </c>
      <c r="G2073" s="146" t="str">
        <f t="shared" si="32"/>
        <v>278254泉大津市、和泉市墓地組合</v>
      </c>
      <c r="H2073" s="117" t="s">
        <v>226</v>
      </c>
      <c r="J2073" s="117" t="s">
        <v>2474</v>
      </c>
      <c r="K2073" s="121">
        <v>5882</v>
      </c>
    </row>
    <row r="2074" spans="1:11" x14ac:dyDescent="0.4">
      <c r="A2074" s="117" t="s">
        <v>6634</v>
      </c>
      <c r="B2074" s="117" t="s">
        <v>225</v>
      </c>
      <c r="C2074" s="117" t="s">
        <v>6560</v>
      </c>
      <c r="D2074" s="117" t="s">
        <v>6561</v>
      </c>
      <c r="E2074" s="117" t="s">
        <v>2517</v>
      </c>
      <c r="F2074" s="117" t="s">
        <v>6654</v>
      </c>
      <c r="G2074" s="146" t="str">
        <f t="shared" si="32"/>
        <v>278262高石市泉大津市墓地組合</v>
      </c>
      <c r="H2074" s="117" t="s">
        <v>226</v>
      </c>
      <c r="J2074" s="117" t="s">
        <v>2474</v>
      </c>
      <c r="K2074" s="121">
        <v>70027</v>
      </c>
    </row>
    <row r="2075" spans="1:11" x14ac:dyDescent="0.4">
      <c r="A2075" s="117" t="s">
        <v>6634</v>
      </c>
      <c r="B2075" s="117" t="s">
        <v>225</v>
      </c>
      <c r="C2075" s="117" t="s">
        <v>6560</v>
      </c>
      <c r="D2075" s="117" t="s">
        <v>6561</v>
      </c>
      <c r="E2075" s="117" t="s">
        <v>2516</v>
      </c>
      <c r="F2075" s="117" t="s">
        <v>2515</v>
      </c>
      <c r="G2075" s="146" t="str">
        <f t="shared" si="32"/>
        <v>278271豊中市伊丹市クリーンランド</v>
      </c>
      <c r="H2075" s="117" t="s">
        <v>226</v>
      </c>
      <c r="J2075" s="117" t="s">
        <v>2474</v>
      </c>
      <c r="K2075" s="121">
        <v>3913307</v>
      </c>
    </row>
    <row r="2076" spans="1:11" x14ac:dyDescent="0.4">
      <c r="A2076" s="117" t="s">
        <v>6634</v>
      </c>
      <c r="B2076" s="117" t="s">
        <v>225</v>
      </c>
      <c r="C2076" s="117" t="s">
        <v>6560</v>
      </c>
      <c r="D2076" s="117" t="s">
        <v>6561</v>
      </c>
      <c r="E2076" s="117" t="s">
        <v>2514</v>
      </c>
      <c r="F2076" s="117" t="s">
        <v>2513</v>
      </c>
      <c r="G2076" s="146" t="str">
        <f t="shared" si="32"/>
        <v>278289泉北環境整備施設組合</v>
      </c>
      <c r="H2076" s="117" t="s">
        <v>226</v>
      </c>
      <c r="J2076" s="117" t="s">
        <v>2474</v>
      </c>
      <c r="K2076" s="121">
        <v>2586431</v>
      </c>
    </row>
    <row r="2077" spans="1:11" x14ac:dyDescent="0.4">
      <c r="A2077" s="117" t="s">
        <v>6634</v>
      </c>
      <c r="B2077" s="117" t="s">
        <v>225</v>
      </c>
      <c r="C2077" s="117" t="s">
        <v>6560</v>
      </c>
      <c r="D2077" s="117" t="s">
        <v>6561</v>
      </c>
      <c r="E2077" s="117" t="s">
        <v>2512</v>
      </c>
      <c r="F2077" s="117" t="s">
        <v>2511</v>
      </c>
      <c r="G2077" s="146" t="str">
        <f t="shared" si="32"/>
        <v>278319柏羽藤環境事業組合</v>
      </c>
      <c r="H2077" s="117" t="s">
        <v>226</v>
      </c>
      <c r="J2077" s="117" t="s">
        <v>2474</v>
      </c>
      <c r="K2077" s="121">
        <v>2931630</v>
      </c>
    </row>
    <row r="2078" spans="1:11" x14ac:dyDescent="0.4">
      <c r="A2078" s="117" t="s">
        <v>6634</v>
      </c>
      <c r="B2078" s="117" t="s">
        <v>225</v>
      </c>
      <c r="C2078" s="117" t="s">
        <v>6560</v>
      </c>
      <c r="D2078" s="117" t="s">
        <v>6561</v>
      </c>
      <c r="E2078" s="117" t="s">
        <v>2510</v>
      </c>
      <c r="F2078" s="117" t="s">
        <v>2509</v>
      </c>
      <c r="G2078" s="146" t="str">
        <f t="shared" si="32"/>
        <v>278327飯盛霊園組合</v>
      </c>
      <c r="H2078" s="117" t="s">
        <v>226</v>
      </c>
      <c r="J2078" s="117" t="s">
        <v>2474</v>
      </c>
      <c r="K2078" s="121">
        <v>587396</v>
      </c>
    </row>
    <row r="2079" spans="1:11" x14ac:dyDescent="0.4">
      <c r="A2079" s="117" t="s">
        <v>6634</v>
      </c>
      <c r="B2079" s="117" t="s">
        <v>225</v>
      </c>
      <c r="C2079" s="117" t="s">
        <v>6560</v>
      </c>
      <c r="D2079" s="117" t="s">
        <v>6561</v>
      </c>
      <c r="E2079" s="117" t="s">
        <v>2508</v>
      </c>
      <c r="F2079" s="117" t="s">
        <v>2507</v>
      </c>
      <c r="G2079" s="146" t="str">
        <f t="shared" si="32"/>
        <v>278335泉佐野市田尻町清掃施設組合</v>
      </c>
      <c r="H2079" s="117" t="s">
        <v>226</v>
      </c>
      <c r="J2079" s="117" t="s">
        <v>2474</v>
      </c>
      <c r="K2079" s="121">
        <v>1305714</v>
      </c>
    </row>
    <row r="2080" spans="1:11" x14ac:dyDescent="0.4">
      <c r="A2080" s="117" t="s">
        <v>6634</v>
      </c>
      <c r="B2080" s="117" t="s">
        <v>225</v>
      </c>
      <c r="C2080" s="117" t="s">
        <v>6560</v>
      </c>
      <c r="D2080" s="117" t="s">
        <v>6561</v>
      </c>
      <c r="E2080" s="117" t="s">
        <v>2506</v>
      </c>
      <c r="F2080" s="117" t="s">
        <v>2505</v>
      </c>
      <c r="G2080" s="146" t="str">
        <f t="shared" si="32"/>
        <v>278343東大阪都市清掃施設組合</v>
      </c>
      <c r="H2080" s="117" t="s">
        <v>226</v>
      </c>
      <c r="J2080" s="117" t="s">
        <v>2474</v>
      </c>
      <c r="K2080" s="121">
        <v>3703858</v>
      </c>
    </row>
    <row r="2081" spans="1:11" x14ac:dyDescent="0.4">
      <c r="A2081" s="117" t="s">
        <v>6634</v>
      </c>
      <c r="B2081" s="117" t="s">
        <v>225</v>
      </c>
      <c r="C2081" s="117" t="s">
        <v>6560</v>
      </c>
      <c r="D2081" s="117" t="s">
        <v>6561</v>
      </c>
      <c r="E2081" s="117" t="s">
        <v>2504</v>
      </c>
      <c r="F2081" s="117" t="s">
        <v>2503</v>
      </c>
      <c r="G2081" s="146" t="str">
        <f t="shared" si="32"/>
        <v>278351四條畷市交野市清掃施設組合</v>
      </c>
      <c r="H2081" s="117" t="s">
        <v>226</v>
      </c>
      <c r="J2081" s="117" t="s">
        <v>2474</v>
      </c>
      <c r="K2081" s="121">
        <v>8189821</v>
      </c>
    </row>
    <row r="2082" spans="1:11" x14ac:dyDescent="0.4">
      <c r="A2082" s="117" t="s">
        <v>6634</v>
      </c>
      <c r="B2082" s="117" t="s">
        <v>225</v>
      </c>
      <c r="C2082" s="117" t="s">
        <v>6560</v>
      </c>
      <c r="D2082" s="117" t="s">
        <v>6561</v>
      </c>
      <c r="E2082" s="117" t="s">
        <v>2502</v>
      </c>
      <c r="F2082" s="117" t="s">
        <v>2501</v>
      </c>
      <c r="G2082" s="146" t="str">
        <f t="shared" si="32"/>
        <v>278360岸和田市貝塚市清掃施設組合</v>
      </c>
      <c r="H2082" s="117" t="s">
        <v>226</v>
      </c>
      <c r="J2082" s="117" t="s">
        <v>2474</v>
      </c>
      <c r="K2082" s="121">
        <v>3810742</v>
      </c>
    </row>
    <row r="2083" spans="1:11" x14ac:dyDescent="0.4">
      <c r="A2083" s="117" t="s">
        <v>6634</v>
      </c>
      <c r="B2083" s="117" t="s">
        <v>225</v>
      </c>
      <c r="C2083" s="117" t="s">
        <v>6560</v>
      </c>
      <c r="D2083" s="117" t="s">
        <v>6561</v>
      </c>
      <c r="E2083" s="117" t="s">
        <v>2500</v>
      </c>
      <c r="F2083" s="117" t="s">
        <v>2499</v>
      </c>
      <c r="G2083" s="146" t="str">
        <f t="shared" si="32"/>
        <v>278378南河内環境事業組合</v>
      </c>
      <c r="H2083" s="117" t="s">
        <v>226</v>
      </c>
      <c r="J2083" s="117" t="s">
        <v>2474</v>
      </c>
      <c r="K2083" s="121">
        <v>2103569</v>
      </c>
    </row>
    <row r="2084" spans="1:11" x14ac:dyDescent="0.4">
      <c r="A2084" s="117" t="s">
        <v>6634</v>
      </c>
      <c r="B2084" s="117" t="s">
        <v>225</v>
      </c>
      <c r="C2084" s="117" t="s">
        <v>6560</v>
      </c>
      <c r="D2084" s="117" t="s">
        <v>6561</v>
      </c>
      <c r="E2084" s="117" t="s">
        <v>2498</v>
      </c>
      <c r="F2084" s="117" t="s">
        <v>2497</v>
      </c>
      <c r="G2084" s="146" t="str">
        <f t="shared" si="32"/>
        <v>278386泉南清掃事務組合</v>
      </c>
      <c r="H2084" s="117" t="s">
        <v>226</v>
      </c>
      <c r="J2084" s="117" t="s">
        <v>2474</v>
      </c>
      <c r="K2084" s="121">
        <v>1360304</v>
      </c>
    </row>
    <row r="2085" spans="1:11" x14ac:dyDescent="0.4">
      <c r="A2085" s="117" t="s">
        <v>6634</v>
      </c>
      <c r="B2085" s="117" t="s">
        <v>225</v>
      </c>
      <c r="C2085" s="117" t="s">
        <v>6560</v>
      </c>
      <c r="D2085" s="117" t="s">
        <v>6561</v>
      </c>
      <c r="E2085" s="117" t="s">
        <v>2496</v>
      </c>
      <c r="F2085" s="117" t="s">
        <v>2495</v>
      </c>
      <c r="G2085" s="146" t="str">
        <f t="shared" si="32"/>
        <v>278408大阪府都市競艇企業団</v>
      </c>
      <c r="H2085" s="117" t="s">
        <v>220</v>
      </c>
      <c r="J2085" s="117" t="s">
        <v>2474</v>
      </c>
      <c r="K2085" s="121">
        <v>0</v>
      </c>
    </row>
    <row r="2086" spans="1:11" x14ac:dyDescent="0.4">
      <c r="A2086" s="117" t="s">
        <v>6634</v>
      </c>
      <c r="B2086" s="117" t="s">
        <v>225</v>
      </c>
      <c r="C2086" s="117" t="s">
        <v>6560</v>
      </c>
      <c r="D2086" s="117" t="s">
        <v>6561</v>
      </c>
      <c r="E2086" s="117" t="s">
        <v>2494</v>
      </c>
      <c r="F2086" s="117" t="s">
        <v>2493</v>
      </c>
      <c r="G2086" s="146" t="str">
        <f t="shared" si="32"/>
        <v>278530藤井寺市柏原市学校給食組合</v>
      </c>
      <c r="H2086" s="117" t="s">
        <v>226</v>
      </c>
      <c r="J2086" s="117" t="s">
        <v>2474</v>
      </c>
      <c r="K2086" s="121">
        <v>574040</v>
      </c>
    </row>
    <row r="2087" spans="1:11" x14ac:dyDescent="0.4">
      <c r="A2087" s="117" t="s">
        <v>6634</v>
      </c>
      <c r="B2087" s="117" t="s">
        <v>225</v>
      </c>
      <c r="C2087" s="117" t="s">
        <v>6560</v>
      </c>
      <c r="D2087" s="117" t="s">
        <v>6561</v>
      </c>
      <c r="E2087" s="117" t="s">
        <v>2492</v>
      </c>
      <c r="F2087" s="117" t="s">
        <v>2491</v>
      </c>
      <c r="G2087" s="146" t="str">
        <f t="shared" si="32"/>
        <v>278599豊能郡環境施設組合</v>
      </c>
      <c r="H2087" s="117" t="s">
        <v>226</v>
      </c>
      <c r="J2087" s="117" t="s">
        <v>2474</v>
      </c>
      <c r="K2087" s="121">
        <v>48962</v>
      </c>
    </row>
    <row r="2088" spans="1:11" x14ac:dyDescent="0.4">
      <c r="A2088" s="117" t="s">
        <v>6634</v>
      </c>
      <c r="B2088" s="117" t="s">
        <v>225</v>
      </c>
      <c r="C2088" s="117" t="s">
        <v>6560</v>
      </c>
      <c r="D2088" s="117" t="s">
        <v>6561</v>
      </c>
      <c r="E2088" s="117" t="s">
        <v>2490</v>
      </c>
      <c r="F2088" s="117" t="s">
        <v>2489</v>
      </c>
      <c r="G2088" s="146" t="str">
        <f t="shared" si="32"/>
        <v>278645くすのき広域連合</v>
      </c>
      <c r="H2088" s="117" t="s">
        <v>220</v>
      </c>
      <c r="J2088" s="117" t="s">
        <v>2474</v>
      </c>
      <c r="K2088" s="121">
        <v>0</v>
      </c>
    </row>
    <row r="2089" spans="1:11" x14ac:dyDescent="0.4">
      <c r="A2089" s="117" t="s">
        <v>6634</v>
      </c>
      <c r="B2089" s="117" t="s">
        <v>225</v>
      </c>
      <c r="C2089" s="117" t="s">
        <v>6560</v>
      </c>
      <c r="D2089" s="117" t="s">
        <v>6561</v>
      </c>
      <c r="E2089" s="117" t="s">
        <v>2488</v>
      </c>
      <c r="F2089" s="117" t="s">
        <v>2487</v>
      </c>
      <c r="G2089" s="146" t="str">
        <f t="shared" si="32"/>
        <v>278661北河内４市リサイクル施設組合</v>
      </c>
      <c r="H2089" s="117" t="s">
        <v>226</v>
      </c>
      <c r="J2089" s="117" t="s">
        <v>2474</v>
      </c>
      <c r="K2089" s="121">
        <v>463900</v>
      </c>
    </row>
    <row r="2090" spans="1:11" x14ac:dyDescent="0.4">
      <c r="A2090" s="117" t="s">
        <v>6634</v>
      </c>
      <c r="B2090" s="117" t="s">
        <v>225</v>
      </c>
      <c r="C2090" s="117" t="s">
        <v>6560</v>
      </c>
      <c r="D2090" s="117" t="s">
        <v>6561</v>
      </c>
      <c r="E2090" s="117" t="s">
        <v>2486</v>
      </c>
      <c r="F2090" s="117" t="s">
        <v>2485</v>
      </c>
      <c r="G2090" s="146" t="str">
        <f t="shared" si="32"/>
        <v>278670大阪府後期高齢者医療広域連合</v>
      </c>
      <c r="H2090" s="117" t="s">
        <v>220</v>
      </c>
      <c r="J2090" s="117" t="s">
        <v>2474</v>
      </c>
      <c r="K2090" s="121">
        <v>5744653</v>
      </c>
    </row>
    <row r="2091" spans="1:11" x14ac:dyDescent="0.4">
      <c r="A2091" s="117" t="s">
        <v>6634</v>
      </c>
      <c r="B2091" s="117" t="s">
        <v>225</v>
      </c>
      <c r="C2091" s="117" t="s">
        <v>6560</v>
      </c>
      <c r="D2091" s="117" t="s">
        <v>6561</v>
      </c>
      <c r="E2091" s="117" t="s">
        <v>2484</v>
      </c>
      <c r="F2091" s="117" t="s">
        <v>2483</v>
      </c>
      <c r="G2091" s="146" t="str">
        <f t="shared" si="32"/>
        <v>278696関西広域連合</v>
      </c>
      <c r="H2091" s="117" t="s">
        <v>226</v>
      </c>
      <c r="J2091" s="117" t="s">
        <v>2474</v>
      </c>
      <c r="K2091" s="121">
        <v>2074337</v>
      </c>
    </row>
    <row r="2092" spans="1:11" x14ac:dyDescent="0.4">
      <c r="A2092" s="117" t="s">
        <v>6634</v>
      </c>
      <c r="B2092" s="117" t="s">
        <v>225</v>
      </c>
      <c r="C2092" s="117" t="s">
        <v>6560</v>
      </c>
      <c r="D2092" s="117" t="s">
        <v>6561</v>
      </c>
      <c r="E2092" s="117" t="s">
        <v>2482</v>
      </c>
      <c r="F2092" s="117" t="s">
        <v>2481</v>
      </c>
      <c r="G2092" s="146" t="str">
        <f t="shared" si="32"/>
        <v>278700泉州南消防組合</v>
      </c>
      <c r="H2092" s="117" t="s">
        <v>226</v>
      </c>
      <c r="J2092" s="117" t="s">
        <v>2474</v>
      </c>
      <c r="K2092" s="121">
        <v>4310526</v>
      </c>
    </row>
    <row r="2093" spans="1:11" x14ac:dyDescent="0.4">
      <c r="A2093" s="117" t="s">
        <v>6634</v>
      </c>
      <c r="B2093" s="117" t="s">
        <v>225</v>
      </c>
      <c r="C2093" s="117" t="s">
        <v>6560</v>
      </c>
      <c r="D2093" s="117" t="s">
        <v>6561</v>
      </c>
      <c r="E2093" s="117" t="s">
        <v>2480</v>
      </c>
      <c r="F2093" s="117" t="s">
        <v>2479</v>
      </c>
      <c r="G2093" s="146" t="str">
        <f t="shared" si="32"/>
        <v>278718大東四條畷消防組合</v>
      </c>
      <c r="H2093" s="117" t="s">
        <v>226</v>
      </c>
      <c r="J2093" s="117" t="s">
        <v>2474</v>
      </c>
      <c r="K2093" s="121">
        <v>1880041</v>
      </c>
    </row>
    <row r="2094" spans="1:11" x14ac:dyDescent="0.4">
      <c r="A2094" s="117" t="s">
        <v>6634</v>
      </c>
      <c r="B2094" s="117" t="s">
        <v>225</v>
      </c>
      <c r="C2094" s="117" t="s">
        <v>6560</v>
      </c>
      <c r="D2094" s="117" t="s">
        <v>6561</v>
      </c>
      <c r="E2094" s="117" t="s">
        <v>2478</v>
      </c>
      <c r="F2094" s="117" t="s">
        <v>2477</v>
      </c>
      <c r="G2094" s="146" t="str">
        <f t="shared" si="32"/>
        <v>278726大阪市・八尾市・松原市環境施設組合</v>
      </c>
      <c r="H2094" s="117" t="s">
        <v>226</v>
      </c>
      <c r="J2094" s="117" t="s">
        <v>2474</v>
      </c>
      <c r="K2094" s="121">
        <v>12567100</v>
      </c>
    </row>
    <row r="2095" spans="1:11" x14ac:dyDescent="0.4">
      <c r="A2095" s="117" t="s">
        <v>6634</v>
      </c>
      <c r="B2095" s="117" t="s">
        <v>225</v>
      </c>
      <c r="C2095" s="117" t="s">
        <v>6560</v>
      </c>
      <c r="D2095" s="117" t="s">
        <v>6561</v>
      </c>
      <c r="E2095" s="117" t="s">
        <v>2476</v>
      </c>
      <c r="F2095" s="117" t="s">
        <v>2475</v>
      </c>
      <c r="G2095" s="146" t="str">
        <f t="shared" si="32"/>
        <v>278734枚方京田辺環境施設組合</v>
      </c>
      <c r="H2095" s="117" t="s">
        <v>226</v>
      </c>
      <c r="J2095" s="117" t="s">
        <v>2474</v>
      </c>
      <c r="K2095" s="121">
        <v>150909</v>
      </c>
    </row>
    <row r="2096" spans="1:11" x14ac:dyDescent="0.4">
      <c r="A2096" s="117" t="s">
        <v>6634</v>
      </c>
      <c r="B2096" s="117" t="s">
        <v>225</v>
      </c>
      <c r="C2096" s="117" t="s">
        <v>6560</v>
      </c>
      <c r="D2096" s="117" t="s">
        <v>6561</v>
      </c>
      <c r="E2096" s="117" t="s">
        <v>2473</v>
      </c>
      <c r="F2096" s="117" t="s">
        <v>2472</v>
      </c>
      <c r="G2096" s="146" t="str">
        <f t="shared" si="32"/>
        <v>281000神戸市</v>
      </c>
      <c r="H2096" s="117" t="s">
        <v>802</v>
      </c>
      <c r="J2096" s="117" t="s">
        <v>801</v>
      </c>
      <c r="K2096" s="121">
        <v>825439627</v>
      </c>
    </row>
    <row r="2097" spans="1:11" x14ac:dyDescent="0.4">
      <c r="A2097" s="117" t="s">
        <v>6634</v>
      </c>
      <c r="B2097" s="117" t="s">
        <v>225</v>
      </c>
      <c r="C2097" s="117" t="s">
        <v>6560</v>
      </c>
      <c r="D2097" s="117" t="s">
        <v>6561</v>
      </c>
      <c r="E2097" s="117" t="s">
        <v>2471</v>
      </c>
      <c r="F2097" s="117" t="s">
        <v>2470</v>
      </c>
      <c r="G2097" s="146" t="str">
        <f t="shared" si="32"/>
        <v>282014姫路市</v>
      </c>
      <c r="H2097" s="117" t="s">
        <v>360</v>
      </c>
      <c r="J2097" s="117" t="s">
        <v>2299</v>
      </c>
      <c r="K2097" s="121">
        <v>206814785</v>
      </c>
    </row>
    <row r="2098" spans="1:11" x14ac:dyDescent="0.4">
      <c r="A2098" s="117" t="s">
        <v>6634</v>
      </c>
      <c r="B2098" s="117" t="s">
        <v>225</v>
      </c>
      <c r="C2098" s="117" t="s">
        <v>6560</v>
      </c>
      <c r="D2098" s="117" t="s">
        <v>6561</v>
      </c>
      <c r="E2098" s="117" t="s">
        <v>2469</v>
      </c>
      <c r="F2098" s="117" t="s">
        <v>2468</v>
      </c>
      <c r="G2098" s="146" t="str">
        <f t="shared" si="32"/>
        <v>282022尼崎市</v>
      </c>
      <c r="H2098" s="117" t="s">
        <v>360</v>
      </c>
      <c r="J2098" s="117" t="s">
        <v>2299</v>
      </c>
      <c r="K2098" s="121">
        <v>197732423</v>
      </c>
    </row>
    <row r="2099" spans="1:11" x14ac:dyDescent="0.4">
      <c r="A2099" s="117" t="s">
        <v>6634</v>
      </c>
      <c r="B2099" s="117" t="s">
        <v>225</v>
      </c>
      <c r="C2099" s="117" t="s">
        <v>6560</v>
      </c>
      <c r="D2099" s="117" t="s">
        <v>6561</v>
      </c>
      <c r="E2099" s="117" t="s">
        <v>2467</v>
      </c>
      <c r="F2099" s="117" t="s">
        <v>2466</v>
      </c>
      <c r="G2099" s="146" t="str">
        <f t="shared" si="32"/>
        <v>282031明石市</v>
      </c>
      <c r="H2099" s="117" t="s">
        <v>947</v>
      </c>
      <c r="J2099" s="117" t="s">
        <v>2299</v>
      </c>
      <c r="K2099" s="121">
        <v>102213225</v>
      </c>
    </row>
    <row r="2100" spans="1:11" x14ac:dyDescent="0.4">
      <c r="A2100" s="117" t="s">
        <v>6634</v>
      </c>
      <c r="B2100" s="117" t="s">
        <v>225</v>
      </c>
      <c r="C2100" s="117" t="s">
        <v>6560</v>
      </c>
      <c r="D2100" s="117" t="s">
        <v>6561</v>
      </c>
      <c r="E2100" s="117" t="s">
        <v>2465</v>
      </c>
      <c r="F2100" s="117" t="s">
        <v>2464</v>
      </c>
      <c r="G2100" s="146" t="str">
        <f t="shared" si="32"/>
        <v>282049西宮市</v>
      </c>
      <c r="H2100" s="117" t="s">
        <v>360</v>
      </c>
      <c r="J2100" s="117" t="s">
        <v>2299</v>
      </c>
      <c r="K2100" s="121">
        <v>168676640</v>
      </c>
    </row>
    <row r="2101" spans="1:11" x14ac:dyDescent="0.4">
      <c r="A2101" s="117" t="s">
        <v>6634</v>
      </c>
      <c r="B2101" s="117" t="s">
        <v>225</v>
      </c>
      <c r="C2101" s="117" t="s">
        <v>6560</v>
      </c>
      <c r="D2101" s="117" t="s">
        <v>6561</v>
      </c>
      <c r="E2101" s="117" t="s">
        <v>2463</v>
      </c>
      <c r="F2101" s="117" t="s">
        <v>2462</v>
      </c>
      <c r="G2101" s="146" t="str">
        <f t="shared" si="32"/>
        <v>282057洲本市</v>
      </c>
      <c r="H2101" s="117" t="s">
        <v>338</v>
      </c>
      <c r="J2101" s="117" t="s">
        <v>2299</v>
      </c>
      <c r="K2101" s="121">
        <v>23681986</v>
      </c>
    </row>
    <row r="2102" spans="1:11" x14ac:dyDescent="0.4">
      <c r="A2102" s="117" t="s">
        <v>6634</v>
      </c>
      <c r="B2102" s="117" t="s">
        <v>225</v>
      </c>
      <c r="C2102" s="117" t="s">
        <v>6560</v>
      </c>
      <c r="D2102" s="117" t="s">
        <v>6561</v>
      </c>
      <c r="E2102" s="117" t="s">
        <v>2461</v>
      </c>
      <c r="F2102" s="117" t="s">
        <v>2460</v>
      </c>
      <c r="G2102" s="146" t="str">
        <f t="shared" si="32"/>
        <v>282065芦屋市</v>
      </c>
      <c r="H2102" s="117" t="s">
        <v>338</v>
      </c>
      <c r="J2102" s="117" t="s">
        <v>2299</v>
      </c>
      <c r="K2102" s="121">
        <v>45887572</v>
      </c>
    </row>
    <row r="2103" spans="1:11" x14ac:dyDescent="0.4">
      <c r="A2103" s="117" t="s">
        <v>6634</v>
      </c>
      <c r="B2103" s="117" t="s">
        <v>225</v>
      </c>
      <c r="C2103" s="117" t="s">
        <v>6560</v>
      </c>
      <c r="D2103" s="117" t="s">
        <v>6561</v>
      </c>
      <c r="E2103" s="117" t="s">
        <v>2459</v>
      </c>
      <c r="F2103" s="117" t="s">
        <v>2458</v>
      </c>
      <c r="G2103" s="146" t="str">
        <f t="shared" si="32"/>
        <v>282073伊丹市</v>
      </c>
      <c r="H2103" s="117" t="s">
        <v>343</v>
      </c>
      <c r="J2103" s="117" t="s">
        <v>2299</v>
      </c>
      <c r="K2103" s="121">
        <v>70480335</v>
      </c>
    </row>
    <row r="2104" spans="1:11" x14ac:dyDescent="0.4">
      <c r="A2104" s="117" t="s">
        <v>6634</v>
      </c>
      <c r="B2104" s="117" t="s">
        <v>225</v>
      </c>
      <c r="C2104" s="117" t="s">
        <v>6560</v>
      </c>
      <c r="D2104" s="117" t="s">
        <v>6561</v>
      </c>
      <c r="E2104" s="117" t="s">
        <v>2457</v>
      </c>
      <c r="F2104" s="117" t="s">
        <v>2456</v>
      </c>
      <c r="G2104" s="146" t="str">
        <f t="shared" si="32"/>
        <v>282081相生市</v>
      </c>
      <c r="H2104" s="117" t="s">
        <v>338</v>
      </c>
      <c r="J2104" s="117" t="s">
        <v>2299</v>
      </c>
      <c r="K2104" s="121">
        <v>12838216</v>
      </c>
    </row>
    <row r="2105" spans="1:11" x14ac:dyDescent="0.4">
      <c r="A2105" s="117" t="s">
        <v>6634</v>
      </c>
      <c r="B2105" s="117" t="s">
        <v>225</v>
      </c>
      <c r="C2105" s="117" t="s">
        <v>6560</v>
      </c>
      <c r="D2105" s="117" t="s">
        <v>6561</v>
      </c>
      <c r="E2105" s="117" t="s">
        <v>2455</v>
      </c>
      <c r="F2105" s="117" t="s">
        <v>2454</v>
      </c>
      <c r="G2105" s="146" t="str">
        <f t="shared" si="32"/>
        <v>282090豊岡市</v>
      </c>
      <c r="H2105" s="117" t="s">
        <v>338</v>
      </c>
      <c r="J2105" s="117" t="s">
        <v>2299</v>
      </c>
      <c r="K2105" s="121">
        <v>53481599</v>
      </c>
    </row>
    <row r="2106" spans="1:11" x14ac:dyDescent="0.4">
      <c r="A2106" s="117" t="s">
        <v>6634</v>
      </c>
      <c r="B2106" s="117" t="s">
        <v>225</v>
      </c>
      <c r="C2106" s="117" t="s">
        <v>6560</v>
      </c>
      <c r="D2106" s="117" t="s">
        <v>6561</v>
      </c>
      <c r="E2106" s="117" t="s">
        <v>2453</v>
      </c>
      <c r="F2106" s="117" t="s">
        <v>2452</v>
      </c>
      <c r="G2106" s="146" t="str">
        <f t="shared" si="32"/>
        <v>282103加古川市</v>
      </c>
      <c r="H2106" s="117" t="s">
        <v>947</v>
      </c>
      <c r="J2106" s="117" t="s">
        <v>2299</v>
      </c>
      <c r="K2106" s="121">
        <v>81386390</v>
      </c>
    </row>
    <row r="2107" spans="1:11" x14ac:dyDescent="0.4">
      <c r="A2107" s="117" t="s">
        <v>6634</v>
      </c>
      <c r="B2107" s="117" t="s">
        <v>225</v>
      </c>
      <c r="C2107" s="117" t="s">
        <v>6560</v>
      </c>
      <c r="D2107" s="117" t="s">
        <v>6561</v>
      </c>
      <c r="E2107" s="117" t="s">
        <v>2451</v>
      </c>
      <c r="F2107" s="117" t="s">
        <v>2450</v>
      </c>
      <c r="G2107" s="146" t="str">
        <f t="shared" si="32"/>
        <v>282120赤穂市</v>
      </c>
      <c r="H2107" s="117" t="s">
        <v>338</v>
      </c>
      <c r="J2107" s="117" t="s">
        <v>2299</v>
      </c>
      <c r="K2107" s="121">
        <v>20458679</v>
      </c>
    </row>
    <row r="2108" spans="1:11" x14ac:dyDescent="0.4">
      <c r="A2108" s="117" t="s">
        <v>6634</v>
      </c>
      <c r="B2108" s="117" t="s">
        <v>225</v>
      </c>
      <c r="C2108" s="117" t="s">
        <v>6560</v>
      </c>
      <c r="D2108" s="117" t="s">
        <v>6561</v>
      </c>
      <c r="E2108" s="117" t="s">
        <v>2449</v>
      </c>
      <c r="F2108" s="117" t="s">
        <v>2448</v>
      </c>
      <c r="G2108" s="146" t="str">
        <f t="shared" si="32"/>
        <v>282138西脇市</v>
      </c>
      <c r="H2108" s="117" t="s">
        <v>338</v>
      </c>
      <c r="J2108" s="117" t="s">
        <v>2299</v>
      </c>
      <c r="K2108" s="121">
        <v>19337134</v>
      </c>
    </row>
    <row r="2109" spans="1:11" x14ac:dyDescent="0.4">
      <c r="A2109" s="117" t="s">
        <v>6634</v>
      </c>
      <c r="B2109" s="117" t="s">
        <v>225</v>
      </c>
      <c r="C2109" s="117" t="s">
        <v>6560</v>
      </c>
      <c r="D2109" s="117" t="s">
        <v>6561</v>
      </c>
      <c r="E2109" s="117" t="s">
        <v>2447</v>
      </c>
      <c r="F2109" s="117" t="s">
        <v>2446</v>
      </c>
      <c r="G2109" s="146" t="str">
        <f t="shared" si="32"/>
        <v>282146宝塚市</v>
      </c>
      <c r="H2109" s="117" t="s">
        <v>947</v>
      </c>
      <c r="J2109" s="117" t="s">
        <v>2299</v>
      </c>
      <c r="K2109" s="121">
        <v>76358823</v>
      </c>
    </row>
    <row r="2110" spans="1:11" x14ac:dyDescent="0.4">
      <c r="A2110" s="117" t="s">
        <v>6634</v>
      </c>
      <c r="B2110" s="117" t="s">
        <v>225</v>
      </c>
      <c r="C2110" s="117" t="s">
        <v>6560</v>
      </c>
      <c r="D2110" s="117" t="s">
        <v>6561</v>
      </c>
      <c r="E2110" s="117" t="s">
        <v>2445</v>
      </c>
      <c r="F2110" s="117" t="s">
        <v>2444</v>
      </c>
      <c r="G2110" s="146" t="str">
        <f t="shared" si="32"/>
        <v>282154三木市</v>
      </c>
      <c r="H2110" s="117" t="s">
        <v>338</v>
      </c>
      <c r="J2110" s="117" t="s">
        <v>2299</v>
      </c>
      <c r="K2110" s="121">
        <v>32182713</v>
      </c>
    </row>
    <row r="2111" spans="1:11" x14ac:dyDescent="0.4">
      <c r="A2111" s="117" t="s">
        <v>6634</v>
      </c>
      <c r="B2111" s="117" t="s">
        <v>225</v>
      </c>
      <c r="C2111" s="117" t="s">
        <v>6560</v>
      </c>
      <c r="D2111" s="117" t="s">
        <v>6561</v>
      </c>
      <c r="E2111" s="117" t="s">
        <v>2443</v>
      </c>
      <c r="F2111" s="117" t="s">
        <v>2442</v>
      </c>
      <c r="G2111" s="146" t="str">
        <f t="shared" si="32"/>
        <v>282162高砂市</v>
      </c>
      <c r="H2111" s="117" t="s">
        <v>338</v>
      </c>
      <c r="J2111" s="117" t="s">
        <v>2299</v>
      </c>
      <c r="K2111" s="121">
        <v>34823834</v>
      </c>
    </row>
    <row r="2112" spans="1:11" x14ac:dyDescent="0.4">
      <c r="A2112" s="117" t="s">
        <v>6634</v>
      </c>
      <c r="B2112" s="117" t="s">
        <v>225</v>
      </c>
      <c r="C2112" s="117" t="s">
        <v>6560</v>
      </c>
      <c r="D2112" s="117" t="s">
        <v>6561</v>
      </c>
      <c r="E2112" s="117" t="s">
        <v>2441</v>
      </c>
      <c r="F2112" s="117" t="s">
        <v>2440</v>
      </c>
      <c r="G2112" s="146" t="str">
        <f t="shared" si="32"/>
        <v>282171川西市</v>
      </c>
      <c r="H2112" s="117" t="s">
        <v>343</v>
      </c>
      <c r="J2112" s="117" t="s">
        <v>2299</v>
      </c>
      <c r="K2112" s="121">
        <v>58092549</v>
      </c>
    </row>
    <row r="2113" spans="1:11" x14ac:dyDescent="0.4">
      <c r="A2113" s="117" t="s">
        <v>6634</v>
      </c>
      <c r="B2113" s="117" t="s">
        <v>225</v>
      </c>
      <c r="C2113" s="117" t="s">
        <v>6560</v>
      </c>
      <c r="D2113" s="117" t="s">
        <v>6561</v>
      </c>
      <c r="E2113" s="117" t="s">
        <v>2439</v>
      </c>
      <c r="F2113" s="117" t="s">
        <v>2438</v>
      </c>
      <c r="G2113" s="146" t="str">
        <f t="shared" si="32"/>
        <v>282189小野市</v>
      </c>
      <c r="H2113" s="117" t="s">
        <v>338</v>
      </c>
      <c r="J2113" s="117" t="s">
        <v>2299</v>
      </c>
      <c r="K2113" s="121">
        <v>20008057</v>
      </c>
    </row>
    <row r="2114" spans="1:11" x14ac:dyDescent="0.4">
      <c r="A2114" s="117" t="s">
        <v>6634</v>
      </c>
      <c r="B2114" s="117" t="s">
        <v>225</v>
      </c>
      <c r="C2114" s="117" t="s">
        <v>6560</v>
      </c>
      <c r="D2114" s="117" t="s">
        <v>6561</v>
      </c>
      <c r="E2114" s="117" t="s">
        <v>2437</v>
      </c>
      <c r="F2114" s="117" t="s">
        <v>2436</v>
      </c>
      <c r="G2114" s="146" t="str">
        <f t="shared" ref="G2114:G2177" si="33">E2114&amp;F2114</f>
        <v>282197三田市</v>
      </c>
      <c r="H2114" s="117" t="s">
        <v>343</v>
      </c>
      <c r="J2114" s="117" t="s">
        <v>2299</v>
      </c>
      <c r="K2114" s="121">
        <v>36430410</v>
      </c>
    </row>
    <row r="2115" spans="1:11" x14ac:dyDescent="0.4">
      <c r="A2115" s="117" t="s">
        <v>6634</v>
      </c>
      <c r="B2115" s="117" t="s">
        <v>225</v>
      </c>
      <c r="C2115" s="117" t="s">
        <v>6560</v>
      </c>
      <c r="D2115" s="117" t="s">
        <v>6561</v>
      </c>
      <c r="E2115" s="117" t="s">
        <v>2435</v>
      </c>
      <c r="F2115" s="117" t="s">
        <v>2434</v>
      </c>
      <c r="G2115" s="146" t="str">
        <f t="shared" si="33"/>
        <v>282201加西市</v>
      </c>
      <c r="H2115" s="117" t="s">
        <v>338</v>
      </c>
      <c r="J2115" s="117" t="s">
        <v>2299</v>
      </c>
      <c r="K2115" s="121">
        <v>19594447</v>
      </c>
    </row>
    <row r="2116" spans="1:11" x14ac:dyDescent="0.4">
      <c r="A2116" s="117" t="s">
        <v>6634</v>
      </c>
      <c r="B2116" s="117" t="s">
        <v>225</v>
      </c>
      <c r="C2116" s="117" t="s">
        <v>6560</v>
      </c>
      <c r="D2116" s="117" t="s">
        <v>6561</v>
      </c>
      <c r="E2116" s="117" t="s">
        <v>2433</v>
      </c>
      <c r="F2116" s="117" t="s">
        <v>2432</v>
      </c>
      <c r="G2116" s="146" t="str">
        <f t="shared" si="33"/>
        <v>282219篠山市</v>
      </c>
      <c r="H2116" s="117" t="s">
        <v>338</v>
      </c>
      <c r="J2116" s="117" t="s">
        <v>2299</v>
      </c>
      <c r="K2116" s="121">
        <v>22030275</v>
      </c>
    </row>
    <row r="2117" spans="1:11" x14ac:dyDescent="0.4">
      <c r="A2117" s="117" t="s">
        <v>6634</v>
      </c>
      <c r="B2117" s="117" t="s">
        <v>225</v>
      </c>
      <c r="C2117" s="117" t="s">
        <v>6560</v>
      </c>
      <c r="D2117" s="117" t="s">
        <v>6561</v>
      </c>
      <c r="E2117" s="117" t="s">
        <v>2431</v>
      </c>
      <c r="F2117" s="117" t="s">
        <v>2430</v>
      </c>
      <c r="G2117" s="146" t="str">
        <f t="shared" si="33"/>
        <v>282227養父市</v>
      </c>
      <c r="H2117" s="117" t="s">
        <v>338</v>
      </c>
      <c r="J2117" s="117" t="s">
        <v>2299</v>
      </c>
      <c r="K2117" s="121">
        <v>21223587</v>
      </c>
    </row>
    <row r="2118" spans="1:11" x14ac:dyDescent="0.4">
      <c r="A2118" s="117" t="s">
        <v>6634</v>
      </c>
      <c r="B2118" s="117" t="s">
        <v>225</v>
      </c>
      <c r="C2118" s="117" t="s">
        <v>6560</v>
      </c>
      <c r="D2118" s="117" t="s">
        <v>6561</v>
      </c>
      <c r="E2118" s="117" t="s">
        <v>2429</v>
      </c>
      <c r="F2118" s="117" t="s">
        <v>2428</v>
      </c>
      <c r="G2118" s="146" t="str">
        <f t="shared" si="33"/>
        <v>282235丹波市</v>
      </c>
      <c r="H2118" s="117" t="s">
        <v>338</v>
      </c>
      <c r="J2118" s="117" t="s">
        <v>2299</v>
      </c>
      <c r="K2118" s="121">
        <v>35087933</v>
      </c>
    </row>
    <row r="2119" spans="1:11" x14ac:dyDescent="0.4">
      <c r="A2119" s="117" t="s">
        <v>6634</v>
      </c>
      <c r="B2119" s="117" t="s">
        <v>225</v>
      </c>
      <c r="C2119" s="117" t="s">
        <v>6560</v>
      </c>
      <c r="D2119" s="117" t="s">
        <v>6561</v>
      </c>
      <c r="E2119" s="117" t="s">
        <v>2427</v>
      </c>
      <c r="F2119" s="117" t="s">
        <v>2426</v>
      </c>
      <c r="G2119" s="146" t="str">
        <f t="shared" si="33"/>
        <v>282243南あわじ市</v>
      </c>
      <c r="H2119" s="117" t="s">
        <v>338</v>
      </c>
      <c r="J2119" s="117" t="s">
        <v>2299</v>
      </c>
      <c r="K2119" s="121">
        <v>27035036</v>
      </c>
    </row>
    <row r="2120" spans="1:11" x14ac:dyDescent="0.4">
      <c r="A2120" s="117" t="s">
        <v>6634</v>
      </c>
      <c r="B2120" s="117" t="s">
        <v>225</v>
      </c>
      <c r="C2120" s="117" t="s">
        <v>6560</v>
      </c>
      <c r="D2120" s="117" t="s">
        <v>6561</v>
      </c>
      <c r="E2120" s="117" t="s">
        <v>2425</v>
      </c>
      <c r="F2120" s="117" t="s">
        <v>2424</v>
      </c>
      <c r="G2120" s="146" t="str">
        <f t="shared" si="33"/>
        <v>282251朝来市</v>
      </c>
      <c r="H2120" s="117" t="s">
        <v>338</v>
      </c>
      <c r="J2120" s="117" t="s">
        <v>2299</v>
      </c>
      <c r="K2120" s="121">
        <v>21215678</v>
      </c>
    </row>
    <row r="2121" spans="1:11" x14ac:dyDescent="0.4">
      <c r="A2121" s="117" t="s">
        <v>6634</v>
      </c>
      <c r="B2121" s="117" t="s">
        <v>225</v>
      </c>
      <c r="C2121" s="117" t="s">
        <v>6560</v>
      </c>
      <c r="D2121" s="117" t="s">
        <v>6561</v>
      </c>
      <c r="E2121" s="117" t="s">
        <v>2423</v>
      </c>
      <c r="F2121" s="117" t="s">
        <v>2422</v>
      </c>
      <c r="G2121" s="146" t="str">
        <f t="shared" si="33"/>
        <v>282260淡路市</v>
      </c>
      <c r="H2121" s="117" t="s">
        <v>338</v>
      </c>
      <c r="J2121" s="117" t="s">
        <v>2299</v>
      </c>
      <c r="K2121" s="121">
        <v>29293530</v>
      </c>
    </row>
    <row r="2122" spans="1:11" x14ac:dyDescent="0.4">
      <c r="A2122" s="117" t="s">
        <v>6634</v>
      </c>
      <c r="B2122" s="117" t="s">
        <v>225</v>
      </c>
      <c r="C2122" s="117" t="s">
        <v>6560</v>
      </c>
      <c r="D2122" s="117" t="s">
        <v>6561</v>
      </c>
      <c r="E2122" s="117" t="s">
        <v>2421</v>
      </c>
      <c r="F2122" s="117" t="s">
        <v>2420</v>
      </c>
      <c r="G2122" s="146" t="str">
        <f t="shared" si="33"/>
        <v>282278宍粟市</v>
      </c>
      <c r="H2122" s="117" t="s">
        <v>338</v>
      </c>
      <c r="J2122" s="117" t="s">
        <v>2299</v>
      </c>
      <c r="K2122" s="121">
        <v>23900045</v>
      </c>
    </row>
    <row r="2123" spans="1:11" x14ac:dyDescent="0.4">
      <c r="A2123" s="117" t="s">
        <v>6634</v>
      </c>
      <c r="B2123" s="117" t="s">
        <v>225</v>
      </c>
      <c r="C2123" s="117" t="s">
        <v>6560</v>
      </c>
      <c r="D2123" s="117" t="s">
        <v>6561</v>
      </c>
      <c r="E2123" s="117" t="s">
        <v>2419</v>
      </c>
      <c r="F2123" s="117" t="s">
        <v>2418</v>
      </c>
      <c r="G2123" s="146" t="str">
        <f t="shared" si="33"/>
        <v>282286加東市</v>
      </c>
      <c r="H2123" s="117" t="s">
        <v>338</v>
      </c>
      <c r="J2123" s="117" t="s">
        <v>2299</v>
      </c>
      <c r="K2123" s="121">
        <v>20050886</v>
      </c>
    </row>
    <row r="2124" spans="1:11" x14ac:dyDescent="0.4">
      <c r="A2124" s="117" t="s">
        <v>6634</v>
      </c>
      <c r="B2124" s="117" t="s">
        <v>225</v>
      </c>
      <c r="C2124" s="117" t="s">
        <v>6560</v>
      </c>
      <c r="D2124" s="117" t="s">
        <v>6561</v>
      </c>
      <c r="E2124" s="117" t="s">
        <v>2417</v>
      </c>
      <c r="F2124" s="117" t="s">
        <v>2416</v>
      </c>
      <c r="G2124" s="146" t="str">
        <f t="shared" si="33"/>
        <v>282294たつの市</v>
      </c>
      <c r="H2124" s="117" t="s">
        <v>338</v>
      </c>
      <c r="J2124" s="117" t="s">
        <v>2299</v>
      </c>
      <c r="K2124" s="121">
        <v>33936187</v>
      </c>
    </row>
    <row r="2125" spans="1:11" x14ac:dyDescent="0.4">
      <c r="A2125" s="117" t="s">
        <v>6634</v>
      </c>
      <c r="B2125" s="117" t="s">
        <v>225</v>
      </c>
      <c r="C2125" s="117" t="s">
        <v>6560</v>
      </c>
      <c r="D2125" s="117" t="s">
        <v>6561</v>
      </c>
      <c r="E2125" s="117" t="s">
        <v>2415</v>
      </c>
      <c r="F2125" s="117" t="s">
        <v>2414</v>
      </c>
      <c r="G2125" s="146" t="str">
        <f t="shared" si="33"/>
        <v>283011猪名川町</v>
      </c>
      <c r="H2125" s="117" t="s">
        <v>277</v>
      </c>
      <c r="J2125" s="117" t="s">
        <v>2299</v>
      </c>
      <c r="K2125" s="121">
        <v>9919993</v>
      </c>
    </row>
    <row r="2126" spans="1:11" x14ac:dyDescent="0.4">
      <c r="A2126" s="117" t="s">
        <v>6634</v>
      </c>
      <c r="B2126" s="117" t="s">
        <v>225</v>
      </c>
      <c r="C2126" s="117" t="s">
        <v>6560</v>
      </c>
      <c r="D2126" s="117" t="s">
        <v>6561</v>
      </c>
      <c r="E2126" s="117" t="s">
        <v>2413</v>
      </c>
      <c r="F2126" s="117" t="s">
        <v>2412</v>
      </c>
      <c r="G2126" s="146" t="str">
        <f t="shared" si="33"/>
        <v>283657多可町</v>
      </c>
      <c r="H2126" s="117" t="s">
        <v>277</v>
      </c>
      <c r="J2126" s="117" t="s">
        <v>2299</v>
      </c>
      <c r="K2126" s="121">
        <v>12423568</v>
      </c>
    </row>
    <row r="2127" spans="1:11" x14ac:dyDescent="0.4">
      <c r="A2127" s="117" t="s">
        <v>6634</v>
      </c>
      <c r="B2127" s="117" t="s">
        <v>225</v>
      </c>
      <c r="C2127" s="117" t="s">
        <v>6560</v>
      </c>
      <c r="D2127" s="117" t="s">
        <v>6561</v>
      </c>
      <c r="E2127" s="117" t="s">
        <v>2411</v>
      </c>
      <c r="F2127" s="117" t="s">
        <v>2410</v>
      </c>
      <c r="G2127" s="146" t="str">
        <f t="shared" si="33"/>
        <v>283819稲美町</v>
      </c>
      <c r="H2127" s="117" t="s">
        <v>277</v>
      </c>
      <c r="J2127" s="117" t="s">
        <v>2299</v>
      </c>
      <c r="K2127" s="121">
        <v>10890392</v>
      </c>
    </row>
    <row r="2128" spans="1:11" x14ac:dyDescent="0.4">
      <c r="A2128" s="117" t="s">
        <v>6634</v>
      </c>
      <c r="B2128" s="117" t="s">
        <v>225</v>
      </c>
      <c r="C2128" s="117" t="s">
        <v>6560</v>
      </c>
      <c r="D2128" s="117" t="s">
        <v>6561</v>
      </c>
      <c r="E2128" s="117" t="s">
        <v>2409</v>
      </c>
      <c r="F2128" s="117" t="s">
        <v>2408</v>
      </c>
      <c r="G2128" s="146" t="str">
        <f t="shared" si="33"/>
        <v>283827播磨町</v>
      </c>
      <c r="H2128" s="117" t="s">
        <v>277</v>
      </c>
      <c r="J2128" s="117" t="s">
        <v>2299</v>
      </c>
      <c r="K2128" s="121">
        <v>11395625</v>
      </c>
    </row>
    <row r="2129" spans="1:11" x14ac:dyDescent="0.4">
      <c r="A2129" s="117" t="s">
        <v>6634</v>
      </c>
      <c r="B2129" s="117" t="s">
        <v>225</v>
      </c>
      <c r="C2129" s="117" t="s">
        <v>6560</v>
      </c>
      <c r="D2129" s="117" t="s">
        <v>6561</v>
      </c>
      <c r="E2129" s="117" t="s">
        <v>2407</v>
      </c>
      <c r="F2129" s="117" t="s">
        <v>2406</v>
      </c>
      <c r="G2129" s="146" t="str">
        <f t="shared" si="33"/>
        <v>284424市川町</v>
      </c>
      <c r="H2129" s="117" t="s">
        <v>277</v>
      </c>
      <c r="J2129" s="117" t="s">
        <v>2299</v>
      </c>
      <c r="K2129" s="121">
        <v>6195557</v>
      </c>
    </row>
    <row r="2130" spans="1:11" x14ac:dyDescent="0.4">
      <c r="A2130" s="117" t="s">
        <v>6634</v>
      </c>
      <c r="B2130" s="117" t="s">
        <v>225</v>
      </c>
      <c r="C2130" s="117" t="s">
        <v>6560</v>
      </c>
      <c r="D2130" s="117" t="s">
        <v>6561</v>
      </c>
      <c r="E2130" s="117" t="s">
        <v>2405</v>
      </c>
      <c r="F2130" s="117" t="s">
        <v>2404</v>
      </c>
      <c r="G2130" s="146" t="str">
        <f t="shared" si="33"/>
        <v>284432福崎町</v>
      </c>
      <c r="H2130" s="117" t="s">
        <v>277</v>
      </c>
      <c r="J2130" s="117" t="s">
        <v>2299</v>
      </c>
      <c r="K2130" s="121">
        <v>8188193</v>
      </c>
    </row>
    <row r="2131" spans="1:11" x14ac:dyDescent="0.4">
      <c r="A2131" s="117" t="s">
        <v>6634</v>
      </c>
      <c r="B2131" s="117" t="s">
        <v>225</v>
      </c>
      <c r="C2131" s="117" t="s">
        <v>6560</v>
      </c>
      <c r="D2131" s="117" t="s">
        <v>6561</v>
      </c>
      <c r="E2131" s="117" t="s">
        <v>2403</v>
      </c>
      <c r="F2131" s="117" t="s">
        <v>2402</v>
      </c>
      <c r="G2131" s="146" t="str">
        <f t="shared" si="33"/>
        <v>284467神河町</v>
      </c>
      <c r="H2131" s="117" t="s">
        <v>277</v>
      </c>
      <c r="J2131" s="117" t="s">
        <v>2299</v>
      </c>
      <c r="K2131" s="121">
        <v>9821886</v>
      </c>
    </row>
    <row r="2132" spans="1:11" x14ac:dyDescent="0.4">
      <c r="A2132" s="117" t="s">
        <v>6634</v>
      </c>
      <c r="B2132" s="117" t="s">
        <v>225</v>
      </c>
      <c r="C2132" s="117" t="s">
        <v>6560</v>
      </c>
      <c r="D2132" s="117" t="s">
        <v>6561</v>
      </c>
      <c r="E2132" s="117" t="s">
        <v>2401</v>
      </c>
      <c r="F2132" s="117" t="s">
        <v>2400</v>
      </c>
      <c r="G2132" s="146" t="str">
        <f t="shared" si="33"/>
        <v>284645太子町</v>
      </c>
      <c r="H2132" s="117" t="s">
        <v>277</v>
      </c>
      <c r="J2132" s="117" t="s">
        <v>2299</v>
      </c>
      <c r="K2132" s="121">
        <v>11172618</v>
      </c>
    </row>
    <row r="2133" spans="1:11" x14ac:dyDescent="0.4">
      <c r="A2133" s="117" t="s">
        <v>6634</v>
      </c>
      <c r="B2133" s="117" t="s">
        <v>225</v>
      </c>
      <c r="C2133" s="117" t="s">
        <v>6560</v>
      </c>
      <c r="D2133" s="117" t="s">
        <v>6561</v>
      </c>
      <c r="E2133" s="117" t="s">
        <v>2399</v>
      </c>
      <c r="F2133" s="117" t="s">
        <v>2398</v>
      </c>
      <c r="G2133" s="146" t="str">
        <f t="shared" si="33"/>
        <v>284815上郡町</v>
      </c>
      <c r="H2133" s="117" t="s">
        <v>277</v>
      </c>
      <c r="J2133" s="117" t="s">
        <v>2299</v>
      </c>
      <c r="K2133" s="121">
        <v>7460585</v>
      </c>
    </row>
    <row r="2134" spans="1:11" x14ac:dyDescent="0.4">
      <c r="A2134" s="117" t="s">
        <v>6634</v>
      </c>
      <c r="B2134" s="117" t="s">
        <v>225</v>
      </c>
      <c r="C2134" s="117" t="s">
        <v>6560</v>
      </c>
      <c r="D2134" s="117" t="s">
        <v>6561</v>
      </c>
      <c r="E2134" s="117" t="s">
        <v>2397</v>
      </c>
      <c r="F2134" s="117" t="s">
        <v>2396</v>
      </c>
      <c r="G2134" s="146" t="str">
        <f t="shared" si="33"/>
        <v>285013佐用町</v>
      </c>
      <c r="H2134" s="117" t="s">
        <v>277</v>
      </c>
      <c r="J2134" s="117" t="s">
        <v>2299</v>
      </c>
      <c r="K2134" s="121">
        <v>12336699</v>
      </c>
    </row>
    <row r="2135" spans="1:11" x14ac:dyDescent="0.4">
      <c r="A2135" s="117" t="s">
        <v>6634</v>
      </c>
      <c r="B2135" s="117" t="s">
        <v>225</v>
      </c>
      <c r="C2135" s="117" t="s">
        <v>6560</v>
      </c>
      <c r="D2135" s="117" t="s">
        <v>6561</v>
      </c>
      <c r="E2135" s="117" t="s">
        <v>2395</v>
      </c>
      <c r="F2135" s="117" t="s">
        <v>2394</v>
      </c>
      <c r="G2135" s="146" t="str">
        <f t="shared" si="33"/>
        <v>285854香美町</v>
      </c>
      <c r="H2135" s="117" t="s">
        <v>277</v>
      </c>
      <c r="J2135" s="117" t="s">
        <v>2299</v>
      </c>
      <c r="K2135" s="121">
        <v>13943603</v>
      </c>
    </row>
    <row r="2136" spans="1:11" x14ac:dyDescent="0.4">
      <c r="A2136" s="117" t="s">
        <v>6634</v>
      </c>
      <c r="B2136" s="117" t="s">
        <v>225</v>
      </c>
      <c r="C2136" s="117" t="s">
        <v>6560</v>
      </c>
      <c r="D2136" s="117" t="s">
        <v>6561</v>
      </c>
      <c r="E2136" s="117" t="s">
        <v>2393</v>
      </c>
      <c r="F2136" s="117" t="s">
        <v>2392</v>
      </c>
      <c r="G2136" s="146" t="str">
        <f t="shared" si="33"/>
        <v>285862新温泉町</v>
      </c>
      <c r="H2136" s="117" t="s">
        <v>277</v>
      </c>
      <c r="J2136" s="117" t="s">
        <v>2299</v>
      </c>
      <c r="K2136" s="121">
        <v>10799352</v>
      </c>
    </row>
    <row r="2137" spans="1:11" x14ac:dyDescent="0.4">
      <c r="A2137" s="117" t="s">
        <v>6634</v>
      </c>
      <c r="B2137" s="117" t="s">
        <v>225</v>
      </c>
      <c r="C2137" s="117" t="s">
        <v>6560</v>
      </c>
      <c r="D2137" s="117" t="s">
        <v>6561</v>
      </c>
      <c r="E2137" s="117" t="s">
        <v>2391</v>
      </c>
      <c r="F2137" s="117" t="s">
        <v>2390</v>
      </c>
      <c r="G2137" s="146" t="str">
        <f t="shared" si="33"/>
        <v>288012兵庫県市町村職員退職手当組合</v>
      </c>
      <c r="H2137" s="117" t="s">
        <v>226</v>
      </c>
      <c r="J2137" s="117" t="s">
        <v>2299</v>
      </c>
      <c r="K2137" s="121">
        <v>12314412</v>
      </c>
    </row>
    <row r="2138" spans="1:11" x14ac:dyDescent="0.4">
      <c r="A2138" s="117" t="s">
        <v>6634</v>
      </c>
      <c r="B2138" s="117" t="s">
        <v>225</v>
      </c>
      <c r="C2138" s="117" t="s">
        <v>6560</v>
      </c>
      <c r="D2138" s="117" t="s">
        <v>6561</v>
      </c>
      <c r="E2138" s="117" t="s">
        <v>2389</v>
      </c>
      <c r="F2138" s="117" t="s">
        <v>2388</v>
      </c>
      <c r="G2138" s="146" t="str">
        <f t="shared" si="33"/>
        <v>288101北播衛生事務組合</v>
      </c>
      <c r="H2138" s="117" t="s">
        <v>226</v>
      </c>
      <c r="J2138" s="117" t="s">
        <v>2299</v>
      </c>
      <c r="K2138" s="121">
        <v>203204</v>
      </c>
    </row>
    <row r="2139" spans="1:11" x14ac:dyDescent="0.4">
      <c r="A2139" s="117" t="s">
        <v>6634</v>
      </c>
      <c r="B2139" s="117" t="s">
        <v>225</v>
      </c>
      <c r="C2139" s="117" t="s">
        <v>6560</v>
      </c>
      <c r="D2139" s="117" t="s">
        <v>6561</v>
      </c>
      <c r="E2139" s="117" t="s">
        <v>2387</v>
      </c>
      <c r="F2139" s="117" t="s">
        <v>2386</v>
      </c>
      <c r="G2139" s="146" t="str">
        <f t="shared" si="33"/>
        <v>288128北播磨こども発達支援センター事務組合わかあゆ園</v>
      </c>
      <c r="H2139" s="117" t="s">
        <v>226</v>
      </c>
      <c r="J2139" s="117" t="s">
        <v>2299</v>
      </c>
      <c r="K2139" s="121">
        <v>87316</v>
      </c>
    </row>
    <row r="2140" spans="1:11" x14ac:dyDescent="0.4">
      <c r="A2140" s="117" t="s">
        <v>6634</v>
      </c>
      <c r="B2140" s="117" t="s">
        <v>225</v>
      </c>
      <c r="C2140" s="117" t="s">
        <v>6560</v>
      </c>
      <c r="D2140" s="117" t="s">
        <v>6561</v>
      </c>
      <c r="E2140" s="117" t="s">
        <v>2385</v>
      </c>
      <c r="F2140" s="117" t="s">
        <v>2384</v>
      </c>
      <c r="G2140" s="146" t="str">
        <f t="shared" si="33"/>
        <v>288179揖龍保健衛生施設事務組合</v>
      </c>
      <c r="H2140" s="117" t="s">
        <v>226</v>
      </c>
      <c r="J2140" s="117" t="s">
        <v>2299</v>
      </c>
      <c r="K2140" s="121">
        <v>2464666</v>
      </c>
    </row>
    <row r="2141" spans="1:11" x14ac:dyDescent="0.4">
      <c r="A2141" s="117" t="s">
        <v>6634</v>
      </c>
      <c r="B2141" s="117" t="s">
        <v>225</v>
      </c>
      <c r="C2141" s="117" t="s">
        <v>6560</v>
      </c>
      <c r="D2141" s="117" t="s">
        <v>6561</v>
      </c>
      <c r="E2141" s="117" t="s">
        <v>2383</v>
      </c>
      <c r="F2141" s="117" t="s">
        <v>2382</v>
      </c>
      <c r="G2141" s="146" t="str">
        <f t="shared" si="33"/>
        <v>288195加古川市外２市共有公会堂事務組合</v>
      </c>
      <c r="H2141" s="117" t="s">
        <v>226</v>
      </c>
      <c r="J2141" s="117" t="s">
        <v>2299</v>
      </c>
      <c r="K2141" s="121">
        <v>88</v>
      </c>
    </row>
    <row r="2142" spans="1:11" x14ac:dyDescent="0.4">
      <c r="A2142" s="117" t="s">
        <v>6634</v>
      </c>
      <c r="B2142" s="117" t="s">
        <v>225</v>
      </c>
      <c r="C2142" s="117" t="s">
        <v>6560</v>
      </c>
      <c r="D2142" s="117" t="s">
        <v>6561</v>
      </c>
      <c r="E2142" s="117" t="s">
        <v>2381</v>
      </c>
      <c r="F2142" s="117" t="s">
        <v>2380</v>
      </c>
      <c r="G2142" s="146" t="str">
        <f t="shared" si="33"/>
        <v>288209市川町外三ヶ市町共有財産事務組合</v>
      </c>
      <c r="H2142" s="117" t="s">
        <v>226</v>
      </c>
      <c r="J2142" s="117" t="s">
        <v>2299</v>
      </c>
      <c r="K2142" s="121">
        <v>20707</v>
      </c>
    </row>
    <row r="2143" spans="1:11" x14ac:dyDescent="0.4">
      <c r="A2143" s="117" t="s">
        <v>6634</v>
      </c>
      <c r="B2143" s="117" t="s">
        <v>225</v>
      </c>
      <c r="C2143" s="117" t="s">
        <v>6560</v>
      </c>
      <c r="D2143" s="117" t="s">
        <v>6561</v>
      </c>
      <c r="E2143" s="117" t="s">
        <v>2379</v>
      </c>
      <c r="F2143" s="117" t="s">
        <v>2378</v>
      </c>
      <c r="G2143" s="146" t="str">
        <f t="shared" si="33"/>
        <v>288268洲本市・南あわじ市山林事務組合</v>
      </c>
      <c r="H2143" s="117" t="s">
        <v>226</v>
      </c>
      <c r="J2143" s="117" t="s">
        <v>2299</v>
      </c>
      <c r="K2143" s="121">
        <v>1639</v>
      </c>
    </row>
    <row r="2144" spans="1:11" x14ac:dyDescent="0.4">
      <c r="A2144" s="117" t="s">
        <v>6634</v>
      </c>
      <c r="B2144" s="117" t="s">
        <v>225</v>
      </c>
      <c r="C2144" s="117" t="s">
        <v>6560</v>
      </c>
      <c r="D2144" s="117" t="s">
        <v>6561</v>
      </c>
      <c r="E2144" s="117" t="s">
        <v>2377</v>
      </c>
      <c r="F2144" s="117" t="s">
        <v>2376</v>
      </c>
      <c r="G2144" s="146" t="str">
        <f t="shared" si="33"/>
        <v>288284南あわじ市・洲本市小中学校組合</v>
      </c>
      <c r="H2144" s="117" t="s">
        <v>226</v>
      </c>
      <c r="J2144" s="117" t="s">
        <v>2299</v>
      </c>
      <c r="K2144" s="121">
        <v>240608</v>
      </c>
    </row>
    <row r="2145" spans="1:11" x14ac:dyDescent="0.4">
      <c r="A2145" s="117" t="s">
        <v>6634</v>
      </c>
      <c r="B2145" s="117" t="s">
        <v>225</v>
      </c>
      <c r="C2145" s="117" t="s">
        <v>6560</v>
      </c>
      <c r="D2145" s="117" t="s">
        <v>6561</v>
      </c>
      <c r="E2145" s="117" t="s">
        <v>2375</v>
      </c>
      <c r="F2145" s="117" t="s">
        <v>2374</v>
      </c>
      <c r="G2145" s="146" t="str">
        <f t="shared" si="33"/>
        <v>288292北播磨清掃事務組合</v>
      </c>
      <c r="H2145" s="117" t="s">
        <v>226</v>
      </c>
      <c r="J2145" s="117" t="s">
        <v>2299</v>
      </c>
      <c r="K2145" s="121">
        <v>1176188</v>
      </c>
    </row>
    <row r="2146" spans="1:11" x14ac:dyDescent="0.4">
      <c r="A2146" s="117" t="s">
        <v>6634</v>
      </c>
      <c r="B2146" s="117" t="s">
        <v>225</v>
      </c>
      <c r="C2146" s="117" t="s">
        <v>6560</v>
      </c>
      <c r="D2146" s="117" t="s">
        <v>6561</v>
      </c>
      <c r="E2146" s="117" t="s">
        <v>2373</v>
      </c>
      <c r="F2146" s="117" t="s">
        <v>2372</v>
      </c>
      <c r="G2146" s="146" t="str">
        <f t="shared" si="33"/>
        <v>288535中播衛生施設事務組合</v>
      </c>
      <c r="H2146" s="117" t="s">
        <v>226</v>
      </c>
      <c r="J2146" s="117" t="s">
        <v>2299</v>
      </c>
      <c r="K2146" s="121">
        <v>268307</v>
      </c>
    </row>
    <row r="2147" spans="1:11" x14ac:dyDescent="0.4">
      <c r="A2147" s="117" t="s">
        <v>6634</v>
      </c>
      <c r="B2147" s="117" t="s">
        <v>225</v>
      </c>
      <c r="C2147" s="117" t="s">
        <v>6560</v>
      </c>
      <c r="D2147" s="117" t="s">
        <v>6561</v>
      </c>
      <c r="E2147" s="117" t="s">
        <v>2371</v>
      </c>
      <c r="F2147" s="117" t="s">
        <v>2370</v>
      </c>
      <c r="G2147" s="146" t="str">
        <f t="shared" si="33"/>
        <v>288691氷上多可衛生事務組合</v>
      </c>
      <c r="H2147" s="117" t="s">
        <v>226</v>
      </c>
      <c r="J2147" s="117" t="s">
        <v>2299</v>
      </c>
      <c r="K2147" s="121">
        <v>183368</v>
      </c>
    </row>
    <row r="2148" spans="1:11" x14ac:dyDescent="0.4">
      <c r="A2148" s="117" t="s">
        <v>6634</v>
      </c>
      <c r="B2148" s="117" t="s">
        <v>225</v>
      </c>
      <c r="C2148" s="117" t="s">
        <v>6560</v>
      </c>
      <c r="D2148" s="117" t="s">
        <v>6561</v>
      </c>
      <c r="E2148" s="117" t="s">
        <v>2369</v>
      </c>
      <c r="F2148" s="117" t="s">
        <v>2368</v>
      </c>
      <c r="G2148" s="146" t="str">
        <f t="shared" si="33"/>
        <v>288802兵庫県市町交通災害共済組合</v>
      </c>
      <c r="H2148" s="117" t="s">
        <v>220</v>
      </c>
      <c r="J2148" s="117" t="s">
        <v>2299</v>
      </c>
      <c r="K2148" s="121">
        <v>0</v>
      </c>
    </row>
    <row r="2149" spans="1:11" x14ac:dyDescent="0.4">
      <c r="A2149" s="117" t="s">
        <v>6634</v>
      </c>
      <c r="B2149" s="117" t="s">
        <v>225</v>
      </c>
      <c r="C2149" s="117" t="s">
        <v>6560</v>
      </c>
      <c r="D2149" s="117" t="s">
        <v>6561</v>
      </c>
      <c r="E2149" s="117" t="s">
        <v>2367</v>
      </c>
      <c r="F2149" s="117" t="s">
        <v>2366</v>
      </c>
      <c r="G2149" s="146" t="str">
        <f t="shared" si="33"/>
        <v>288811兵庫県町議会議員公務災害補償組合</v>
      </c>
      <c r="H2149" s="117" t="s">
        <v>226</v>
      </c>
      <c r="J2149" s="117" t="s">
        <v>2299</v>
      </c>
      <c r="K2149" s="121">
        <v>10520</v>
      </c>
    </row>
    <row r="2150" spans="1:11" x14ac:dyDescent="0.4">
      <c r="A2150" s="117" t="s">
        <v>6634</v>
      </c>
      <c r="B2150" s="117" t="s">
        <v>225</v>
      </c>
      <c r="C2150" s="117" t="s">
        <v>6560</v>
      </c>
      <c r="D2150" s="117" t="s">
        <v>6561</v>
      </c>
      <c r="E2150" s="117" t="s">
        <v>2365</v>
      </c>
      <c r="F2150" s="117" t="s">
        <v>2364</v>
      </c>
      <c r="G2150" s="146" t="str">
        <f t="shared" si="33"/>
        <v>288900洲本市・南あわじ市衛生事務組合</v>
      </c>
      <c r="H2150" s="117" t="s">
        <v>226</v>
      </c>
      <c r="J2150" s="117" t="s">
        <v>2299</v>
      </c>
      <c r="K2150" s="121">
        <v>403503</v>
      </c>
    </row>
    <row r="2151" spans="1:11" x14ac:dyDescent="0.4">
      <c r="A2151" s="117" t="s">
        <v>6634</v>
      </c>
      <c r="B2151" s="117" t="s">
        <v>225</v>
      </c>
      <c r="C2151" s="117" t="s">
        <v>6560</v>
      </c>
      <c r="D2151" s="117" t="s">
        <v>6561</v>
      </c>
      <c r="E2151" s="117" t="s">
        <v>2363</v>
      </c>
      <c r="F2151" s="117" t="s">
        <v>2362</v>
      </c>
      <c r="G2151" s="146" t="str">
        <f t="shared" si="33"/>
        <v>289027加古郡衛生事務組合</v>
      </c>
      <c r="H2151" s="117" t="s">
        <v>226</v>
      </c>
      <c r="J2151" s="117" t="s">
        <v>2299</v>
      </c>
      <c r="K2151" s="121">
        <v>366097</v>
      </c>
    </row>
    <row r="2152" spans="1:11" x14ac:dyDescent="0.4">
      <c r="A2152" s="117" t="s">
        <v>6634</v>
      </c>
      <c r="B2152" s="117" t="s">
        <v>225</v>
      </c>
      <c r="C2152" s="117" t="s">
        <v>6560</v>
      </c>
      <c r="D2152" s="117" t="s">
        <v>6561</v>
      </c>
      <c r="E2152" s="117" t="s">
        <v>2361</v>
      </c>
      <c r="F2152" s="117" t="s">
        <v>2360</v>
      </c>
      <c r="G2152" s="146" t="str">
        <f t="shared" si="33"/>
        <v>289035播磨内陸医務事業組合</v>
      </c>
      <c r="H2152" s="117" t="s">
        <v>226</v>
      </c>
      <c r="J2152" s="117" t="s">
        <v>2299</v>
      </c>
      <c r="K2152" s="121">
        <v>135402</v>
      </c>
    </row>
    <row r="2153" spans="1:11" x14ac:dyDescent="0.4">
      <c r="A2153" s="117" t="s">
        <v>6634</v>
      </c>
      <c r="B2153" s="117" t="s">
        <v>225</v>
      </c>
      <c r="C2153" s="117" t="s">
        <v>6560</v>
      </c>
      <c r="D2153" s="117" t="s">
        <v>6561</v>
      </c>
      <c r="E2153" s="117" t="s">
        <v>2359</v>
      </c>
      <c r="F2153" s="117" t="s">
        <v>2358</v>
      </c>
      <c r="G2153" s="146" t="str">
        <f t="shared" si="33"/>
        <v>289043淡路広域行政事務組合（普通会計分）</v>
      </c>
      <c r="H2153" s="117" t="s">
        <v>226</v>
      </c>
      <c r="J2153" s="117" t="s">
        <v>2299</v>
      </c>
      <c r="K2153" s="121">
        <v>329030</v>
      </c>
    </row>
    <row r="2154" spans="1:11" x14ac:dyDescent="0.4">
      <c r="A2154" s="117" t="s">
        <v>6634</v>
      </c>
      <c r="B2154" s="117" t="s">
        <v>225</v>
      </c>
      <c r="C2154" s="117" t="s">
        <v>6560</v>
      </c>
      <c r="D2154" s="117" t="s">
        <v>6561</v>
      </c>
      <c r="E2154" s="117" t="s">
        <v>2357</v>
      </c>
      <c r="F2154" s="117" t="s">
        <v>2356</v>
      </c>
      <c r="G2154" s="146" t="str">
        <f t="shared" si="33"/>
        <v>289051南但広域行政事務組合（普通会計分）</v>
      </c>
      <c r="H2154" s="117" t="s">
        <v>226</v>
      </c>
      <c r="J2154" s="117" t="s">
        <v>2299</v>
      </c>
      <c r="K2154" s="121">
        <v>2136767</v>
      </c>
    </row>
    <row r="2155" spans="1:11" x14ac:dyDescent="0.4">
      <c r="A2155" s="117" t="s">
        <v>6634</v>
      </c>
      <c r="B2155" s="117" t="s">
        <v>225</v>
      </c>
      <c r="C2155" s="117" t="s">
        <v>6560</v>
      </c>
      <c r="D2155" s="117" t="s">
        <v>6561</v>
      </c>
      <c r="E2155" s="117" t="s">
        <v>2355</v>
      </c>
      <c r="F2155" s="117" t="s">
        <v>2354</v>
      </c>
      <c r="G2155" s="146" t="str">
        <f t="shared" si="33"/>
        <v>289060淡路広域消防事務組合</v>
      </c>
      <c r="H2155" s="117" t="s">
        <v>226</v>
      </c>
      <c r="J2155" s="117" t="s">
        <v>2299</v>
      </c>
      <c r="K2155" s="121">
        <v>1885342</v>
      </c>
    </row>
    <row r="2156" spans="1:11" x14ac:dyDescent="0.4">
      <c r="A2156" s="117" t="s">
        <v>6634</v>
      </c>
      <c r="B2156" s="117" t="s">
        <v>225</v>
      </c>
      <c r="C2156" s="117" t="s">
        <v>6560</v>
      </c>
      <c r="D2156" s="117" t="s">
        <v>6561</v>
      </c>
      <c r="E2156" s="117" t="s">
        <v>2353</v>
      </c>
      <c r="F2156" s="117" t="s">
        <v>2352</v>
      </c>
      <c r="G2156" s="146" t="str">
        <f t="shared" si="33"/>
        <v>289191丹波少年自然の家事務組合</v>
      </c>
      <c r="H2156" s="117" t="s">
        <v>226</v>
      </c>
      <c r="J2156" s="117" t="s">
        <v>2299</v>
      </c>
      <c r="K2156" s="121">
        <v>266776</v>
      </c>
    </row>
    <row r="2157" spans="1:11" x14ac:dyDescent="0.4">
      <c r="A2157" s="117" t="s">
        <v>6634</v>
      </c>
      <c r="B2157" s="117" t="s">
        <v>225</v>
      </c>
      <c r="C2157" s="117" t="s">
        <v>6560</v>
      </c>
      <c r="D2157" s="117" t="s">
        <v>6561</v>
      </c>
      <c r="E2157" s="117" t="s">
        <v>2351</v>
      </c>
      <c r="F2157" s="117" t="s">
        <v>2350</v>
      </c>
      <c r="G2157" s="146" t="str">
        <f t="shared" si="33"/>
        <v>289205西脇多可行政事務組合（普通会計分）</v>
      </c>
      <c r="H2157" s="117" t="s">
        <v>226</v>
      </c>
      <c r="J2157" s="117" t="s">
        <v>2299</v>
      </c>
      <c r="K2157" s="121">
        <v>467601</v>
      </c>
    </row>
    <row r="2158" spans="1:11" x14ac:dyDescent="0.4">
      <c r="A2158" s="117" t="s">
        <v>6634</v>
      </c>
      <c r="B2158" s="117" t="s">
        <v>225</v>
      </c>
      <c r="C2158" s="117" t="s">
        <v>6560</v>
      </c>
      <c r="D2158" s="117" t="s">
        <v>6561</v>
      </c>
      <c r="E2158" s="117" t="s">
        <v>2349</v>
      </c>
      <c r="F2158" s="117" t="s">
        <v>2348</v>
      </c>
      <c r="G2158" s="146" t="str">
        <f t="shared" si="33"/>
        <v>289221兵庫県競馬組合</v>
      </c>
      <c r="H2158" s="117" t="s">
        <v>220</v>
      </c>
      <c r="J2158" s="117" t="s">
        <v>2299</v>
      </c>
      <c r="K2158" s="121">
        <v>0</v>
      </c>
    </row>
    <row r="2159" spans="1:11" x14ac:dyDescent="0.4">
      <c r="A2159" s="117" t="s">
        <v>6634</v>
      </c>
      <c r="B2159" s="117" t="s">
        <v>225</v>
      </c>
      <c r="C2159" s="117" t="s">
        <v>6560</v>
      </c>
      <c r="D2159" s="117" t="s">
        <v>6561</v>
      </c>
      <c r="E2159" s="117" t="s">
        <v>2347</v>
      </c>
      <c r="F2159" s="117" t="s">
        <v>2346</v>
      </c>
      <c r="G2159" s="146" t="str">
        <f t="shared" si="33"/>
        <v>289230美方郡広域事務組合（普通会計分）</v>
      </c>
      <c r="H2159" s="117" t="s">
        <v>226</v>
      </c>
      <c r="J2159" s="117" t="s">
        <v>2299</v>
      </c>
      <c r="K2159" s="121">
        <v>821673</v>
      </c>
    </row>
    <row r="2160" spans="1:11" x14ac:dyDescent="0.4">
      <c r="A2160" s="117" t="s">
        <v>6634</v>
      </c>
      <c r="B2160" s="117" t="s">
        <v>225</v>
      </c>
      <c r="C2160" s="117" t="s">
        <v>6560</v>
      </c>
      <c r="D2160" s="117" t="s">
        <v>6561</v>
      </c>
      <c r="E2160" s="117" t="s">
        <v>2345</v>
      </c>
      <c r="F2160" s="117" t="s">
        <v>2344</v>
      </c>
      <c r="G2160" s="146" t="str">
        <f t="shared" si="33"/>
        <v>289256中播北部行政事務組合</v>
      </c>
      <c r="H2160" s="117" t="s">
        <v>226</v>
      </c>
      <c r="J2160" s="117" t="s">
        <v>2299</v>
      </c>
      <c r="K2160" s="121">
        <v>753085</v>
      </c>
    </row>
    <row r="2161" spans="1:11" x14ac:dyDescent="0.4">
      <c r="A2161" s="117" t="s">
        <v>6634</v>
      </c>
      <c r="B2161" s="117" t="s">
        <v>225</v>
      </c>
      <c r="C2161" s="117" t="s">
        <v>6560</v>
      </c>
      <c r="D2161" s="117" t="s">
        <v>6561</v>
      </c>
      <c r="E2161" s="117" t="s">
        <v>2343</v>
      </c>
      <c r="F2161" s="117" t="s">
        <v>2342</v>
      </c>
      <c r="G2161" s="146" t="str">
        <f t="shared" si="33"/>
        <v>289264姫路福崎斎苑施設事務組合</v>
      </c>
      <c r="H2161" s="117" t="s">
        <v>226</v>
      </c>
      <c r="J2161" s="117" t="s">
        <v>2299</v>
      </c>
      <c r="K2161" s="121">
        <v>44670</v>
      </c>
    </row>
    <row r="2162" spans="1:11" x14ac:dyDescent="0.4">
      <c r="A2162" s="117" t="s">
        <v>6634</v>
      </c>
      <c r="B2162" s="117" t="s">
        <v>225</v>
      </c>
      <c r="C2162" s="117" t="s">
        <v>6560</v>
      </c>
      <c r="D2162" s="117" t="s">
        <v>6561</v>
      </c>
      <c r="E2162" s="117" t="s">
        <v>2341</v>
      </c>
      <c r="F2162" s="117" t="s">
        <v>2340</v>
      </c>
      <c r="G2162" s="146" t="str">
        <f t="shared" si="33"/>
        <v>289329小野加東加西環境施設事務組合</v>
      </c>
      <c r="H2162" s="117" t="s">
        <v>226</v>
      </c>
      <c r="J2162" s="117" t="s">
        <v>2299</v>
      </c>
      <c r="K2162" s="121">
        <v>593423</v>
      </c>
    </row>
    <row r="2163" spans="1:11" x14ac:dyDescent="0.4">
      <c r="A2163" s="117" t="s">
        <v>6634</v>
      </c>
      <c r="B2163" s="117" t="s">
        <v>225</v>
      </c>
      <c r="C2163" s="117" t="s">
        <v>6560</v>
      </c>
      <c r="D2163" s="117" t="s">
        <v>6561</v>
      </c>
      <c r="E2163" s="117" t="s">
        <v>2339</v>
      </c>
      <c r="F2163" s="117" t="s">
        <v>2338</v>
      </c>
      <c r="G2163" s="146" t="str">
        <f t="shared" si="33"/>
        <v>289337揖龍地区農業共済事務組合</v>
      </c>
      <c r="H2163" s="117" t="s">
        <v>220</v>
      </c>
      <c r="J2163" s="117" t="s">
        <v>2299</v>
      </c>
      <c r="K2163" s="121">
        <v>0</v>
      </c>
    </row>
    <row r="2164" spans="1:11" x14ac:dyDescent="0.4">
      <c r="A2164" s="117" t="s">
        <v>6634</v>
      </c>
      <c r="B2164" s="117" t="s">
        <v>225</v>
      </c>
      <c r="C2164" s="117" t="s">
        <v>6560</v>
      </c>
      <c r="D2164" s="117" t="s">
        <v>6561</v>
      </c>
      <c r="E2164" s="117" t="s">
        <v>2337</v>
      </c>
      <c r="F2164" s="117" t="s">
        <v>2336</v>
      </c>
      <c r="G2164" s="146" t="str">
        <f t="shared" si="33"/>
        <v>289370美方郡広域事務組合（事業会計分）</v>
      </c>
      <c r="H2164" s="117" t="s">
        <v>220</v>
      </c>
      <c r="J2164" s="117" t="s">
        <v>2299</v>
      </c>
      <c r="K2164" s="121">
        <v>0</v>
      </c>
    </row>
    <row r="2165" spans="1:11" x14ac:dyDescent="0.4">
      <c r="A2165" s="117" t="s">
        <v>6634</v>
      </c>
      <c r="B2165" s="117" t="s">
        <v>225</v>
      </c>
      <c r="C2165" s="117" t="s">
        <v>6560</v>
      </c>
      <c r="D2165" s="117" t="s">
        <v>6561</v>
      </c>
      <c r="E2165" s="117" t="s">
        <v>2335</v>
      </c>
      <c r="F2165" s="117" t="s">
        <v>2334</v>
      </c>
      <c r="G2165" s="146" t="str">
        <f t="shared" si="33"/>
        <v>289418赤相農業共済事務組合</v>
      </c>
      <c r="H2165" s="117" t="s">
        <v>220</v>
      </c>
      <c r="J2165" s="117" t="s">
        <v>2299</v>
      </c>
      <c r="K2165" s="121">
        <v>0</v>
      </c>
    </row>
    <row r="2166" spans="1:11" x14ac:dyDescent="0.4">
      <c r="A2166" s="117" t="s">
        <v>6634</v>
      </c>
      <c r="B2166" s="117" t="s">
        <v>225</v>
      </c>
      <c r="C2166" s="117" t="s">
        <v>6560</v>
      </c>
      <c r="D2166" s="117" t="s">
        <v>6561</v>
      </c>
      <c r="E2166" s="117" t="s">
        <v>2333</v>
      </c>
      <c r="F2166" s="117" t="s">
        <v>2332</v>
      </c>
      <c r="G2166" s="146" t="str">
        <f t="shared" si="33"/>
        <v>289451小野加東広域事務組合（事業会計分）</v>
      </c>
      <c r="H2166" s="117" t="s">
        <v>220</v>
      </c>
      <c r="J2166" s="117" t="s">
        <v>2299</v>
      </c>
      <c r="K2166" s="121">
        <v>0</v>
      </c>
    </row>
    <row r="2167" spans="1:11" x14ac:dyDescent="0.4">
      <c r="A2167" s="117" t="s">
        <v>6634</v>
      </c>
      <c r="B2167" s="117" t="s">
        <v>225</v>
      </c>
      <c r="C2167" s="117" t="s">
        <v>6560</v>
      </c>
      <c r="D2167" s="117" t="s">
        <v>6561</v>
      </c>
      <c r="E2167" s="117" t="s">
        <v>2331</v>
      </c>
      <c r="F2167" s="117" t="s">
        <v>2330</v>
      </c>
      <c r="G2167" s="146" t="str">
        <f t="shared" si="33"/>
        <v>289477西脇多可行政事務組合（事業会計分）</v>
      </c>
      <c r="H2167" s="117" t="s">
        <v>220</v>
      </c>
      <c r="J2167" s="117" t="s">
        <v>2299</v>
      </c>
      <c r="K2167" s="121">
        <v>0</v>
      </c>
    </row>
    <row r="2168" spans="1:11" x14ac:dyDescent="0.4">
      <c r="A2168" s="117" t="s">
        <v>6634</v>
      </c>
      <c r="B2168" s="117" t="s">
        <v>225</v>
      </c>
      <c r="C2168" s="117" t="s">
        <v>6560</v>
      </c>
      <c r="D2168" s="117" t="s">
        <v>6561</v>
      </c>
      <c r="E2168" s="117" t="s">
        <v>2329</v>
      </c>
      <c r="F2168" s="117" t="s">
        <v>2328</v>
      </c>
      <c r="G2168" s="146" t="str">
        <f t="shared" si="33"/>
        <v>289485中播農業共済事務組合</v>
      </c>
      <c r="H2168" s="117" t="s">
        <v>220</v>
      </c>
      <c r="J2168" s="117" t="s">
        <v>2299</v>
      </c>
      <c r="K2168" s="121">
        <v>0</v>
      </c>
    </row>
    <row r="2169" spans="1:11" x14ac:dyDescent="0.4">
      <c r="A2169" s="117" t="s">
        <v>6634</v>
      </c>
      <c r="B2169" s="117" t="s">
        <v>225</v>
      </c>
      <c r="C2169" s="117" t="s">
        <v>6560</v>
      </c>
      <c r="D2169" s="117" t="s">
        <v>6561</v>
      </c>
      <c r="E2169" s="117" t="s">
        <v>2327</v>
      </c>
      <c r="F2169" s="117" t="s">
        <v>2326</v>
      </c>
      <c r="G2169" s="146" t="str">
        <f t="shared" si="33"/>
        <v>289515くれさか環境事務組合</v>
      </c>
      <c r="H2169" s="117" t="s">
        <v>226</v>
      </c>
      <c r="J2169" s="117" t="s">
        <v>2299</v>
      </c>
      <c r="K2169" s="121">
        <v>576313</v>
      </c>
    </row>
    <row r="2170" spans="1:11" x14ac:dyDescent="0.4">
      <c r="A2170" s="117" t="s">
        <v>6634</v>
      </c>
      <c r="B2170" s="117" t="s">
        <v>225</v>
      </c>
      <c r="C2170" s="117" t="s">
        <v>6560</v>
      </c>
      <c r="D2170" s="117" t="s">
        <v>6561</v>
      </c>
      <c r="E2170" s="117" t="s">
        <v>2325</v>
      </c>
      <c r="F2170" s="117" t="s">
        <v>2324</v>
      </c>
      <c r="G2170" s="146" t="str">
        <f t="shared" si="33"/>
        <v>289558北但行政事務組合（普通会計分）</v>
      </c>
      <c r="H2170" s="117" t="s">
        <v>226</v>
      </c>
      <c r="J2170" s="117" t="s">
        <v>2299</v>
      </c>
      <c r="K2170" s="121">
        <v>676502</v>
      </c>
    </row>
    <row r="2171" spans="1:11" x14ac:dyDescent="0.4">
      <c r="A2171" s="117" t="s">
        <v>6634</v>
      </c>
      <c r="B2171" s="117" t="s">
        <v>225</v>
      </c>
      <c r="C2171" s="117" t="s">
        <v>6560</v>
      </c>
      <c r="D2171" s="117" t="s">
        <v>6561</v>
      </c>
      <c r="E2171" s="117" t="s">
        <v>2323</v>
      </c>
      <c r="F2171" s="117" t="s">
        <v>2322</v>
      </c>
      <c r="G2171" s="146" t="str">
        <f t="shared" si="33"/>
        <v>289566但馬広域行政事務組合</v>
      </c>
      <c r="H2171" s="117" t="s">
        <v>226</v>
      </c>
      <c r="J2171" s="117" t="s">
        <v>2299</v>
      </c>
      <c r="K2171" s="121">
        <v>116974</v>
      </c>
    </row>
    <row r="2172" spans="1:11" x14ac:dyDescent="0.4">
      <c r="A2172" s="117" t="s">
        <v>6634</v>
      </c>
      <c r="B2172" s="117" t="s">
        <v>225</v>
      </c>
      <c r="C2172" s="117" t="s">
        <v>6560</v>
      </c>
      <c r="D2172" s="117" t="s">
        <v>6561</v>
      </c>
      <c r="E2172" s="117" t="s">
        <v>2321</v>
      </c>
      <c r="F2172" s="117" t="s">
        <v>2320</v>
      </c>
      <c r="G2172" s="146" t="str">
        <f t="shared" si="33"/>
        <v>289591小野加東広域事務組合（普通会計分）</v>
      </c>
      <c r="H2172" s="117" t="s">
        <v>226</v>
      </c>
      <c r="J2172" s="117" t="s">
        <v>2299</v>
      </c>
      <c r="K2172" s="121">
        <v>81102</v>
      </c>
    </row>
    <row r="2173" spans="1:11" x14ac:dyDescent="0.4">
      <c r="A2173" s="117" t="s">
        <v>6634</v>
      </c>
      <c r="B2173" s="117" t="s">
        <v>225</v>
      </c>
      <c r="C2173" s="117" t="s">
        <v>6560</v>
      </c>
      <c r="D2173" s="117" t="s">
        <v>6561</v>
      </c>
      <c r="E2173" s="117" t="s">
        <v>2319</v>
      </c>
      <c r="F2173" s="117" t="s">
        <v>2318</v>
      </c>
      <c r="G2173" s="146" t="str">
        <f t="shared" si="33"/>
        <v>289604東播磨農業共済事務組合</v>
      </c>
      <c r="H2173" s="117" t="s">
        <v>220</v>
      </c>
      <c r="J2173" s="117" t="s">
        <v>2299</v>
      </c>
      <c r="K2173" s="121">
        <v>0</v>
      </c>
    </row>
    <row r="2174" spans="1:11" x14ac:dyDescent="0.4">
      <c r="A2174" s="117" t="s">
        <v>6634</v>
      </c>
      <c r="B2174" s="117" t="s">
        <v>225</v>
      </c>
      <c r="C2174" s="117" t="s">
        <v>6560</v>
      </c>
      <c r="D2174" s="117" t="s">
        <v>6561</v>
      </c>
      <c r="E2174" s="117" t="s">
        <v>2317</v>
      </c>
      <c r="F2174" s="117" t="s">
        <v>2316</v>
      </c>
      <c r="G2174" s="146" t="str">
        <f t="shared" si="33"/>
        <v>289612播磨高原広域事務組合（普通会計分）</v>
      </c>
      <c r="H2174" s="117" t="s">
        <v>226</v>
      </c>
      <c r="J2174" s="117" t="s">
        <v>2299</v>
      </c>
      <c r="K2174" s="121">
        <v>467046</v>
      </c>
    </row>
    <row r="2175" spans="1:11" x14ac:dyDescent="0.4">
      <c r="A2175" s="117" t="s">
        <v>6634</v>
      </c>
      <c r="B2175" s="117" t="s">
        <v>225</v>
      </c>
      <c r="C2175" s="117" t="s">
        <v>6560</v>
      </c>
      <c r="D2175" s="117" t="s">
        <v>6561</v>
      </c>
      <c r="E2175" s="117" t="s">
        <v>2315</v>
      </c>
      <c r="F2175" s="117" t="s">
        <v>2314</v>
      </c>
      <c r="G2175" s="146" t="str">
        <f t="shared" si="33"/>
        <v>289647淡路広域行政事務組合（事業会計分）</v>
      </c>
      <c r="H2175" s="117" t="s">
        <v>220</v>
      </c>
      <c r="J2175" s="117" t="s">
        <v>2299</v>
      </c>
      <c r="K2175" s="121">
        <v>0</v>
      </c>
    </row>
    <row r="2176" spans="1:11" x14ac:dyDescent="0.4">
      <c r="A2176" s="117" t="s">
        <v>6634</v>
      </c>
      <c r="B2176" s="117" t="s">
        <v>225</v>
      </c>
      <c r="C2176" s="117" t="s">
        <v>6560</v>
      </c>
      <c r="D2176" s="117" t="s">
        <v>6561</v>
      </c>
      <c r="E2176" s="117" t="s">
        <v>2313</v>
      </c>
      <c r="F2176" s="117" t="s">
        <v>2312</v>
      </c>
      <c r="G2176" s="146" t="str">
        <f t="shared" si="33"/>
        <v>289671猪名川上流広域ごみ処理施設組合</v>
      </c>
      <c r="H2176" s="117" t="s">
        <v>226</v>
      </c>
      <c r="J2176" s="117" t="s">
        <v>2299</v>
      </c>
      <c r="K2176" s="121">
        <v>2765902</v>
      </c>
    </row>
    <row r="2177" spans="1:11" x14ac:dyDescent="0.4">
      <c r="A2177" s="117" t="s">
        <v>6634</v>
      </c>
      <c r="B2177" s="117" t="s">
        <v>225</v>
      </c>
      <c r="C2177" s="117" t="s">
        <v>6560</v>
      </c>
      <c r="D2177" s="117" t="s">
        <v>6561</v>
      </c>
      <c r="E2177" s="117" t="s">
        <v>2311</v>
      </c>
      <c r="F2177" s="117" t="s">
        <v>2310</v>
      </c>
      <c r="G2177" s="146" t="str">
        <f t="shared" si="33"/>
        <v>289701にしはりま環境事務組合</v>
      </c>
      <c r="H2177" s="117" t="s">
        <v>226</v>
      </c>
      <c r="J2177" s="117" t="s">
        <v>2299</v>
      </c>
      <c r="K2177" s="121">
        <v>1183165</v>
      </c>
    </row>
    <row r="2178" spans="1:11" x14ac:dyDescent="0.4">
      <c r="A2178" s="117" t="s">
        <v>6634</v>
      </c>
      <c r="B2178" s="117" t="s">
        <v>225</v>
      </c>
      <c r="C2178" s="117" t="s">
        <v>6560</v>
      </c>
      <c r="D2178" s="117" t="s">
        <v>6561</v>
      </c>
      <c r="E2178" s="117" t="s">
        <v>2309</v>
      </c>
      <c r="F2178" s="117" t="s">
        <v>2308</v>
      </c>
      <c r="G2178" s="146" t="str">
        <f t="shared" ref="G2178:G2241" si="34">E2178&amp;F2178</f>
        <v>289710兵庫県後期高齢者医療広域連合（普通会計分）</v>
      </c>
      <c r="H2178" s="117" t="s">
        <v>226</v>
      </c>
      <c r="J2178" s="117" t="s">
        <v>2299</v>
      </c>
      <c r="K2178" s="121">
        <v>368521</v>
      </c>
    </row>
    <row r="2179" spans="1:11" x14ac:dyDescent="0.4">
      <c r="A2179" s="117" t="s">
        <v>6634</v>
      </c>
      <c r="B2179" s="117" t="s">
        <v>225</v>
      </c>
      <c r="C2179" s="117" t="s">
        <v>6560</v>
      </c>
      <c r="D2179" s="117" t="s">
        <v>6561</v>
      </c>
      <c r="E2179" s="117" t="s">
        <v>2307</v>
      </c>
      <c r="F2179" s="117" t="s">
        <v>2306</v>
      </c>
      <c r="G2179" s="146" t="str">
        <f t="shared" si="34"/>
        <v>289728兵庫県後期高齢者医療広域連合（事業会計分）</v>
      </c>
      <c r="H2179" s="117" t="s">
        <v>220</v>
      </c>
      <c r="J2179" s="117" t="s">
        <v>2299</v>
      </c>
      <c r="K2179" s="121">
        <v>0</v>
      </c>
    </row>
    <row r="2180" spans="1:11" x14ac:dyDescent="0.4">
      <c r="A2180" s="117" t="s">
        <v>6634</v>
      </c>
      <c r="B2180" s="117" t="s">
        <v>225</v>
      </c>
      <c r="C2180" s="117" t="s">
        <v>6560</v>
      </c>
      <c r="D2180" s="117" t="s">
        <v>6561</v>
      </c>
      <c r="E2180" s="117" t="s">
        <v>2305</v>
      </c>
      <c r="F2180" s="117" t="s">
        <v>2304</v>
      </c>
      <c r="G2180" s="146" t="str">
        <f t="shared" si="34"/>
        <v>289744南但広域行政事務組合（事業会計分）</v>
      </c>
      <c r="H2180" s="117" t="s">
        <v>220</v>
      </c>
      <c r="J2180" s="117" t="s">
        <v>2299</v>
      </c>
      <c r="K2180" s="121">
        <v>0</v>
      </c>
    </row>
    <row r="2181" spans="1:11" x14ac:dyDescent="0.4">
      <c r="A2181" s="117" t="s">
        <v>6634</v>
      </c>
      <c r="B2181" s="117" t="s">
        <v>225</v>
      </c>
      <c r="C2181" s="117" t="s">
        <v>6560</v>
      </c>
      <c r="D2181" s="117" t="s">
        <v>6561</v>
      </c>
      <c r="E2181" s="117" t="s">
        <v>2303</v>
      </c>
      <c r="F2181" s="117" t="s">
        <v>2302</v>
      </c>
      <c r="G2181" s="146" t="str">
        <f t="shared" si="34"/>
        <v>289752北はりま消防組合</v>
      </c>
      <c r="H2181" s="117" t="s">
        <v>226</v>
      </c>
      <c r="J2181" s="117" t="s">
        <v>2299</v>
      </c>
      <c r="K2181" s="121">
        <v>4401179</v>
      </c>
    </row>
    <row r="2182" spans="1:11" x14ac:dyDescent="0.4">
      <c r="A2182" s="117" t="s">
        <v>6634</v>
      </c>
      <c r="B2182" s="117" t="s">
        <v>225</v>
      </c>
      <c r="C2182" s="117" t="s">
        <v>6560</v>
      </c>
      <c r="D2182" s="117" t="s">
        <v>6561</v>
      </c>
      <c r="E2182" s="117" t="s">
        <v>2301</v>
      </c>
      <c r="F2182" s="117" t="s">
        <v>2300</v>
      </c>
      <c r="G2182" s="146" t="str">
        <f t="shared" si="34"/>
        <v>289761西はりま消防組合</v>
      </c>
      <c r="H2182" s="117" t="s">
        <v>226</v>
      </c>
      <c r="J2182" s="117" t="s">
        <v>2299</v>
      </c>
      <c r="K2182" s="121">
        <v>2789003</v>
      </c>
    </row>
    <row r="2183" spans="1:11" x14ac:dyDescent="0.4">
      <c r="A2183" s="117" t="s">
        <v>6634</v>
      </c>
      <c r="B2183" s="117" t="s">
        <v>225</v>
      </c>
      <c r="C2183" s="117" t="s">
        <v>6560</v>
      </c>
      <c r="D2183" s="117" t="s">
        <v>6561</v>
      </c>
      <c r="E2183" s="117" t="s">
        <v>2298</v>
      </c>
      <c r="F2183" s="117" t="s">
        <v>2297</v>
      </c>
      <c r="G2183" s="146" t="str">
        <f t="shared" si="34"/>
        <v>292010奈良市</v>
      </c>
      <c r="H2183" s="117" t="s">
        <v>360</v>
      </c>
      <c r="J2183" s="117" t="s">
        <v>2166</v>
      </c>
      <c r="K2183" s="121">
        <v>124876579</v>
      </c>
    </row>
    <row r="2184" spans="1:11" x14ac:dyDescent="0.4">
      <c r="A2184" s="117" t="s">
        <v>6634</v>
      </c>
      <c r="B2184" s="117" t="s">
        <v>225</v>
      </c>
      <c r="C2184" s="117" t="s">
        <v>6560</v>
      </c>
      <c r="D2184" s="117" t="s">
        <v>6561</v>
      </c>
      <c r="E2184" s="117" t="s">
        <v>2296</v>
      </c>
      <c r="F2184" s="117" t="s">
        <v>2295</v>
      </c>
      <c r="G2184" s="146" t="str">
        <f t="shared" si="34"/>
        <v>292028大和高田市</v>
      </c>
      <c r="H2184" s="117" t="s">
        <v>338</v>
      </c>
      <c r="J2184" s="117" t="s">
        <v>2166</v>
      </c>
      <c r="K2184" s="121">
        <v>24009545</v>
      </c>
    </row>
    <row r="2185" spans="1:11" x14ac:dyDescent="0.4">
      <c r="A2185" s="117" t="s">
        <v>6634</v>
      </c>
      <c r="B2185" s="117" t="s">
        <v>225</v>
      </c>
      <c r="C2185" s="117" t="s">
        <v>6560</v>
      </c>
      <c r="D2185" s="117" t="s">
        <v>6561</v>
      </c>
      <c r="E2185" s="117" t="s">
        <v>2294</v>
      </c>
      <c r="F2185" s="117" t="s">
        <v>2293</v>
      </c>
      <c r="G2185" s="146" t="str">
        <f t="shared" si="34"/>
        <v>292036大和郡山市</v>
      </c>
      <c r="H2185" s="117" t="s">
        <v>338</v>
      </c>
      <c r="J2185" s="117" t="s">
        <v>2166</v>
      </c>
      <c r="K2185" s="121">
        <v>32058357</v>
      </c>
    </row>
    <row r="2186" spans="1:11" x14ac:dyDescent="0.4">
      <c r="A2186" s="117" t="s">
        <v>6634</v>
      </c>
      <c r="B2186" s="117" t="s">
        <v>225</v>
      </c>
      <c r="C2186" s="117" t="s">
        <v>6560</v>
      </c>
      <c r="D2186" s="117" t="s">
        <v>6561</v>
      </c>
      <c r="E2186" s="117" t="s">
        <v>2292</v>
      </c>
      <c r="F2186" s="117" t="s">
        <v>2291</v>
      </c>
      <c r="G2186" s="146" t="str">
        <f t="shared" si="34"/>
        <v>292044天理市</v>
      </c>
      <c r="H2186" s="117" t="s">
        <v>338</v>
      </c>
      <c r="J2186" s="117" t="s">
        <v>2166</v>
      </c>
      <c r="K2186" s="121">
        <v>25116426</v>
      </c>
    </row>
    <row r="2187" spans="1:11" x14ac:dyDescent="0.4">
      <c r="A2187" s="117" t="s">
        <v>6634</v>
      </c>
      <c r="B2187" s="117" t="s">
        <v>225</v>
      </c>
      <c r="C2187" s="117" t="s">
        <v>6560</v>
      </c>
      <c r="D2187" s="117" t="s">
        <v>6561</v>
      </c>
      <c r="E2187" s="117" t="s">
        <v>2290</v>
      </c>
      <c r="F2187" s="117" t="s">
        <v>2289</v>
      </c>
      <c r="G2187" s="146" t="str">
        <f t="shared" si="34"/>
        <v>292052橿原市</v>
      </c>
      <c r="H2187" s="117" t="s">
        <v>343</v>
      </c>
      <c r="J2187" s="117" t="s">
        <v>2166</v>
      </c>
      <c r="K2187" s="121">
        <v>43865735</v>
      </c>
    </row>
    <row r="2188" spans="1:11" x14ac:dyDescent="0.4">
      <c r="A2188" s="117" t="s">
        <v>6634</v>
      </c>
      <c r="B2188" s="117" t="s">
        <v>225</v>
      </c>
      <c r="C2188" s="117" t="s">
        <v>6560</v>
      </c>
      <c r="D2188" s="117" t="s">
        <v>6561</v>
      </c>
      <c r="E2188" s="117" t="s">
        <v>2288</v>
      </c>
      <c r="F2188" s="117" t="s">
        <v>2287</v>
      </c>
      <c r="G2188" s="146" t="str">
        <f t="shared" si="34"/>
        <v>292061桜井市</v>
      </c>
      <c r="H2188" s="117" t="s">
        <v>338</v>
      </c>
      <c r="J2188" s="117" t="s">
        <v>2166</v>
      </c>
      <c r="K2188" s="121">
        <v>23990853</v>
      </c>
    </row>
    <row r="2189" spans="1:11" x14ac:dyDescent="0.4">
      <c r="A2189" s="117" t="s">
        <v>6634</v>
      </c>
      <c r="B2189" s="117" t="s">
        <v>225</v>
      </c>
      <c r="C2189" s="117" t="s">
        <v>6560</v>
      </c>
      <c r="D2189" s="117" t="s">
        <v>6561</v>
      </c>
      <c r="E2189" s="117" t="s">
        <v>2286</v>
      </c>
      <c r="F2189" s="117" t="s">
        <v>2285</v>
      </c>
      <c r="G2189" s="146" t="str">
        <f t="shared" si="34"/>
        <v>292079五條市</v>
      </c>
      <c r="H2189" s="117" t="s">
        <v>338</v>
      </c>
      <c r="J2189" s="117" t="s">
        <v>2166</v>
      </c>
      <c r="K2189" s="121">
        <v>19452533</v>
      </c>
    </row>
    <row r="2190" spans="1:11" x14ac:dyDescent="0.4">
      <c r="A2190" s="117" t="s">
        <v>6634</v>
      </c>
      <c r="B2190" s="117" t="s">
        <v>225</v>
      </c>
      <c r="C2190" s="117" t="s">
        <v>6560</v>
      </c>
      <c r="D2190" s="117" t="s">
        <v>6561</v>
      </c>
      <c r="E2190" s="117" t="s">
        <v>2284</v>
      </c>
      <c r="F2190" s="117" t="s">
        <v>2283</v>
      </c>
      <c r="G2190" s="146" t="str">
        <f t="shared" si="34"/>
        <v>292087御所市</v>
      </c>
      <c r="H2190" s="117" t="s">
        <v>338</v>
      </c>
      <c r="J2190" s="117" t="s">
        <v>2166</v>
      </c>
      <c r="K2190" s="121">
        <v>14403633</v>
      </c>
    </row>
    <row r="2191" spans="1:11" x14ac:dyDescent="0.4">
      <c r="A2191" s="117" t="s">
        <v>6634</v>
      </c>
      <c r="B2191" s="117" t="s">
        <v>225</v>
      </c>
      <c r="C2191" s="117" t="s">
        <v>6560</v>
      </c>
      <c r="D2191" s="117" t="s">
        <v>6561</v>
      </c>
      <c r="E2191" s="117" t="s">
        <v>2282</v>
      </c>
      <c r="F2191" s="117" t="s">
        <v>2281</v>
      </c>
      <c r="G2191" s="146" t="str">
        <f t="shared" si="34"/>
        <v>292095生駒市</v>
      </c>
      <c r="H2191" s="117" t="s">
        <v>343</v>
      </c>
      <c r="J2191" s="117" t="s">
        <v>2166</v>
      </c>
      <c r="K2191" s="121">
        <v>35692660</v>
      </c>
    </row>
    <row r="2192" spans="1:11" x14ac:dyDescent="0.4">
      <c r="A2192" s="117" t="s">
        <v>6634</v>
      </c>
      <c r="B2192" s="117" t="s">
        <v>225</v>
      </c>
      <c r="C2192" s="117" t="s">
        <v>6560</v>
      </c>
      <c r="D2192" s="117" t="s">
        <v>6561</v>
      </c>
      <c r="E2192" s="117" t="s">
        <v>2280</v>
      </c>
      <c r="F2192" s="117" t="s">
        <v>2279</v>
      </c>
      <c r="G2192" s="146" t="str">
        <f t="shared" si="34"/>
        <v>292109香芝市</v>
      </c>
      <c r="H2192" s="117" t="s">
        <v>338</v>
      </c>
      <c r="J2192" s="117" t="s">
        <v>2166</v>
      </c>
      <c r="K2192" s="121">
        <v>23788551</v>
      </c>
    </row>
    <row r="2193" spans="1:11" x14ac:dyDescent="0.4">
      <c r="A2193" s="117" t="s">
        <v>6634</v>
      </c>
      <c r="B2193" s="117" t="s">
        <v>225</v>
      </c>
      <c r="C2193" s="117" t="s">
        <v>6560</v>
      </c>
      <c r="D2193" s="117" t="s">
        <v>6561</v>
      </c>
      <c r="E2193" s="117" t="s">
        <v>2278</v>
      </c>
      <c r="F2193" s="117" t="s">
        <v>2277</v>
      </c>
      <c r="G2193" s="146" t="str">
        <f t="shared" si="34"/>
        <v>292117葛城市</v>
      </c>
      <c r="H2193" s="117" t="s">
        <v>338</v>
      </c>
      <c r="J2193" s="117" t="s">
        <v>2166</v>
      </c>
      <c r="K2193" s="121">
        <v>14900675</v>
      </c>
    </row>
    <row r="2194" spans="1:11" x14ac:dyDescent="0.4">
      <c r="A2194" s="117" t="s">
        <v>6634</v>
      </c>
      <c r="B2194" s="117" t="s">
        <v>225</v>
      </c>
      <c r="C2194" s="117" t="s">
        <v>6560</v>
      </c>
      <c r="D2194" s="117" t="s">
        <v>6561</v>
      </c>
      <c r="E2194" s="117" t="s">
        <v>2276</v>
      </c>
      <c r="F2194" s="117" t="s">
        <v>2275</v>
      </c>
      <c r="G2194" s="146" t="str">
        <f t="shared" si="34"/>
        <v>292125宇陀市</v>
      </c>
      <c r="H2194" s="117" t="s">
        <v>338</v>
      </c>
      <c r="J2194" s="117" t="s">
        <v>2166</v>
      </c>
      <c r="K2194" s="121">
        <v>18536076</v>
      </c>
    </row>
    <row r="2195" spans="1:11" x14ac:dyDescent="0.4">
      <c r="A2195" s="117" t="s">
        <v>6634</v>
      </c>
      <c r="B2195" s="117" t="s">
        <v>225</v>
      </c>
      <c r="C2195" s="117" t="s">
        <v>6560</v>
      </c>
      <c r="D2195" s="117" t="s">
        <v>6561</v>
      </c>
      <c r="E2195" s="117" t="s">
        <v>2274</v>
      </c>
      <c r="F2195" s="117" t="s">
        <v>2273</v>
      </c>
      <c r="G2195" s="146" t="str">
        <f t="shared" si="34"/>
        <v>293229山添村</v>
      </c>
      <c r="H2195" s="117" t="s">
        <v>277</v>
      </c>
      <c r="J2195" s="117" t="s">
        <v>2166</v>
      </c>
      <c r="K2195" s="121">
        <v>3003269</v>
      </c>
    </row>
    <row r="2196" spans="1:11" x14ac:dyDescent="0.4">
      <c r="A2196" s="117" t="s">
        <v>6634</v>
      </c>
      <c r="B2196" s="117" t="s">
        <v>225</v>
      </c>
      <c r="C2196" s="117" t="s">
        <v>6560</v>
      </c>
      <c r="D2196" s="117" t="s">
        <v>6561</v>
      </c>
      <c r="E2196" s="117" t="s">
        <v>2272</v>
      </c>
      <c r="F2196" s="117" t="s">
        <v>2271</v>
      </c>
      <c r="G2196" s="146" t="str">
        <f t="shared" si="34"/>
        <v>293423平群町</v>
      </c>
      <c r="H2196" s="117" t="s">
        <v>277</v>
      </c>
      <c r="J2196" s="117" t="s">
        <v>2166</v>
      </c>
      <c r="K2196" s="121">
        <v>6821619</v>
      </c>
    </row>
    <row r="2197" spans="1:11" x14ac:dyDescent="0.4">
      <c r="A2197" s="117" t="s">
        <v>6634</v>
      </c>
      <c r="B2197" s="117" t="s">
        <v>225</v>
      </c>
      <c r="C2197" s="117" t="s">
        <v>6560</v>
      </c>
      <c r="D2197" s="117" t="s">
        <v>6561</v>
      </c>
      <c r="E2197" s="117" t="s">
        <v>2270</v>
      </c>
      <c r="F2197" s="117" t="s">
        <v>2269</v>
      </c>
      <c r="G2197" s="146" t="str">
        <f t="shared" si="34"/>
        <v>293431三郷町</v>
      </c>
      <c r="H2197" s="117" t="s">
        <v>277</v>
      </c>
      <c r="J2197" s="117" t="s">
        <v>2166</v>
      </c>
      <c r="K2197" s="121">
        <v>9373782</v>
      </c>
    </row>
    <row r="2198" spans="1:11" x14ac:dyDescent="0.4">
      <c r="A2198" s="117" t="s">
        <v>6634</v>
      </c>
      <c r="B2198" s="117" t="s">
        <v>225</v>
      </c>
      <c r="C2198" s="117" t="s">
        <v>6560</v>
      </c>
      <c r="D2198" s="117" t="s">
        <v>6561</v>
      </c>
      <c r="E2198" s="117" t="s">
        <v>2268</v>
      </c>
      <c r="F2198" s="117" t="s">
        <v>2267</v>
      </c>
      <c r="G2198" s="146" t="str">
        <f t="shared" si="34"/>
        <v>293440斑鳩町</v>
      </c>
      <c r="H2198" s="117" t="s">
        <v>277</v>
      </c>
      <c r="J2198" s="117" t="s">
        <v>2166</v>
      </c>
      <c r="K2198" s="121">
        <v>8761687</v>
      </c>
    </row>
    <row r="2199" spans="1:11" x14ac:dyDescent="0.4">
      <c r="A2199" s="117" t="s">
        <v>6634</v>
      </c>
      <c r="B2199" s="117" t="s">
        <v>225</v>
      </c>
      <c r="C2199" s="117" t="s">
        <v>6560</v>
      </c>
      <c r="D2199" s="117" t="s">
        <v>6561</v>
      </c>
      <c r="E2199" s="117" t="s">
        <v>2266</v>
      </c>
      <c r="F2199" s="117" t="s">
        <v>2265</v>
      </c>
      <c r="G2199" s="146" t="str">
        <f t="shared" si="34"/>
        <v>293458安堵町</v>
      </c>
      <c r="H2199" s="117" t="s">
        <v>277</v>
      </c>
      <c r="J2199" s="117" t="s">
        <v>2166</v>
      </c>
      <c r="K2199" s="121">
        <v>3342500</v>
      </c>
    </row>
    <row r="2200" spans="1:11" x14ac:dyDescent="0.4">
      <c r="A2200" s="117" t="s">
        <v>6634</v>
      </c>
      <c r="B2200" s="117" t="s">
        <v>225</v>
      </c>
      <c r="C2200" s="117" t="s">
        <v>6560</v>
      </c>
      <c r="D2200" s="117" t="s">
        <v>6561</v>
      </c>
      <c r="E2200" s="117" t="s">
        <v>2264</v>
      </c>
      <c r="F2200" s="117" t="s">
        <v>2263</v>
      </c>
      <c r="G2200" s="146" t="str">
        <f t="shared" si="34"/>
        <v>293610川西町</v>
      </c>
      <c r="H2200" s="117" t="s">
        <v>277</v>
      </c>
      <c r="J2200" s="117" t="s">
        <v>2166</v>
      </c>
      <c r="K2200" s="121">
        <v>3915986</v>
      </c>
    </row>
    <row r="2201" spans="1:11" x14ac:dyDescent="0.4">
      <c r="A2201" s="117" t="s">
        <v>6634</v>
      </c>
      <c r="B2201" s="117" t="s">
        <v>225</v>
      </c>
      <c r="C2201" s="117" t="s">
        <v>6560</v>
      </c>
      <c r="D2201" s="117" t="s">
        <v>6561</v>
      </c>
      <c r="E2201" s="117" t="s">
        <v>2262</v>
      </c>
      <c r="F2201" s="117" t="s">
        <v>2261</v>
      </c>
      <c r="G2201" s="146" t="str">
        <f t="shared" si="34"/>
        <v>293628三宅町</v>
      </c>
      <c r="H2201" s="117" t="s">
        <v>277</v>
      </c>
      <c r="J2201" s="117" t="s">
        <v>2166</v>
      </c>
      <c r="K2201" s="121">
        <v>3382663</v>
      </c>
    </row>
    <row r="2202" spans="1:11" x14ac:dyDescent="0.4">
      <c r="A2202" s="117" t="s">
        <v>6634</v>
      </c>
      <c r="B2202" s="117" t="s">
        <v>225</v>
      </c>
      <c r="C2202" s="117" t="s">
        <v>6560</v>
      </c>
      <c r="D2202" s="117" t="s">
        <v>6561</v>
      </c>
      <c r="E2202" s="117" t="s">
        <v>2260</v>
      </c>
      <c r="F2202" s="117" t="s">
        <v>2259</v>
      </c>
      <c r="G2202" s="146" t="str">
        <f t="shared" si="34"/>
        <v>293636田原本町</v>
      </c>
      <c r="H2202" s="117" t="s">
        <v>277</v>
      </c>
      <c r="J2202" s="117" t="s">
        <v>2166</v>
      </c>
      <c r="K2202" s="121">
        <v>13752104</v>
      </c>
    </row>
    <row r="2203" spans="1:11" x14ac:dyDescent="0.4">
      <c r="A2203" s="117" t="s">
        <v>6634</v>
      </c>
      <c r="B2203" s="117" t="s">
        <v>225</v>
      </c>
      <c r="C2203" s="117" t="s">
        <v>6560</v>
      </c>
      <c r="D2203" s="117" t="s">
        <v>6561</v>
      </c>
      <c r="E2203" s="117" t="s">
        <v>2258</v>
      </c>
      <c r="F2203" s="117" t="s">
        <v>2257</v>
      </c>
      <c r="G2203" s="146" t="str">
        <f t="shared" si="34"/>
        <v>293857曽爾村</v>
      </c>
      <c r="H2203" s="117" t="s">
        <v>277</v>
      </c>
      <c r="J2203" s="117" t="s">
        <v>2166</v>
      </c>
      <c r="K2203" s="121">
        <v>2648342</v>
      </c>
    </row>
    <row r="2204" spans="1:11" x14ac:dyDescent="0.4">
      <c r="A2204" s="117" t="s">
        <v>6634</v>
      </c>
      <c r="B2204" s="117" t="s">
        <v>225</v>
      </c>
      <c r="C2204" s="117" t="s">
        <v>6560</v>
      </c>
      <c r="D2204" s="117" t="s">
        <v>6561</v>
      </c>
      <c r="E2204" s="117" t="s">
        <v>2256</v>
      </c>
      <c r="F2204" s="117" t="s">
        <v>2255</v>
      </c>
      <c r="G2204" s="146" t="str">
        <f t="shared" si="34"/>
        <v>293865御杖村</v>
      </c>
      <c r="H2204" s="117" t="s">
        <v>277</v>
      </c>
      <c r="J2204" s="117" t="s">
        <v>2166</v>
      </c>
      <c r="K2204" s="121">
        <v>2099187</v>
      </c>
    </row>
    <row r="2205" spans="1:11" x14ac:dyDescent="0.4">
      <c r="A2205" s="117" t="s">
        <v>6634</v>
      </c>
      <c r="B2205" s="117" t="s">
        <v>225</v>
      </c>
      <c r="C2205" s="117" t="s">
        <v>6560</v>
      </c>
      <c r="D2205" s="117" t="s">
        <v>6561</v>
      </c>
      <c r="E2205" s="117" t="s">
        <v>2254</v>
      </c>
      <c r="F2205" s="117" t="s">
        <v>2253</v>
      </c>
      <c r="G2205" s="146" t="str">
        <f t="shared" si="34"/>
        <v>294012高取町</v>
      </c>
      <c r="H2205" s="117" t="s">
        <v>277</v>
      </c>
      <c r="J2205" s="117" t="s">
        <v>2166</v>
      </c>
      <c r="K2205" s="121">
        <v>3403727</v>
      </c>
    </row>
    <row r="2206" spans="1:11" x14ac:dyDescent="0.4">
      <c r="A2206" s="117" t="s">
        <v>6634</v>
      </c>
      <c r="B2206" s="117" t="s">
        <v>225</v>
      </c>
      <c r="C2206" s="117" t="s">
        <v>6560</v>
      </c>
      <c r="D2206" s="117" t="s">
        <v>6561</v>
      </c>
      <c r="E2206" s="117" t="s">
        <v>2252</v>
      </c>
      <c r="F2206" s="117" t="s">
        <v>2251</v>
      </c>
      <c r="G2206" s="146" t="str">
        <f t="shared" si="34"/>
        <v>294021明日香村</v>
      </c>
      <c r="H2206" s="117" t="s">
        <v>277</v>
      </c>
      <c r="J2206" s="117" t="s">
        <v>2166</v>
      </c>
      <c r="K2206" s="121">
        <v>3810076</v>
      </c>
    </row>
    <row r="2207" spans="1:11" x14ac:dyDescent="0.4">
      <c r="A2207" s="117" t="s">
        <v>6634</v>
      </c>
      <c r="B2207" s="117" t="s">
        <v>225</v>
      </c>
      <c r="C2207" s="117" t="s">
        <v>6560</v>
      </c>
      <c r="D2207" s="117" t="s">
        <v>6561</v>
      </c>
      <c r="E2207" s="117" t="s">
        <v>2250</v>
      </c>
      <c r="F2207" s="117" t="s">
        <v>2249</v>
      </c>
      <c r="G2207" s="146" t="str">
        <f t="shared" si="34"/>
        <v>294241上牧町</v>
      </c>
      <c r="H2207" s="117" t="s">
        <v>277</v>
      </c>
      <c r="J2207" s="117" t="s">
        <v>2166</v>
      </c>
      <c r="K2207" s="121">
        <v>7638698</v>
      </c>
    </row>
    <row r="2208" spans="1:11" x14ac:dyDescent="0.4">
      <c r="A2208" s="117" t="s">
        <v>6634</v>
      </c>
      <c r="B2208" s="117" t="s">
        <v>225</v>
      </c>
      <c r="C2208" s="117" t="s">
        <v>6560</v>
      </c>
      <c r="D2208" s="117" t="s">
        <v>6561</v>
      </c>
      <c r="E2208" s="117" t="s">
        <v>2248</v>
      </c>
      <c r="F2208" s="117" t="s">
        <v>2247</v>
      </c>
      <c r="G2208" s="146" t="str">
        <f t="shared" si="34"/>
        <v>294250王寺町</v>
      </c>
      <c r="H2208" s="117" t="s">
        <v>277</v>
      </c>
      <c r="J2208" s="117" t="s">
        <v>2166</v>
      </c>
      <c r="K2208" s="121">
        <v>8883062</v>
      </c>
    </row>
    <row r="2209" spans="1:11" x14ac:dyDescent="0.4">
      <c r="A2209" s="117" t="s">
        <v>6634</v>
      </c>
      <c r="B2209" s="117" t="s">
        <v>225</v>
      </c>
      <c r="C2209" s="117" t="s">
        <v>6560</v>
      </c>
      <c r="D2209" s="117" t="s">
        <v>6561</v>
      </c>
      <c r="E2209" s="117" t="s">
        <v>2246</v>
      </c>
      <c r="F2209" s="117" t="s">
        <v>2245</v>
      </c>
      <c r="G2209" s="146" t="str">
        <f t="shared" si="34"/>
        <v>294268広陵町</v>
      </c>
      <c r="H2209" s="117" t="s">
        <v>277</v>
      </c>
      <c r="J2209" s="117" t="s">
        <v>2166</v>
      </c>
      <c r="K2209" s="121">
        <v>11767905</v>
      </c>
    </row>
    <row r="2210" spans="1:11" x14ac:dyDescent="0.4">
      <c r="A2210" s="117" t="s">
        <v>6634</v>
      </c>
      <c r="B2210" s="117" t="s">
        <v>225</v>
      </c>
      <c r="C2210" s="117" t="s">
        <v>6560</v>
      </c>
      <c r="D2210" s="117" t="s">
        <v>6561</v>
      </c>
      <c r="E2210" s="117" t="s">
        <v>2244</v>
      </c>
      <c r="F2210" s="117" t="s">
        <v>2243</v>
      </c>
      <c r="G2210" s="146" t="str">
        <f t="shared" si="34"/>
        <v>294276河合町</v>
      </c>
      <c r="H2210" s="117" t="s">
        <v>277</v>
      </c>
      <c r="J2210" s="117" t="s">
        <v>2166</v>
      </c>
      <c r="K2210" s="121">
        <v>6715325</v>
      </c>
    </row>
    <row r="2211" spans="1:11" x14ac:dyDescent="0.4">
      <c r="A2211" s="117" t="s">
        <v>6634</v>
      </c>
      <c r="B2211" s="117" t="s">
        <v>225</v>
      </c>
      <c r="C2211" s="117" t="s">
        <v>6560</v>
      </c>
      <c r="D2211" s="117" t="s">
        <v>6561</v>
      </c>
      <c r="E2211" s="117" t="s">
        <v>2242</v>
      </c>
      <c r="F2211" s="117" t="s">
        <v>2241</v>
      </c>
      <c r="G2211" s="146" t="str">
        <f t="shared" si="34"/>
        <v>294411吉野町</v>
      </c>
      <c r="H2211" s="117" t="s">
        <v>277</v>
      </c>
      <c r="J2211" s="117" t="s">
        <v>2166</v>
      </c>
      <c r="K2211" s="121">
        <v>5444445</v>
      </c>
    </row>
    <row r="2212" spans="1:11" x14ac:dyDescent="0.4">
      <c r="A2212" s="117" t="s">
        <v>6634</v>
      </c>
      <c r="B2212" s="117" t="s">
        <v>225</v>
      </c>
      <c r="C2212" s="117" t="s">
        <v>6560</v>
      </c>
      <c r="D2212" s="117" t="s">
        <v>6561</v>
      </c>
      <c r="E2212" s="117" t="s">
        <v>2240</v>
      </c>
      <c r="F2212" s="117" t="s">
        <v>2239</v>
      </c>
      <c r="G2212" s="146" t="str">
        <f t="shared" si="34"/>
        <v>294420大淀町</v>
      </c>
      <c r="H2212" s="117" t="s">
        <v>277</v>
      </c>
      <c r="J2212" s="117" t="s">
        <v>2166</v>
      </c>
      <c r="K2212" s="121">
        <v>7507138</v>
      </c>
    </row>
    <row r="2213" spans="1:11" x14ac:dyDescent="0.4">
      <c r="A2213" s="117" t="s">
        <v>6634</v>
      </c>
      <c r="B2213" s="117" t="s">
        <v>225</v>
      </c>
      <c r="C2213" s="117" t="s">
        <v>6560</v>
      </c>
      <c r="D2213" s="117" t="s">
        <v>6561</v>
      </c>
      <c r="E2213" s="117" t="s">
        <v>2238</v>
      </c>
      <c r="F2213" s="117" t="s">
        <v>2237</v>
      </c>
      <c r="G2213" s="146" t="str">
        <f t="shared" si="34"/>
        <v>294438下市町</v>
      </c>
      <c r="H2213" s="117" t="s">
        <v>277</v>
      </c>
      <c r="J2213" s="117" t="s">
        <v>2166</v>
      </c>
      <c r="K2213" s="121">
        <v>3924160</v>
      </c>
    </row>
    <row r="2214" spans="1:11" x14ac:dyDescent="0.4">
      <c r="A2214" s="117" t="s">
        <v>6634</v>
      </c>
      <c r="B2214" s="117" t="s">
        <v>225</v>
      </c>
      <c r="C2214" s="117" t="s">
        <v>6560</v>
      </c>
      <c r="D2214" s="117" t="s">
        <v>6561</v>
      </c>
      <c r="E2214" s="117" t="s">
        <v>2236</v>
      </c>
      <c r="F2214" s="117" t="s">
        <v>2235</v>
      </c>
      <c r="G2214" s="146" t="str">
        <f t="shared" si="34"/>
        <v>294446黒滝村</v>
      </c>
      <c r="H2214" s="117" t="s">
        <v>277</v>
      </c>
      <c r="J2214" s="117" t="s">
        <v>2166</v>
      </c>
      <c r="K2214" s="121">
        <v>1327054</v>
      </c>
    </row>
    <row r="2215" spans="1:11" x14ac:dyDescent="0.4">
      <c r="A2215" s="117" t="s">
        <v>6634</v>
      </c>
      <c r="B2215" s="117" t="s">
        <v>225</v>
      </c>
      <c r="C2215" s="117" t="s">
        <v>6560</v>
      </c>
      <c r="D2215" s="117" t="s">
        <v>6561</v>
      </c>
      <c r="E2215" s="117" t="s">
        <v>2234</v>
      </c>
      <c r="F2215" s="117" t="s">
        <v>2233</v>
      </c>
      <c r="G2215" s="146" t="str">
        <f t="shared" si="34"/>
        <v>294462天川村</v>
      </c>
      <c r="H2215" s="117" t="s">
        <v>277</v>
      </c>
      <c r="J2215" s="117" t="s">
        <v>2166</v>
      </c>
      <c r="K2215" s="121">
        <v>2265069</v>
      </c>
    </row>
    <row r="2216" spans="1:11" x14ac:dyDescent="0.4">
      <c r="A2216" s="117" t="s">
        <v>6634</v>
      </c>
      <c r="B2216" s="117" t="s">
        <v>225</v>
      </c>
      <c r="C2216" s="117" t="s">
        <v>6560</v>
      </c>
      <c r="D2216" s="117" t="s">
        <v>6561</v>
      </c>
      <c r="E2216" s="117" t="s">
        <v>2232</v>
      </c>
      <c r="F2216" s="117" t="s">
        <v>2231</v>
      </c>
      <c r="G2216" s="146" t="str">
        <f t="shared" si="34"/>
        <v>294471野迫川村</v>
      </c>
      <c r="H2216" s="117" t="s">
        <v>277</v>
      </c>
      <c r="J2216" s="117" t="s">
        <v>2166</v>
      </c>
      <c r="K2216" s="121">
        <v>1732426</v>
      </c>
    </row>
    <row r="2217" spans="1:11" x14ac:dyDescent="0.4">
      <c r="A2217" s="117" t="s">
        <v>6634</v>
      </c>
      <c r="B2217" s="117" t="s">
        <v>225</v>
      </c>
      <c r="C2217" s="117" t="s">
        <v>6560</v>
      </c>
      <c r="D2217" s="117" t="s">
        <v>6561</v>
      </c>
      <c r="E2217" s="117" t="s">
        <v>2230</v>
      </c>
      <c r="F2217" s="117" t="s">
        <v>2229</v>
      </c>
      <c r="G2217" s="146" t="str">
        <f t="shared" si="34"/>
        <v>294497十津川村</v>
      </c>
      <c r="H2217" s="117" t="s">
        <v>277</v>
      </c>
      <c r="J2217" s="117" t="s">
        <v>2166</v>
      </c>
      <c r="K2217" s="121">
        <v>5981424</v>
      </c>
    </row>
    <row r="2218" spans="1:11" x14ac:dyDescent="0.4">
      <c r="A2218" s="117" t="s">
        <v>6634</v>
      </c>
      <c r="B2218" s="117" t="s">
        <v>225</v>
      </c>
      <c r="C2218" s="117" t="s">
        <v>6560</v>
      </c>
      <c r="D2218" s="117" t="s">
        <v>6561</v>
      </c>
      <c r="E2218" s="117" t="s">
        <v>2228</v>
      </c>
      <c r="F2218" s="117" t="s">
        <v>2227</v>
      </c>
      <c r="G2218" s="146" t="str">
        <f t="shared" si="34"/>
        <v>294501下北山村</v>
      </c>
      <c r="H2218" s="117" t="s">
        <v>277</v>
      </c>
      <c r="J2218" s="117" t="s">
        <v>2166</v>
      </c>
      <c r="K2218" s="121">
        <v>1714543</v>
      </c>
    </row>
    <row r="2219" spans="1:11" x14ac:dyDescent="0.4">
      <c r="A2219" s="117" t="s">
        <v>6634</v>
      </c>
      <c r="B2219" s="117" t="s">
        <v>225</v>
      </c>
      <c r="C2219" s="117" t="s">
        <v>6560</v>
      </c>
      <c r="D2219" s="117" t="s">
        <v>6561</v>
      </c>
      <c r="E2219" s="117" t="s">
        <v>2226</v>
      </c>
      <c r="F2219" s="117" t="s">
        <v>2225</v>
      </c>
      <c r="G2219" s="146" t="str">
        <f t="shared" si="34"/>
        <v>294519上北山村</v>
      </c>
      <c r="H2219" s="117" t="s">
        <v>277</v>
      </c>
      <c r="J2219" s="117" t="s">
        <v>2166</v>
      </c>
      <c r="K2219" s="121">
        <v>1480616</v>
      </c>
    </row>
    <row r="2220" spans="1:11" x14ac:dyDescent="0.4">
      <c r="A2220" s="117" t="s">
        <v>6634</v>
      </c>
      <c r="B2220" s="117" t="s">
        <v>225</v>
      </c>
      <c r="C2220" s="117" t="s">
        <v>6560</v>
      </c>
      <c r="D2220" s="117" t="s">
        <v>6561</v>
      </c>
      <c r="E2220" s="117" t="s">
        <v>2224</v>
      </c>
      <c r="F2220" s="117" t="s">
        <v>2223</v>
      </c>
      <c r="G2220" s="146" t="str">
        <f t="shared" si="34"/>
        <v>294527川上村</v>
      </c>
      <c r="H2220" s="117" t="s">
        <v>277</v>
      </c>
      <c r="J2220" s="117" t="s">
        <v>2166</v>
      </c>
      <c r="K2220" s="121">
        <v>3180732</v>
      </c>
    </row>
    <row r="2221" spans="1:11" x14ac:dyDescent="0.4">
      <c r="A2221" s="117" t="s">
        <v>6634</v>
      </c>
      <c r="B2221" s="117" t="s">
        <v>225</v>
      </c>
      <c r="C2221" s="117" t="s">
        <v>6560</v>
      </c>
      <c r="D2221" s="117" t="s">
        <v>6561</v>
      </c>
      <c r="E2221" s="117" t="s">
        <v>2222</v>
      </c>
      <c r="F2221" s="117" t="s">
        <v>2221</v>
      </c>
      <c r="G2221" s="146" t="str">
        <f t="shared" si="34"/>
        <v>294535東吉野村</v>
      </c>
      <c r="H2221" s="117" t="s">
        <v>277</v>
      </c>
      <c r="J2221" s="117" t="s">
        <v>2166</v>
      </c>
      <c r="K2221" s="121">
        <v>2754641</v>
      </c>
    </row>
    <row r="2222" spans="1:11" x14ac:dyDescent="0.4">
      <c r="A2222" s="117" t="s">
        <v>6634</v>
      </c>
      <c r="B2222" s="117" t="s">
        <v>225</v>
      </c>
      <c r="C2222" s="117" t="s">
        <v>6560</v>
      </c>
      <c r="D2222" s="117" t="s">
        <v>6561</v>
      </c>
      <c r="E2222" s="117" t="s">
        <v>2220</v>
      </c>
      <c r="F2222" s="117" t="s">
        <v>2219</v>
      </c>
      <c r="G2222" s="146" t="str">
        <f t="shared" si="34"/>
        <v>298026川西町・三宅町式下中学校組合</v>
      </c>
      <c r="H2222" s="117" t="s">
        <v>226</v>
      </c>
      <c r="J2222" s="117" t="s">
        <v>2166</v>
      </c>
      <c r="K2222" s="121">
        <v>101317</v>
      </c>
    </row>
    <row r="2223" spans="1:11" x14ac:dyDescent="0.4">
      <c r="A2223" s="117" t="s">
        <v>6634</v>
      </c>
      <c r="B2223" s="117" t="s">
        <v>225</v>
      </c>
      <c r="C2223" s="117" t="s">
        <v>6560</v>
      </c>
      <c r="D2223" s="117" t="s">
        <v>6561</v>
      </c>
      <c r="E2223" s="117" t="s">
        <v>2218</v>
      </c>
      <c r="F2223" s="117" t="s">
        <v>2217</v>
      </c>
      <c r="G2223" s="146" t="str">
        <f t="shared" si="34"/>
        <v>298085老人福祉施設三室園組合</v>
      </c>
      <c r="H2223" s="117" t="s">
        <v>226</v>
      </c>
      <c r="J2223" s="117" t="s">
        <v>2166</v>
      </c>
      <c r="K2223" s="121">
        <v>395916</v>
      </c>
    </row>
    <row r="2224" spans="1:11" x14ac:dyDescent="0.4">
      <c r="A2224" s="117" t="s">
        <v>6634</v>
      </c>
      <c r="B2224" s="117" t="s">
        <v>225</v>
      </c>
      <c r="C2224" s="117" t="s">
        <v>6560</v>
      </c>
      <c r="D2224" s="117" t="s">
        <v>6561</v>
      </c>
      <c r="E2224" s="117" t="s">
        <v>2216</v>
      </c>
      <c r="F2224" s="117" t="s">
        <v>2215</v>
      </c>
      <c r="G2224" s="146" t="str">
        <f t="shared" si="34"/>
        <v>298093奈良県葛城地区清掃事務組合</v>
      </c>
      <c r="H2224" s="117" t="s">
        <v>226</v>
      </c>
      <c r="J2224" s="117" t="s">
        <v>2166</v>
      </c>
      <c r="K2224" s="121">
        <v>1762008</v>
      </c>
    </row>
    <row r="2225" spans="1:11" x14ac:dyDescent="0.4">
      <c r="A2225" s="117" t="s">
        <v>6634</v>
      </c>
      <c r="B2225" s="117" t="s">
        <v>225</v>
      </c>
      <c r="C2225" s="117" t="s">
        <v>6560</v>
      </c>
      <c r="D2225" s="117" t="s">
        <v>6561</v>
      </c>
      <c r="E2225" s="117" t="s">
        <v>2214</v>
      </c>
      <c r="F2225" s="117" t="s">
        <v>2213</v>
      </c>
      <c r="G2225" s="146" t="str">
        <f t="shared" si="34"/>
        <v>298107宇陀衛生一部事務組合</v>
      </c>
      <c r="H2225" s="117" t="s">
        <v>226</v>
      </c>
      <c r="J2225" s="117" t="s">
        <v>2166</v>
      </c>
      <c r="K2225" s="121">
        <v>134580</v>
      </c>
    </row>
    <row r="2226" spans="1:11" x14ac:dyDescent="0.4">
      <c r="A2226" s="117" t="s">
        <v>6634</v>
      </c>
      <c r="B2226" s="117" t="s">
        <v>225</v>
      </c>
      <c r="C2226" s="117" t="s">
        <v>6560</v>
      </c>
      <c r="D2226" s="117" t="s">
        <v>6561</v>
      </c>
      <c r="E2226" s="117" t="s">
        <v>2212</v>
      </c>
      <c r="F2226" s="117" t="s">
        <v>2211</v>
      </c>
      <c r="G2226" s="146" t="str">
        <f t="shared" si="34"/>
        <v>298131奥山組合</v>
      </c>
      <c r="H2226" s="117" t="s">
        <v>220</v>
      </c>
      <c r="J2226" s="117" t="s">
        <v>2166</v>
      </c>
      <c r="K2226" s="121">
        <v>0</v>
      </c>
    </row>
    <row r="2227" spans="1:11" x14ac:dyDescent="0.4">
      <c r="A2227" s="117" t="s">
        <v>6634</v>
      </c>
      <c r="B2227" s="117" t="s">
        <v>225</v>
      </c>
      <c r="C2227" s="117" t="s">
        <v>6560</v>
      </c>
      <c r="D2227" s="117" t="s">
        <v>6561</v>
      </c>
      <c r="E2227" s="117" t="s">
        <v>2210</v>
      </c>
      <c r="F2227" s="117" t="s">
        <v>2209</v>
      </c>
      <c r="G2227" s="146" t="str">
        <f t="shared" si="34"/>
        <v>298140青葉山組合</v>
      </c>
      <c r="H2227" s="117" t="s">
        <v>220</v>
      </c>
      <c r="J2227" s="117" t="s">
        <v>2166</v>
      </c>
      <c r="K2227" s="121">
        <v>0</v>
      </c>
    </row>
    <row r="2228" spans="1:11" x14ac:dyDescent="0.4">
      <c r="A2228" s="117" t="s">
        <v>6634</v>
      </c>
      <c r="B2228" s="117" t="s">
        <v>225</v>
      </c>
      <c r="C2228" s="117" t="s">
        <v>6560</v>
      </c>
      <c r="D2228" s="117" t="s">
        <v>6561</v>
      </c>
      <c r="E2228" s="117" t="s">
        <v>2208</v>
      </c>
      <c r="F2228" s="117" t="s">
        <v>2207</v>
      </c>
      <c r="G2228" s="146" t="str">
        <f t="shared" si="34"/>
        <v>298166神野山組合</v>
      </c>
      <c r="H2228" s="117" t="s">
        <v>220</v>
      </c>
      <c r="J2228" s="117" t="s">
        <v>2166</v>
      </c>
      <c r="K2228" s="121">
        <v>0</v>
      </c>
    </row>
    <row r="2229" spans="1:11" x14ac:dyDescent="0.4">
      <c r="A2229" s="117" t="s">
        <v>6634</v>
      </c>
      <c r="B2229" s="117" t="s">
        <v>225</v>
      </c>
      <c r="C2229" s="117" t="s">
        <v>6560</v>
      </c>
      <c r="D2229" s="117" t="s">
        <v>6561</v>
      </c>
      <c r="E2229" s="117" t="s">
        <v>2206</v>
      </c>
      <c r="F2229" s="117" t="s">
        <v>2205</v>
      </c>
      <c r="G2229" s="146" t="str">
        <f t="shared" si="34"/>
        <v>298182奈良県市町村総合事務組合</v>
      </c>
      <c r="H2229" s="117" t="s">
        <v>226</v>
      </c>
      <c r="J2229" s="117" t="s">
        <v>2166</v>
      </c>
      <c r="K2229" s="121">
        <v>4682478</v>
      </c>
    </row>
    <row r="2230" spans="1:11" x14ac:dyDescent="0.4">
      <c r="A2230" s="117" t="s">
        <v>6634</v>
      </c>
      <c r="B2230" s="117" t="s">
        <v>225</v>
      </c>
      <c r="C2230" s="117" t="s">
        <v>6560</v>
      </c>
      <c r="D2230" s="117" t="s">
        <v>6561</v>
      </c>
      <c r="E2230" s="117" t="s">
        <v>2204</v>
      </c>
      <c r="F2230" s="117" t="s">
        <v>2203</v>
      </c>
      <c r="G2230" s="146" t="str">
        <f t="shared" si="34"/>
        <v>298239上・下北山衛生一部事務組合</v>
      </c>
      <c r="H2230" s="117" t="s">
        <v>226</v>
      </c>
      <c r="J2230" s="117" t="s">
        <v>2166</v>
      </c>
      <c r="K2230" s="121">
        <v>173381</v>
      </c>
    </row>
    <row r="2231" spans="1:11" x14ac:dyDescent="0.4">
      <c r="A2231" s="117" t="s">
        <v>6634</v>
      </c>
      <c r="B2231" s="117" t="s">
        <v>225</v>
      </c>
      <c r="C2231" s="117" t="s">
        <v>6560</v>
      </c>
      <c r="D2231" s="117" t="s">
        <v>6561</v>
      </c>
      <c r="E2231" s="117" t="s">
        <v>2202</v>
      </c>
      <c r="F2231" s="117" t="s">
        <v>2201</v>
      </c>
      <c r="G2231" s="146" t="str">
        <f t="shared" si="34"/>
        <v>298280香芝・王寺環境施設組合</v>
      </c>
      <c r="H2231" s="117" t="s">
        <v>226</v>
      </c>
      <c r="J2231" s="117" t="s">
        <v>2166</v>
      </c>
      <c r="K2231" s="121">
        <v>635136</v>
      </c>
    </row>
    <row r="2232" spans="1:11" x14ac:dyDescent="0.4">
      <c r="A2232" s="117" t="s">
        <v>6634</v>
      </c>
      <c r="B2232" s="117" t="s">
        <v>225</v>
      </c>
      <c r="C2232" s="117" t="s">
        <v>6560</v>
      </c>
      <c r="D2232" s="117" t="s">
        <v>6561</v>
      </c>
      <c r="E2232" s="117" t="s">
        <v>2200</v>
      </c>
      <c r="F2232" s="117" t="s">
        <v>2199</v>
      </c>
      <c r="G2232" s="146" t="str">
        <f t="shared" si="34"/>
        <v>298310王寺周辺広域休日応急診療施設組合</v>
      </c>
      <c r="H2232" s="117" t="s">
        <v>226</v>
      </c>
      <c r="J2232" s="117" t="s">
        <v>2166</v>
      </c>
      <c r="K2232" s="121">
        <v>150050</v>
      </c>
    </row>
    <row r="2233" spans="1:11" x14ac:dyDescent="0.4">
      <c r="A2233" s="117" t="s">
        <v>6634</v>
      </c>
      <c r="B2233" s="117" t="s">
        <v>225</v>
      </c>
      <c r="C2233" s="117" t="s">
        <v>6560</v>
      </c>
      <c r="D2233" s="117" t="s">
        <v>6561</v>
      </c>
      <c r="E2233" s="117" t="s">
        <v>2198</v>
      </c>
      <c r="F2233" s="117" t="s">
        <v>2197</v>
      </c>
      <c r="G2233" s="146" t="str">
        <f t="shared" si="34"/>
        <v>298344吉野広域行政組合</v>
      </c>
      <c r="H2233" s="117" t="s">
        <v>226</v>
      </c>
      <c r="J2233" s="117" t="s">
        <v>2166</v>
      </c>
      <c r="K2233" s="121">
        <v>504496</v>
      </c>
    </row>
    <row r="2234" spans="1:11" x14ac:dyDescent="0.4">
      <c r="A2234" s="117" t="s">
        <v>6634</v>
      </c>
      <c r="B2234" s="117" t="s">
        <v>225</v>
      </c>
      <c r="C2234" s="117" t="s">
        <v>6560</v>
      </c>
      <c r="D2234" s="117" t="s">
        <v>6561</v>
      </c>
      <c r="E2234" s="117" t="s">
        <v>2196</v>
      </c>
      <c r="F2234" s="117" t="s">
        <v>2195</v>
      </c>
      <c r="G2234" s="146" t="str">
        <f t="shared" si="34"/>
        <v>298352山辺環境衛生組合</v>
      </c>
      <c r="H2234" s="117" t="s">
        <v>226</v>
      </c>
      <c r="J2234" s="117" t="s">
        <v>2166</v>
      </c>
      <c r="K2234" s="121">
        <v>102883</v>
      </c>
    </row>
    <row r="2235" spans="1:11" x14ac:dyDescent="0.4">
      <c r="A2235" s="117" t="s">
        <v>6634</v>
      </c>
      <c r="B2235" s="117" t="s">
        <v>225</v>
      </c>
      <c r="C2235" s="117" t="s">
        <v>6560</v>
      </c>
      <c r="D2235" s="117" t="s">
        <v>6561</v>
      </c>
      <c r="E2235" s="117" t="s">
        <v>2194</v>
      </c>
      <c r="F2235" s="117" t="s">
        <v>2193</v>
      </c>
      <c r="G2235" s="146" t="str">
        <f t="shared" si="34"/>
        <v>298361曽爾御杖行政一部事務組合</v>
      </c>
      <c r="H2235" s="117" t="s">
        <v>226</v>
      </c>
      <c r="J2235" s="117" t="s">
        <v>2166</v>
      </c>
      <c r="K2235" s="121">
        <v>32743</v>
      </c>
    </row>
    <row r="2236" spans="1:11" x14ac:dyDescent="0.4">
      <c r="A2236" s="117" t="s">
        <v>6634</v>
      </c>
      <c r="B2236" s="117" t="s">
        <v>225</v>
      </c>
      <c r="C2236" s="117" t="s">
        <v>6560</v>
      </c>
      <c r="D2236" s="117" t="s">
        <v>6561</v>
      </c>
      <c r="E2236" s="117" t="s">
        <v>2192</v>
      </c>
      <c r="F2236" s="117" t="s">
        <v>2191</v>
      </c>
      <c r="G2236" s="146" t="str">
        <f t="shared" si="34"/>
        <v>298425葛城広域行政事務組合</v>
      </c>
      <c r="H2236" s="117" t="s">
        <v>226</v>
      </c>
      <c r="J2236" s="117" t="s">
        <v>2166</v>
      </c>
      <c r="K2236" s="121">
        <v>104202</v>
      </c>
    </row>
    <row r="2237" spans="1:11" x14ac:dyDescent="0.4">
      <c r="A2237" s="117" t="s">
        <v>6634</v>
      </c>
      <c r="B2237" s="117" t="s">
        <v>225</v>
      </c>
      <c r="C2237" s="117" t="s">
        <v>6560</v>
      </c>
      <c r="D2237" s="117" t="s">
        <v>6561</v>
      </c>
      <c r="E2237" s="117" t="s">
        <v>2190</v>
      </c>
      <c r="F2237" s="117" t="s">
        <v>2189</v>
      </c>
      <c r="G2237" s="146" t="str">
        <f t="shared" si="34"/>
        <v>298433南和広域衛生組合</v>
      </c>
      <c r="H2237" s="117" t="s">
        <v>226</v>
      </c>
      <c r="J2237" s="117" t="s">
        <v>2166</v>
      </c>
      <c r="K2237" s="121">
        <v>639144</v>
      </c>
    </row>
    <row r="2238" spans="1:11" x14ac:dyDescent="0.4">
      <c r="A2238" s="117" t="s">
        <v>6634</v>
      </c>
      <c r="B2238" s="117" t="s">
        <v>225</v>
      </c>
      <c r="C2238" s="117" t="s">
        <v>6560</v>
      </c>
      <c r="D2238" s="117" t="s">
        <v>6561</v>
      </c>
      <c r="E2238" s="117" t="s">
        <v>2188</v>
      </c>
      <c r="F2238" s="117" t="s">
        <v>2187</v>
      </c>
      <c r="G2238" s="146" t="str">
        <f t="shared" si="34"/>
        <v>298441東宇陀環境衛生組合</v>
      </c>
      <c r="H2238" s="117" t="s">
        <v>226</v>
      </c>
      <c r="J2238" s="117" t="s">
        <v>2166</v>
      </c>
      <c r="K2238" s="121">
        <v>184716</v>
      </c>
    </row>
    <row r="2239" spans="1:11" x14ac:dyDescent="0.4">
      <c r="A2239" s="117" t="s">
        <v>6634</v>
      </c>
      <c r="B2239" s="117" t="s">
        <v>225</v>
      </c>
      <c r="C2239" s="117" t="s">
        <v>6560</v>
      </c>
      <c r="D2239" s="117" t="s">
        <v>6561</v>
      </c>
      <c r="E2239" s="117" t="s">
        <v>2186</v>
      </c>
      <c r="F2239" s="117" t="s">
        <v>2185</v>
      </c>
      <c r="G2239" s="146" t="str">
        <f t="shared" si="34"/>
        <v>298450奈良広域水質検査センター組合</v>
      </c>
      <c r="H2239" s="117" t="s">
        <v>226</v>
      </c>
      <c r="J2239" s="117" t="s">
        <v>2166</v>
      </c>
      <c r="K2239" s="121">
        <v>116923</v>
      </c>
    </row>
    <row r="2240" spans="1:11" x14ac:dyDescent="0.4">
      <c r="A2240" s="117" t="s">
        <v>6634</v>
      </c>
      <c r="B2240" s="117" t="s">
        <v>225</v>
      </c>
      <c r="C2240" s="117" t="s">
        <v>6560</v>
      </c>
      <c r="D2240" s="117" t="s">
        <v>6561</v>
      </c>
      <c r="E2240" s="117" t="s">
        <v>2184</v>
      </c>
      <c r="F2240" s="117" t="s">
        <v>2183</v>
      </c>
      <c r="G2240" s="146" t="str">
        <f t="shared" si="34"/>
        <v>298468飛鳥広域行政事務組合</v>
      </c>
      <c r="H2240" s="117" t="s">
        <v>226</v>
      </c>
      <c r="J2240" s="117" t="s">
        <v>2166</v>
      </c>
      <c r="K2240" s="121">
        <v>17568</v>
      </c>
    </row>
    <row r="2241" spans="1:11" x14ac:dyDescent="0.4">
      <c r="A2241" s="117" t="s">
        <v>6634</v>
      </c>
      <c r="B2241" s="117" t="s">
        <v>225</v>
      </c>
      <c r="C2241" s="117" t="s">
        <v>6560</v>
      </c>
      <c r="D2241" s="117" t="s">
        <v>6561</v>
      </c>
      <c r="E2241" s="117" t="s">
        <v>2182</v>
      </c>
      <c r="F2241" s="117" t="s">
        <v>2181</v>
      </c>
      <c r="G2241" s="146" t="str">
        <f t="shared" si="34"/>
        <v>298484桜井宇陀広域連合</v>
      </c>
      <c r="H2241" s="117" t="s">
        <v>226</v>
      </c>
      <c r="J2241" s="117" t="s">
        <v>2166</v>
      </c>
      <c r="K2241" s="121">
        <v>74004</v>
      </c>
    </row>
    <row r="2242" spans="1:11" x14ac:dyDescent="0.4">
      <c r="A2242" s="117" t="s">
        <v>6634</v>
      </c>
      <c r="B2242" s="117" t="s">
        <v>225</v>
      </c>
      <c r="C2242" s="117" t="s">
        <v>6560</v>
      </c>
      <c r="D2242" s="117" t="s">
        <v>6561</v>
      </c>
      <c r="E2242" s="117" t="s">
        <v>2180</v>
      </c>
      <c r="F2242" s="117" t="s">
        <v>2179</v>
      </c>
      <c r="G2242" s="146" t="str">
        <f t="shared" ref="G2242:G2305" si="35">E2242&amp;F2242</f>
        <v>298492静香苑環境施設組合</v>
      </c>
      <c r="H2242" s="117" t="s">
        <v>226</v>
      </c>
      <c r="J2242" s="117" t="s">
        <v>2166</v>
      </c>
      <c r="K2242" s="121">
        <v>332438</v>
      </c>
    </row>
    <row r="2243" spans="1:11" x14ac:dyDescent="0.4">
      <c r="A2243" s="117" t="s">
        <v>6634</v>
      </c>
      <c r="B2243" s="117" t="s">
        <v>225</v>
      </c>
      <c r="C2243" s="117" t="s">
        <v>6560</v>
      </c>
      <c r="D2243" s="117" t="s">
        <v>6561</v>
      </c>
      <c r="E2243" s="117" t="s">
        <v>2178</v>
      </c>
      <c r="F2243" s="117" t="s">
        <v>2177</v>
      </c>
      <c r="G2243" s="146" t="str">
        <f t="shared" si="35"/>
        <v>298506奈良県住宅新築資金等貸付金回収管理組合</v>
      </c>
      <c r="H2243" s="117" t="s">
        <v>226</v>
      </c>
      <c r="J2243" s="117" t="s">
        <v>2166</v>
      </c>
      <c r="K2243" s="121">
        <v>232654</v>
      </c>
    </row>
    <row r="2244" spans="1:11" x14ac:dyDescent="0.4">
      <c r="A2244" s="117" t="s">
        <v>6634</v>
      </c>
      <c r="B2244" s="117" t="s">
        <v>225</v>
      </c>
      <c r="C2244" s="117" t="s">
        <v>6560</v>
      </c>
      <c r="D2244" s="117" t="s">
        <v>6561</v>
      </c>
      <c r="E2244" s="117" t="s">
        <v>2176</v>
      </c>
      <c r="F2244" s="117" t="s">
        <v>2175</v>
      </c>
      <c r="G2244" s="146" t="str">
        <f t="shared" si="35"/>
        <v>298514奈良県後期高齢者医療広域連合</v>
      </c>
      <c r="H2244" s="117" t="s">
        <v>220</v>
      </c>
      <c r="J2244" s="117" t="s">
        <v>2166</v>
      </c>
      <c r="K2244" s="121">
        <v>107614</v>
      </c>
    </row>
    <row r="2245" spans="1:11" x14ac:dyDescent="0.4">
      <c r="A2245" s="117" t="s">
        <v>6634</v>
      </c>
      <c r="B2245" s="117" t="s">
        <v>225</v>
      </c>
      <c r="C2245" s="117" t="s">
        <v>6560</v>
      </c>
      <c r="D2245" s="117" t="s">
        <v>6561</v>
      </c>
      <c r="E2245" s="117" t="s">
        <v>2174</v>
      </c>
      <c r="F2245" s="117" t="s">
        <v>2173</v>
      </c>
      <c r="G2245" s="146" t="str">
        <f t="shared" si="35"/>
        <v>298522やまと広域環境衛生事務組合</v>
      </c>
      <c r="H2245" s="117" t="s">
        <v>226</v>
      </c>
      <c r="J2245" s="117" t="s">
        <v>2166</v>
      </c>
      <c r="K2245" s="121">
        <v>4253502</v>
      </c>
    </row>
    <row r="2246" spans="1:11" x14ac:dyDescent="0.4">
      <c r="A2246" s="117" t="s">
        <v>6634</v>
      </c>
      <c r="B2246" s="117" t="s">
        <v>225</v>
      </c>
      <c r="C2246" s="117" t="s">
        <v>6560</v>
      </c>
      <c r="D2246" s="117" t="s">
        <v>6561</v>
      </c>
      <c r="E2246" s="117" t="s">
        <v>2172</v>
      </c>
      <c r="F2246" s="117" t="s">
        <v>2171</v>
      </c>
      <c r="G2246" s="146" t="str">
        <f t="shared" si="35"/>
        <v>298549奈良県広域消防組合</v>
      </c>
      <c r="H2246" s="117" t="s">
        <v>226</v>
      </c>
      <c r="J2246" s="117" t="s">
        <v>2166</v>
      </c>
      <c r="K2246" s="121">
        <v>13535581</v>
      </c>
    </row>
    <row r="2247" spans="1:11" x14ac:dyDescent="0.4">
      <c r="A2247" s="117" t="s">
        <v>6634</v>
      </c>
      <c r="B2247" s="117" t="s">
        <v>225</v>
      </c>
      <c r="C2247" s="117" t="s">
        <v>6560</v>
      </c>
      <c r="D2247" s="117" t="s">
        <v>6561</v>
      </c>
      <c r="E2247" s="117" t="s">
        <v>2170</v>
      </c>
      <c r="F2247" s="117" t="s">
        <v>2169</v>
      </c>
      <c r="G2247" s="146" t="str">
        <f t="shared" si="35"/>
        <v>298557山辺・県北西部広域環境衛生組合</v>
      </c>
      <c r="H2247" s="117" t="s">
        <v>226</v>
      </c>
      <c r="J2247" s="117" t="s">
        <v>2166</v>
      </c>
      <c r="K2247" s="121">
        <v>304696</v>
      </c>
    </row>
    <row r="2248" spans="1:11" x14ac:dyDescent="0.4">
      <c r="A2248" s="117" t="s">
        <v>6634</v>
      </c>
      <c r="B2248" s="117" t="s">
        <v>225</v>
      </c>
      <c r="C2248" s="117" t="s">
        <v>6560</v>
      </c>
      <c r="D2248" s="117" t="s">
        <v>6561</v>
      </c>
      <c r="E2248" s="117" t="s">
        <v>2168</v>
      </c>
      <c r="F2248" s="117" t="s">
        <v>2167</v>
      </c>
      <c r="G2248" s="146" t="str">
        <f t="shared" si="35"/>
        <v>298565さくら広域環境衛生組合</v>
      </c>
      <c r="H2248" s="117" t="s">
        <v>226</v>
      </c>
      <c r="J2248" s="117" t="s">
        <v>2166</v>
      </c>
      <c r="K2248" s="121">
        <v>102641</v>
      </c>
    </row>
    <row r="2249" spans="1:11" x14ac:dyDescent="0.4">
      <c r="A2249" s="117" t="s">
        <v>6634</v>
      </c>
      <c r="B2249" s="117" t="s">
        <v>225</v>
      </c>
      <c r="C2249" s="117" t="s">
        <v>6560</v>
      </c>
      <c r="D2249" s="117" t="s">
        <v>6561</v>
      </c>
      <c r="E2249" s="117" t="s">
        <v>2165</v>
      </c>
      <c r="F2249" s="117" t="s">
        <v>2164</v>
      </c>
      <c r="G2249" s="146" t="str">
        <f t="shared" si="35"/>
        <v>302015和歌山市</v>
      </c>
      <c r="H2249" s="117" t="s">
        <v>360</v>
      </c>
      <c r="J2249" s="117" t="s">
        <v>2024</v>
      </c>
      <c r="K2249" s="121">
        <v>152724789</v>
      </c>
    </row>
    <row r="2250" spans="1:11" x14ac:dyDescent="0.4">
      <c r="A2250" s="117" t="s">
        <v>6634</v>
      </c>
      <c r="B2250" s="117" t="s">
        <v>225</v>
      </c>
      <c r="C2250" s="117" t="s">
        <v>6560</v>
      </c>
      <c r="D2250" s="117" t="s">
        <v>6561</v>
      </c>
      <c r="E2250" s="117" t="s">
        <v>2163</v>
      </c>
      <c r="F2250" s="117" t="s">
        <v>2162</v>
      </c>
      <c r="G2250" s="146" t="str">
        <f t="shared" si="35"/>
        <v>302023海南市</v>
      </c>
      <c r="H2250" s="117" t="s">
        <v>338</v>
      </c>
      <c r="J2250" s="117" t="s">
        <v>2024</v>
      </c>
      <c r="K2250" s="121">
        <v>25167146</v>
      </c>
    </row>
    <row r="2251" spans="1:11" x14ac:dyDescent="0.4">
      <c r="A2251" s="117" t="s">
        <v>6634</v>
      </c>
      <c r="B2251" s="117" t="s">
        <v>225</v>
      </c>
      <c r="C2251" s="117" t="s">
        <v>6560</v>
      </c>
      <c r="D2251" s="117" t="s">
        <v>6561</v>
      </c>
      <c r="E2251" s="117" t="s">
        <v>2161</v>
      </c>
      <c r="F2251" s="117" t="s">
        <v>2160</v>
      </c>
      <c r="G2251" s="146" t="str">
        <f t="shared" si="35"/>
        <v>302031橋本市</v>
      </c>
      <c r="H2251" s="117" t="s">
        <v>338</v>
      </c>
      <c r="J2251" s="117" t="s">
        <v>2024</v>
      </c>
      <c r="K2251" s="121">
        <v>26753393</v>
      </c>
    </row>
    <row r="2252" spans="1:11" x14ac:dyDescent="0.4">
      <c r="A2252" s="117" t="s">
        <v>6634</v>
      </c>
      <c r="B2252" s="117" t="s">
        <v>225</v>
      </c>
      <c r="C2252" s="117" t="s">
        <v>6560</v>
      </c>
      <c r="D2252" s="117" t="s">
        <v>6561</v>
      </c>
      <c r="E2252" s="117" t="s">
        <v>2159</v>
      </c>
      <c r="F2252" s="117" t="s">
        <v>2158</v>
      </c>
      <c r="G2252" s="146" t="str">
        <f t="shared" si="35"/>
        <v>302040有田市</v>
      </c>
      <c r="H2252" s="117" t="s">
        <v>338</v>
      </c>
      <c r="J2252" s="117" t="s">
        <v>2024</v>
      </c>
      <c r="K2252" s="121">
        <v>14746725</v>
      </c>
    </row>
    <row r="2253" spans="1:11" x14ac:dyDescent="0.4">
      <c r="A2253" s="117" t="s">
        <v>6634</v>
      </c>
      <c r="B2253" s="117" t="s">
        <v>225</v>
      </c>
      <c r="C2253" s="117" t="s">
        <v>6560</v>
      </c>
      <c r="D2253" s="117" t="s">
        <v>6561</v>
      </c>
      <c r="E2253" s="117" t="s">
        <v>2157</v>
      </c>
      <c r="F2253" s="117" t="s">
        <v>2156</v>
      </c>
      <c r="G2253" s="146" t="str">
        <f t="shared" si="35"/>
        <v>302058御坊市</v>
      </c>
      <c r="H2253" s="117" t="s">
        <v>338</v>
      </c>
      <c r="J2253" s="117" t="s">
        <v>2024</v>
      </c>
      <c r="K2253" s="121">
        <v>12809217</v>
      </c>
    </row>
    <row r="2254" spans="1:11" x14ac:dyDescent="0.4">
      <c r="A2254" s="117" t="s">
        <v>6634</v>
      </c>
      <c r="B2254" s="117" t="s">
        <v>225</v>
      </c>
      <c r="C2254" s="117" t="s">
        <v>6560</v>
      </c>
      <c r="D2254" s="117" t="s">
        <v>6561</v>
      </c>
      <c r="E2254" s="117" t="s">
        <v>2155</v>
      </c>
      <c r="F2254" s="117" t="s">
        <v>2154</v>
      </c>
      <c r="G2254" s="146" t="str">
        <f t="shared" si="35"/>
        <v>302066田辺市</v>
      </c>
      <c r="H2254" s="117" t="s">
        <v>338</v>
      </c>
      <c r="J2254" s="117" t="s">
        <v>2024</v>
      </c>
      <c r="K2254" s="121">
        <v>41054092</v>
      </c>
    </row>
    <row r="2255" spans="1:11" x14ac:dyDescent="0.4">
      <c r="A2255" s="117" t="s">
        <v>6634</v>
      </c>
      <c r="B2255" s="117" t="s">
        <v>225</v>
      </c>
      <c r="C2255" s="117" t="s">
        <v>6560</v>
      </c>
      <c r="D2255" s="117" t="s">
        <v>6561</v>
      </c>
      <c r="E2255" s="117" t="s">
        <v>2153</v>
      </c>
      <c r="F2255" s="117" t="s">
        <v>2152</v>
      </c>
      <c r="G2255" s="146" t="str">
        <f t="shared" si="35"/>
        <v>302074新宮市</v>
      </c>
      <c r="H2255" s="117" t="s">
        <v>338</v>
      </c>
      <c r="J2255" s="117" t="s">
        <v>2024</v>
      </c>
      <c r="K2255" s="121">
        <v>16287521</v>
      </c>
    </row>
    <row r="2256" spans="1:11" x14ac:dyDescent="0.4">
      <c r="A2256" s="117" t="s">
        <v>6634</v>
      </c>
      <c r="B2256" s="117" t="s">
        <v>225</v>
      </c>
      <c r="C2256" s="117" t="s">
        <v>6560</v>
      </c>
      <c r="D2256" s="117" t="s">
        <v>6561</v>
      </c>
      <c r="E2256" s="117" t="s">
        <v>2151</v>
      </c>
      <c r="F2256" s="117" t="s">
        <v>2150</v>
      </c>
      <c r="G2256" s="146" t="str">
        <f t="shared" si="35"/>
        <v>302082紀の川市</v>
      </c>
      <c r="H2256" s="117" t="s">
        <v>338</v>
      </c>
      <c r="J2256" s="117" t="s">
        <v>2024</v>
      </c>
      <c r="K2256" s="121">
        <v>30441636</v>
      </c>
    </row>
    <row r="2257" spans="1:11" x14ac:dyDescent="0.4">
      <c r="A2257" s="117" t="s">
        <v>6634</v>
      </c>
      <c r="B2257" s="117" t="s">
        <v>225</v>
      </c>
      <c r="C2257" s="117" t="s">
        <v>6560</v>
      </c>
      <c r="D2257" s="117" t="s">
        <v>6561</v>
      </c>
      <c r="E2257" s="117" t="s">
        <v>2149</v>
      </c>
      <c r="F2257" s="117" t="s">
        <v>2148</v>
      </c>
      <c r="G2257" s="146" t="str">
        <f t="shared" si="35"/>
        <v>302091岩出市</v>
      </c>
      <c r="H2257" s="117" t="s">
        <v>338</v>
      </c>
      <c r="J2257" s="117" t="s">
        <v>2024</v>
      </c>
      <c r="K2257" s="121">
        <v>16659413</v>
      </c>
    </row>
    <row r="2258" spans="1:11" x14ac:dyDescent="0.4">
      <c r="A2258" s="117" t="s">
        <v>6634</v>
      </c>
      <c r="B2258" s="117" t="s">
        <v>225</v>
      </c>
      <c r="C2258" s="117" t="s">
        <v>6560</v>
      </c>
      <c r="D2258" s="117" t="s">
        <v>6561</v>
      </c>
      <c r="E2258" s="117" t="s">
        <v>2147</v>
      </c>
      <c r="F2258" s="117" t="s">
        <v>2146</v>
      </c>
      <c r="G2258" s="146" t="str">
        <f t="shared" si="35"/>
        <v>303046紀美野町</v>
      </c>
      <c r="H2258" s="117" t="s">
        <v>277</v>
      </c>
      <c r="J2258" s="117" t="s">
        <v>2024</v>
      </c>
      <c r="K2258" s="121">
        <v>7139044</v>
      </c>
    </row>
    <row r="2259" spans="1:11" x14ac:dyDescent="0.4">
      <c r="A2259" s="117" t="s">
        <v>6634</v>
      </c>
      <c r="B2259" s="117" t="s">
        <v>225</v>
      </c>
      <c r="C2259" s="117" t="s">
        <v>6560</v>
      </c>
      <c r="D2259" s="117" t="s">
        <v>6561</v>
      </c>
      <c r="E2259" s="117" t="s">
        <v>2145</v>
      </c>
      <c r="F2259" s="117" t="s">
        <v>2144</v>
      </c>
      <c r="G2259" s="146" t="str">
        <f t="shared" si="35"/>
        <v>303411かつらぎ町</v>
      </c>
      <c r="H2259" s="117" t="s">
        <v>277</v>
      </c>
      <c r="J2259" s="117" t="s">
        <v>2024</v>
      </c>
      <c r="K2259" s="121">
        <v>10510328</v>
      </c>
    </row>
    <row r="2260" spans="1:11" x14ac:dyDescent="0.4">
      <c r="A2260" s="117" t="s">
        <v>6634</v>
      </c>
      <c r="B2260" s="117" t="s">
        <v>225</v>
      </c>
      <c r="C2260" s="117" t="s">
        <v>6560</v>
      </c>
      <c r="D2260" s="117" t="s">
        <v>6561</v>
      </c>
      <c r="E2260" s="117" t="s">
        <v>2143</v>
      </c>
      <c r="F2260" s="117" t="s">
        <v>2142</v>
      </c>
      <c r="G2260" s="146" t="str">
        <f t="shared" si="35"/>
        <v>303437九度山町</v>
      </c>
      <c r="H2260" s="117" t="s">
        <v>277</v>
      </c>
      <c r="J2260" s="117" t="s">
        <v>2024</v>
      </c>
      <c r="K2260" s="121">
        <v>3248580</v>
      </c>
    </row>
    <row r="2261" spans="1:11" x14ac:dyDescent="0.4">
      <c r="A2261" s="117" t="s">
        <v>6634</v>
      </c>
      <c r="B2261" s="117" t="s">
        <v>225</v>
      </c>
      <c r="C2261" s="117" t="s">
        <v>6560</v>
      </c>
      <c r="D2261" s="117" t="s">
        <v>6561</v>
      </c>
      <c r="E2261" s="117" t="s">
        <v>2141</v>
      </c>
      <c r="F2261" s="117" t="s">
        <v>2140</v>
      </c>
      <c r="G2261" s="146" t="str">
        <f t="shared" si="35"/>
        <v>303445高野町</v>
      </c>
      <c r="H2261" s="117" t="s">
        <v>277</v>
      </c>
      <c r="J2261" s="117" t="s">
        <v>2024</v>
      </c>
      <c r="K2261" s="121">
        <v>3758679</v>
      </c>
    </row>
    <row r="2262" spans="1:11" x14ac:dyDescent="0.4">
      <c r="A2262" s="117" t="s">
        <v>6634</v>
      </c>
      <c r="B2262" s="117" t="s">
        <v>225</v>
      </c>
      <c r="C2262" s="117" t="s">
        <v>6560</v>
      </c>
      <c r="D2262" s="117" t="s">
        <v>6561</v>
      </c>
      <c r="E2262" s="117" t="s">
        <v>2139</v>
      </c>
      <c r="F2262" s="117" t="s">
        <v>2138</v>
      </c>
      <c r="G2262" s="146" t="str">
        <f t="shared" si="35"/>
        <v>303615湯浅町</v>
      </c>
      <c r="H2262" s="117" t="s">
        <v>277</v>
      </c>
      <c r="J2262" s="117" t="s">
        <v>2024</v>
      </c>
      <c r="K2262" s="121">
        <v>10812944</v>
      </c>
    </row>
    <row r="2263" spans="1:11" x14ac:dyDescent="0.4">
      <c r="A2263" s="117" t="s">
        <v>6634</v>
      </c>
      <c r="B2263" s="117" t="s">
        <v>225</v>
      </c>
      <c r="C2263" s="117" t="s">
        <v>6560</v>
      </c>
      <c r="D2263" s="117" t="s">
        <v>6561</v>
      </c>
      <c r="E2263" s="117" t="s">
        <v>2137</v>
      </c>
      <c r="F2263" s="117" t="s">
        <v>1113</v>
      </c>
      <c r="G2263" s="146" t="str">
        <f t="shared" si="35"/>
        <v>303623広川町</v>
      </c>
      <c r="H2263" s="117" t="s">
        <v>277</v>
      </c>
      <c r="J2263" s="117" t="s">
        <v>2024</v>
      </c>
      <c r="K2263" s="121">
        <v>4521700</v>
      </c>
    </row>
    <row r="2264" spans="1:11" x14ac:dyDescent="0.4">
      <c r="A2264" s="117" t="s">
        <v>6634</v>
      </c>
      <c r="B2264" s="117" t="s">
        <v>225</v>
      </c>
      <c r="C2264" s="117" t="s">
        <v>6560</v>
      </c>
      <c r="D2264" s="117" t="s">
        <v>6561</v>
      </c>
      <c r="E2264" s="117" t="s">
        <v>2136</v>
      </c>
      <c r="F2264" s="117" t="s">
        <v>2135</v>
      </c>
      <c r="G2264" s="146" t="str">
        <f t="shared" si="35"/>
        <v>303666有田川町</v>
      </c>
      <c r="H2264" s="117" t="s">
        <v>277</v>
      </c>
      <c r="J2264" s="117" t="s">
        <v>2024</v>
      </c>
      <c r="K2264" s="121">
        <v>15073949</v>
      </c>
    </row>
    <row r="2265" spans="1:11" x14ac:dyDescent="0.4">
      <c r="A2265" s="117" t="s">
        <v>6634</v>
      </c>
      <c r="B2265" s="117" t="s">
        <v>225</v>
      </c>
      <c r="C2265" s="117" t="s">
        <v>6560</v>
      </c>
      <c r="D2265" s="117" t="s">
        <v>6561</v>
      </c>
      <c r="E2265" s="117" t="s">
        <v>2134</v>
      </c>
      <c r="F2265" s="117" t="s">
        <v>2133</v>
      </c>
      <c r="G2265" s="146" t="str">
        <f t="shared" si="35"/>
        <v>303810美浜町</v>
      </c>
      <c r="H2265" s="117" t="s">
        <v>277</v>
      </c>
      <c r="J2265" s="117" t="s">
        <v>2024</v>
      </c>
      <c r="K2265" s="121">
        <v>4123459</v>
      </c>
    </row>
    <row r="2266" spans="1:11" x14ac:dyDescent="0.4">
      <c r="A2266" s="117" t="s">
        <v>6634</v>
      </c>
      <c r="B2266" s="117" t="s">
        <v>225</v>
      </c>
      <c r="C2266" s="117" t="s">
        <v>6560</v>
      </c>
      <c r="D2266" s="117" t="s">
        <v>6561</v>
      </c>
      <c r="E2266" s="117" t="s">
        <v>2132</v>
      </c>
      <c r="F2266" s="117" t="s">
        <v>2131</v>
      </c>
      <c r="G2266" s="146" t="str">
        <f t="shared" si="35"/>
        <v>303828日高町</v>
      </c>
      <c r="H2266" s="117" t="s">
        <v>277</v>
      </c>
      <c r="J2266" s="117" t="s">
        <v>2024</v>
      </c>
      <c r="K2266" s="121">
        <v>4338718</v>
      </c>
    </row>
    <row r="2267" spans="1:11" x14ac:dyDescent="0.4">
      <c r="A2267" s="117" t="s">
        <v>6634</v>
      </c>
      <c r="B2267" s="117" t="s">
        <v>225</v>
      </c>
      <c r="C2267" s="117" t="s">
        <v>6560</v>
      </c>
      <c r="D2267" s="117" t="s">
        <v>6561</v>
      </c>
      <c r="E2267" s="117" t="s">
        <v>2130</v>
      </c>
      <c r="F2267" s="117" t="s">
        <v>2129</v>
      </c>
      <c r="G2267" s="146" t="str">
        <f t="shared" si="35"/>
        <v>303836由良町</v>
      </c>
      <c r="H2267" s="117" t="s">
        <v>277</v>
      </c>
      <c r="J2267" s="117" t="s">
        <v>2024</v>
      </c>
      <c r="K2267" s="121">
        <v>3633089</v>
      </c>
    </row>
    <row r="2268" spans="1:11" x14ac:dyDescent="0.4">
      <c r="A2268" s="117" t="s">
        <v>6634</v>
      </c>
      <c r="B2268" s="117" t="s">
        <v>225</v>
      </c>
      <c r="C2268" s="117" t="s">
        <v>6560</v>
      </c>
      <c r="D2268" s="117" t="s">
        <v>6561</v>
      </c>
      <c r="E2268" s="117" t="s">
        <v>2128</v>
      </c>
      <c r="F2268" s="117" t="s">
        <v>2127</v>
      </c>
      <c r="G2268" s="146" t="str">
        <f t="shared" si="35"/>
        <v>303909印南町</v>
      </c>
      <c r="H2268" s="117" t="s">
        <v>277</v>
      </c>
      <c r="J2268" s="117" t="s">
        <v>2024</v>
      </c>
      <c r="K2268" s="121">
        <v>5437415</v>
      </c>
    </row>
    <row r="2269" spans="1:11" x14ac:dyDescent="0.4">
      <c r="A2269" s="117" t="s">
        <v>6634</v>
      </c>
      <c r="B2269" s="117" t="s">
        <v>225</v>
      </c>
      <c r="C2269" s="117" t="s">
        <v>6560</v>
      </c>
      <c r="D2269" s="117" t="s">
        <v>6561</v>
      </c>
      <c r="E2269" s="117" t="s">
        <v>2126</v>
      </c>
      <c r="F2269" s="117" t="s">
        <v>2125</v>
      </c>
      <c r="G2269" s="146" t="str">
        <f t="shared" si="35"/>
        <v>303917みなべ町</v>
      </c>
      <c r="H2269" s="117" t="s">
        <v>277</v>
      </c>
      <c r="J2269" s="117" t="s">
        <v>2024</v>
      </c>
      <c r="K2269" s="121">
        <v>8997342</v>
      </c>
    </row>
    <row r="2270" spans="1:11" x14ac:dyDescent="0.4">
      <c r="A2270" s="117" t="s">
        <v>6634</v>
      </c>
      <c r="B2270" s="117" t="s">
        <v>225</v>
      </c>
      <c r="C2270" s="117" t="s">
        <v>6560</v>
      </c>
      <c r="D2270" s="117" t="s">
        <v>6561</v>
      </c>
      <c r="E2270" s="117" t="s">
        <v>2124</v>
      </c>
      <c r="F2270" s="117" t="s">
        <v>2123</v>
      </c>
      <c r="G2270" s="146" t="str">
        <f t="shared" si="35"/>
        <v>303925日高川町</v>
      </c>
      <c r="H2270" s="117" t="s">
        <v>277</v>
      </c>
      <c r="J2270" s="117" t="s">
        <v>2024</v>
      </c>
      <c r="K2270" s="121">
        <v>9411662</v>
      </c>
    </row>
    <row r="2271" spans="1:11" x14ac:dyDescent="0.4">
      <c r="A2271" s="117" t="s">
        <v>6634</v>
      </c>
      <c r="B2271" s="117" t="s">
        <v>225</v>
      </c>
      <c r="C2271" s="117" t="s">
        <v>6560</v>
      </c>
      <c r="D2271" s="117" t="s">
        <v>6561</v>
      </c>
      <c r="E2271" s="117" t="s">
        <v>2122</v>
      </c>
      <c r="F2271" s="117" t="s">
        <v>2121</v>
      </c>
      <c r="G2271" s="146" t="str">
        <f t="shared" si="35"/>
        <v>304018白浜町</v>
      </c>
      <c r="H2271" s="117" t="s">
        <v>277</v>
      </c>
      <c r="J2271" s="117" t="s">
        <v>2024</v>
      </c>
      <c r="K2271" s="121">
        <v>11899571</v>
      </c>
    </row>
    <row r="2272" spans="1:11" x14ac:dyDescent="0.4">
      <c r="A2272" s="117" t="s">
        <v>6634</v>
      </c>
      <c r="B2272" s="117" t="s">
        <v>225</v>
      </c>
      <c r="C2272" s="117" t="s">
        <v>6560</v>
      </c>
      <c r="D2272" s="117" t="s">
        <v>6561</v>
      </c>
      <c r="E2272" s="117" t="s">
        <v>2120</v>
      </c>
      <c r="F2272" s="117" t="s">
        <v>2119</v>
      </c>
      <c r="G2272" s="146" t="str">
        <f t="shared" si="35"/>
        <v>304042上富田町</v>
      </c>
      <c r="H2272" s="117" t="s">
        <v>277</v>
      </c>
      <c r="J2272" s="117" t="s">
        <v>2024</v>
      </c>
      <c r="K2272" s="121">
        <v>6884334</v>
      </c>
    </row>
    <row r="2273" spans="1:11" x14ac:dyDescent="0.4">
      <c r="A2273" s="117" t="s">
        <v>6634</v>
      </c>
      <c r="B2273" s="117" t="s">
        <v>225</v>
      </c>
      <c r="C2273" s="117" t="s">
        <v>6560</v>
      </c>
      <c r="D2273" s="117" t="s">
        <v>6561</v>
      </c>
      <c r="E2273" s="117" t="s">
        <v>2118</v>
      </c>
      <c r="F2273" s="117" t="s">
        <v>2117</v>
      </c>
      <c r="G2273" s="146" t="str">
        <f t="shared" si="35"/>
        <v>304069すさみ町</v>
      </c>
      <c r="H2273" s="117" t="s">
        <v>277</v>
      </c>
      <c r="J2273" s="117" t="s">
        <v>2024</v>
      </c>
      <c r="K2273" s="121">
        <v>4116768</v>
      </c>
    </row>
    <row r="2274" spans="1:11" x14ac:dyDescent="0.4">
      <c r="A2274" s="117" t="s">
        <v>6634</v>
      </c>
      <c r="B2274" s="117" t="s">
        <v>225</v>
      </c>
      <c r="C2274" s="117" t="s">
        <v>6560</v>
      </c>
      <c r="D2274" s="117" t="s">
        <v>6561</v>
      </c>
      <c r="E2274" s="117" t="s">
        <v>2116</v>
      </c>
      <c r="F2274" s="117" t="s">
        <v>2115</v>
      </c>
      <c r="G2274" s="146" t="str">
        <f t="shared" si="35"/>
        <v>304212那智勝浦町</v>
      </c>
      <c r="H2274" s="117" t="s">
        <v>277</v>
      </c>
      <c r="J2274" s="117" t="s">
        <v>2024</v>
      </c>
      <c r="K2274" s="121">
        <v>8618871</v>
      </c>
    </row>
    <row r="2275" spans="1:11" x14ac:dyDescent="0.4">
      <c r="A2275" s="117" t="s">
        <v>6634</v>
      </c>
      <c r="B2275" s="117" t="s">
        <v>225</v>
      </c>
      <c r="C2275" s="117" t="s">
        <v>6560</v>
      </c>
      <c r="D2275" s="117" t="s">
        <v>6561</v>
      </c>
      <c r="E2275" s="117" t="s">
        <v>2114</v>
      </c>
      <c r="F2275" s="117" t="s">
        <v>2113</v>
      </c>
      <c r="G2275" s="146" t="str">
        <f t="shared" si="35"/>
        <v>304221太地町</v>
      </c>
      <c r="H2275" s="117" t="s">
        <v>277</v>
      </c>
      <c r="J2275" s="117" t="s">
        <v>2024</v>
      </c>
      <c r="K2275" s="121">
        <v>3033170</v>
      </c>
    </row>
    <row r="2276" spans="1:11" x14ac:dyDescent="0.4">
      <c r="A2276" s="117" t="s">
        <v>6634</v>
      </c>
      <c r="B2276" s="117" t="s">
        <v>225</v>
      </c>
      <c r="C2276" s="117" t="s">
        <v>6560</v>
      </c>
      <c r="D2276" s="117" t="s">
        <v>6561</v>
      </c>
      <c r="E2276" s="117" t="s">
        <v>2112</v>
      </c>
      <c r="F2276" s="117" t="s">
        <v>2111</v>
      </c>
      <c r="G2276" s="146" t="str">
        <f t="shared" si="35"/>
        <v>304247古座川町</v>
      </c>
      <c r="H2276" s="117" t="s">
        <v>277</v>
      </c>
      <c r="J2276" s="117" t="s">
        <v>2024</v>
      </c>
      <c r="K2276" s="121">
        <v>3012486</v>
      </c>
    </row>
    <row r="2277" spans="1:11" x14ac:dyDescent="0.4">
      <c r="A2277" s="117" t="s">
        <v>6634</v>
      </c>
      <c r="B2277" s="117" t="s">
        <v>225</v>
      </c>
      <c r="C2277" s="117" t="s">
        <v>6560</v>
      </c>
      <c r="D2277" s="117" t="s">
        <v>6561</v>
      </c>
      <c r="E2277" s="117" t="s">
        <v>2110</v>
      </c>
      <c r="F2277" s="117" t="s">
        <v>2109</v>
      </c>
      <c r="G2277" s="146" t="str">
        <f t="shared" si="35"/>
        <v>304271北山村</v>
      </c>
      <c r="H2277" s="117" t="s">
        <v>277</v>
      </c>
      <c r="J2277" s="117" t="s">
        <v>2024</v>
      </c>
      <c r="K2277" s="121">
        <v>2560337</v>
      </c>
    </row>
    <row r="2278" spans="1:11" x14ac:dyDescent="0.4">
      <c r="A2278" s="117" t="s">
        <v>6634</v>
      </c>
      <c r="B2278" s="117" t="s">
        <v>225</v>
      </c>
      <c r="C2278" s="117" t="s">
        <v>6560</v>
      </c>
      <c r="D2278" s="117" t="s">
        <v>6561</v>
      </c>
      <c r="E2278" s="117" t="s">
        <v>2108</v>
      </c>
      <c r="F2278" s="117" t="s">
        <v>2107</v>
      </c>
      <c r="G2278" s="146" t="str">
        <f t="shared" si="35"/>
        <v>304280串本町</v>
      </c>
      <c r="H2278" s="117" t="s">
        <v>277</v>
      </c>
      <c r="J2278" s="117" t="s">
        <v>2024</v>
      </c>
      <c r="K2278" s="121">
        <v>10476692</v>
      </c>
    </row>
    <row r="2279" spans="1:11" x14ac:dyDescent="0.4">
      <c r="A2279" s="117" t="s">
        <v>6634</v>
      </c>
      <c r="B2279" s="117" t="s">
        <v>225</v>
      </c>
      <c r="C2279" s="117" t="s">
        <v>6560</v>
      </c>
      <c r="D2279" s="117" t="s">
        <v>6561</v>
      </c>
      <c r="E2279" s="117" t="s">
        <v>2106</v>
      </c>
      <c r="F2279" s="117" t="s">
        <v>2105</v>
      </c>
      <c r="G2279" s="146" t="str">
        <f t="shared" si="35"/>
        <v>308013和歌山県市町村総合事務組合</v>
      </c>
      <c r="H2279" s="117" t="s">
        <v>226</v>
      </c>
      <c r="J2279" s="117" t="s">
        <v>2024</v>
      </c>
      <c r="K2279" s="121">
        <v>7337717</v>
      </c>
    </row>
    <row r="2280" spans="1:11" x14ac:dyDescent="0.4">
      <c r="A2280" s="117" t="s">
        <v>6634</v>
      </c>
      <c r="B2280" s="117" t="s">
        <v>225</v>
      </c>
      <c r="C2280" s="117" t="s">
        <v>6560</v>
      </c>
      <c r="D2280" s="117" t="s">
        <v>6561</v>
      </c>
      <c r="E2280" s="117" t="s">
        <v>2104</v>
      </c>
      <c r="F2280" s="117" t="s">
        <v>2103</v>
      </c>
      <c r="G2280" s="146" t="str">
        <f t="shared" si="35"/>
        <v>308072那賀児童福祉施設組合</v>
      </c>
      <c r="H2280" s="117" t="s">
        <v>226</v>
      </c>
      <c r="J2280" s="117" t="s">
        <v>2024</v>
      </c>
      <c r="K2280" s="121">
        <v>69930</v>
      </c>
    </row>
    <row r="2281" spans="1:11" x14ac:dyDescent="0.4">
      <c r="A2281" s="117" t="s">
        <v>6634</v>
      </c>
      <c r="B2281" s="117" t="s">
        <v>225</v>
      </c>
      <c r="C2281" s="117" t="s">
        <v>6560</v>
      </c>
      <c r="D2281" s="117" t="s">
        <v>6561</v>
      </c>
      <c r="E2281" s="117" t="s">
        <v>2102</v>
      </c>
      <c r="F2281" s="117" t="s">
        <v>2101</v>
      </c>
      <c r="G2281" s="146" t="str">
        <f t="shared" si="35"/>
        <v>308102那賀広域事務組合</v>
      </c>
      <c r="H2281" s="117" t="s">
        <v>226</v>
      </c>
      <c r="J2281" s="117" t="s">
        <v>2024</v>
      </c>
      <c r="K2281" s="121">
        <v>8440</v>
      </c>
    </row>
    <row r="2282" spans="1:11" x14ac:dyDescent="0.4">
      <c r="A2282" s="117" t="s">
        <v>6634</v>
      </c>
      <c r="B2282" s="117" t="s">
        <v>225</v>
      </c>
      <c r="C2282" s="117" t="s">
        <v>6560</v>
      </c>
      <c r="D2282" s="117" t="s">
        <v>6561</v>
      </c>
      <c r="E2282" s="117" t="s">
        <v>2100</v>
      </c>
      <c r="F2282" s="117" t="s">
        <v>2099</v>
      </c>
      <c r="G2282" s="146" t="str">
        <f t="shared" si="35"/>
        <v>308111那賀衛生環境整備組合</v>
      </c>
      <c r="H2282" s="117" t="s">
        <v>226</v>
      </c>
      <c r="J2282" s="117" t="s">
        <v>2024</v>
      </c>
      <c r="K2282" s="121">
        <v>317613</v>
      </c>
    </row>
    <row r="2283" spans="1:11" x14ac:dyDescent="0.4">
      <c r="A2283" s="117" t="s">
        <v>6634</v>
      </c>
      <c r="B2283" s="117" t="s">
        <v>225</v>
      </c>
      <c r="C2283" s="117" t="s">
        <v>6560</v>
      </c>
      <c r="D2283" s="117" t="s">
        <v>6561</v>
      </c>
      <c r="E2283" s="117" t="s">
        <v>2098</v>
      </c>
      <c r="F2283" s="117" t="s">
        <v>2097</v>
      </c>
      <c r="G2283" s="146" t="str">
        <f t="shared" si="35"/>
        <v>308137橋本伊都衛生施設組合</v>
      </c>
      <c r="H2283" s="117" t="s">
        <v>226</v>
      </c>
      <c r="J2283" s="117" t="s">
        <v>2024</v>
      </c>
      <c r="K2283" s="121">
        <v>281221</v>
      </c>
    </row>
    <row r="2284" spans="1:11" x14ac:dyDescent="0.4">
      <c r="A2284" s="117" t="s">
        <v>6634</v>
      </c>
      <c r="B2284" s="117" t="s">
        <v>225</v>
      </c>
      <c r="C2284" s="117" t="s">
        <v>6560</v>
      </c>
      <c r="D2284" s="117" t="s">
        <v>6561</v>
      </c>
      <c r="E2284" s="117" t="s">
        <v>2096</v>
      </c>
      <c r="F2284" s="117" t="s">
        <v>2095</v>
      </c>
      <c r="G2284" s="146" t="str">
        <f t="shared" si="35"/>
        <v>308145伊都郡町村及び橋本市老人福祉施設事務組合</v>
      </c>
      <c r="H2284" s="117" t="s">
        <v>226</v>
      </c>
      <c r="J2284" s="117" t="s">
        <v>2024</v>
      </c>
      <c r="K2284" s="121">
        <v>218793</v>
      </c>
    </row>
    <row r="2285" spans="1:11" x14ac:dyDescent="0.4">
      <c r="A2285" s="117" t="s">
        <v>6634</v>
      </c>
      <c r="B2285" s="117" t="s">
        <v>225</v>
      </c>
      <c r="C2285" s="117" t="s">
        <v>6560</v>
      </c>
      <c r="D2285" s="117" t="s">
        <v>6561</v>
      </c>
      <c r="E2285" s="117" t="s">
        <v>2094</v>
      </c>
      <c r="F2285" s="117" t="s">
        <v>2093</v>
      </c>
      <c r="G2285" s="146" t="str">
        <f t="shared" si="35"/>
        <v>308161有田衛生施設事務組合</v>
      </c>
      <c r="H2285" s="117" t="s">
        <v>226</v>
      </c>
      <c r="J2285" s="117" t="s">
        <v>2024</v>
      </c>
      <c r="K2285" s="121">
        <v>573524</v>
      </c>
    </row>
    <row r="2286" spans="1:11" x14ac:dyDescent="0.4">
      <c r="A2286" s="117" t="s">
        <v>6634</v>
      </c>
      <c r="B2286" s="117" t="s">
        <v>225</v>
      </c>
      <c r="C2286" s="117" t="s">
        <v>6560</v>
      </c>
      <c r="D2286" s="117" t="s">
        <v>6561</v>
      </c>
      <c r="E2286" s="117" t="s">
        <v>2092</v>
      </c>
      <c r="F2286" s="117" t="s">
        <v>2091</v>
      </c>
      <c r="G2286" s="146" t="str">
        <f t="shared" si="35"/>
        <v>308170有田聖苑事務組合</v>
      </c>
      <c r="H2286" s="117" t="s">
        <v>226</v>
      </c>
      <c r="J2286" s="117" t="s">
        <v>2024</v>
      </c>
      <c r="K2286" s="121">
        <v>45633</v>
      </c>
    </row>
    <row r="2287" spans="1:11" x14ac:dyDescent="0.4">
      <c r="A2287" s="117" t="s">
        <v>6634</v>
      </c>
      <c r="B2287" s="117" t="s">
        <v>225</v>
      </c>
      <c r="C2287" s="117" t="s">
        <v>6560</v>
      </c>
      <c r="D2287" s="117" t="s">
        <v>6561</v>
      </c>
      <c r="E2287" s="117" t="s">
        <v>2090</v>
      </c>
      <c r="F2287" s="117" t="s">
        <v>2089</v>
      </c>
      <c r="G2287" s="146" t="str">
        <f t="shared" si="35"/>
        <v>308251御坊市日高川町中学校組合</v>
      </c>
      <c r="H2287" s="117" t="s">
        <v>226</v>
      </c>
      <c r="J2287" s="117" t="s">
        <v>2024</v>
      </c>
      <c r="K2287" s="121">
        <v>51633</v>
      </c>
    </row>
    <row r="2288" spans="1:11" x14ac:dyDescent="0.4">
      <c r="A2288" s="117" t="s">
        <v>6634</v>
      </c>
      <c r="B2288" s="117" t="s">
        <v>225</v>
      </c>
      <c r="C2288" s="117" t="s">
        <v>6560</v>
      </c>
      <c r="D2288" s="117" t="s">
        <v>6561</v>
      </c>
      <c r="E2288" s="117" t="s">
        <v>2088</v>
      </c>
      <c r="F2288" s="117" t="s">
        <v>2087</v>
      </c>
      <c r="G2288" s="146" t="str">
        <f t="shared" si="35"/>
        <v>308293御坊日高老人福祉施設事務組合</v>
      </c>
      <c r="H2288" s="117" t="s">
        <v>226</v>
      </c>
      <c r="J2288" s="117" t="s">
        <v>2024</v>
      </c>
      <c r="K2288" s="121">
        <v>573847</v>
      </c>
    </row>
    <row r="2289" spans="1:11" x14ac:dyDescent="0.4">
      <c r="A2289" s="117" t="s">
        <v>6634</v>
      </c>
      <c r="B2289" s="117" t="s">
        <v>225</v>
      </c>
      <c r="C2289" s="117" t="s">
        <v>6560</v>
      </c>
      <c r="D2289" s="117" t="s">
        <v>6561</v>
      </c>
      <c r="E2289" s="117" t="s">
        <v>2086</v>
      </c>
      <c r="F2289" s="117" t="s">
        <v>2085</v>
      </c>
      <c r="G2289" s="146" t="str">
        <f t="shared" si="35"/>
        <v>308412紀南地方老人福祉施設組合</v>
      </c>
      <c r="H2289" s="117" t="s">
        <v>226</v>
      </c>
      <c r="J2289" s="117" t="s">
        <v>2024</v>
      </c>
      <c r="K2289" s="121">
        <v>351032</v>
      </c>
    </row>
    <row r="2290" spans="1:11" x14ac:dyDescent="0.4">
      <c r="A2290" s="117" t="s">
        <v>6634</v>
      </c>
      <c r="B2290" s="117" t="s">
        <v>225</v>
      </c>
      <c r="C2290" s="117" t="s">
        <v>6560</v>
      </c>
      <c r="D2290" s="117" t="s">
        <v>6561</v>
      </c>
      <c r="E2290" s="117" t="s">
        <v>2084</v>
      </c>
      <c r="F2290" s="117" t="s">
        <v>2083</v>
      </c>
      <c r="G2290" s="146" t="str">
        <f t="shared" si="35"/>
        <v>308447富田川治水組合</v>
      </c>
      <c r="H2290" s="117" t="s">
        <v>226</v>
      </c>
      <c r="J2290" s="117" t="s">
        <v>2024</v>
      </c>
      <c r="K2290" s="121">
        <v>10578</v>
      </c>
    </row>
    <row r="2291" spans="1:11" x14ac:dyDescent="0.4">
      <c r="A2291" s="117" t="s">
        <v>6634</v>
      </c>
      <c r="B2291" s="117" t="s">
        <v>225</v>
      </c>
      <c r="C2291" s="117" t="s">
        <v>6560</v>
      </c>
      <c r="D2291" s="117" t="s">
        <v>6561</v>
      </c>
      <c r="E2291" s="117" t="s">
        <v>2082</v>
      </c>
      <c r="F2291" s="117" t="s">
        <v>2081</v>
      </c>
      <c r="G2291" s="146" t="str">
        <f t="shared" si="35"/>
        <v>308455串本町古座川町衛生施設事務組合</v>
      </c>
      <c r="H2291" s="117" t="s">
        <v>226</v>
      </c>
      <c r="J2291" s="117" t="s">
        <v>2024</v>
      </c>
      <c r="K2291" s="121">
        <v>519593</v>
      </c>
    </row>
    <row r="2292" spans="1:11" x14ac:dyDescent="0.4">
      <c r="A2292" s="117" t="s">
        <v>6634</v>
      </c>
      <c r="B2292" s="117" t="s">
        <v>225</v>
      </c>
      <c r="C2292" s="117" t="s">
        <v>6560</v>
      </c>
      <c r="D2292" s="117" t="s">
        <v>6561</v>
      </c>
      <c r="E2292" s="117" t="s">
        <v>2080</v>
      </c>
      <c r="F2292" s="117" t="s">
        <v>2079</v>
      </c>
      <c r="G2292" s="146" t="str">
        <f t="shared" si="35"/>
        <v>308463大辺路衛生施設組合</v>
      </c>
      <c r="H2292" s="117" t="s">
        <v>226</v>
      </c>
      <c r="J2292" s="117" t="s">
        <v>2024</v>
      </c>
      <c r="K2292" s="121">
        <v>114095</v>
      </c>
    </row>
    <row r="2293" spans="1:11" x14ac:dyDescent="0.4">
      <c r="A2293" s="117" t="s">
        <v>6634</v>
      </c>
      <c r="B2293" s="117" t="s">
        <v>225</v>
      </c>
      <c r="C2293" s="117" t="s">
        <v>6560</v>
      </c>
      <c r="D2293" s="117" t="s">
        <v>6561</v>
      </c>
      <c r="E2293" s="117" t="s">
        <v>2078</v>
      </c>
      <c r="F2293" s="117" t="s">
        <v>2077</v>
      </c>
      <c r="G2293" s="146" t="str">
        <f t="shared" si="35"/>
        <v>308480紀南学園事務組合</v>
      </c>
      <c r="H2293" s="117" t="s">
        <v>226</v>
      </c>
      <c r="J2293" s="117" t="s">
        <v>2024</v>
      </c>
      <c r="K2293" s="121">
        <v>137297</v>
      </c>
    </row>
    <row r="2294" spans="1:11" x14ac:dyDescent="0.4">
      <c r="A2294" s="117" t="s">
        <v>6634</v>
      </c>
      <c r="B2294" s="117" t="s">
        <v>225</v>
      </c>
      <c r="C2294" s="117" t="s">
        <v>6560</v>
      </c>
      <c r="D2294" s="117" t="s">
        <v>6561</v>
      </c>
      <c r="E2294" s="117" t="s">
        <v>2076</v>
      </c>
      <c r="F2294" s="117" t="s">
        <v>2075</v>
      </c>
      <c r="G2294" s="146" t="str">
        <f t="shared" si="35"/>
        <v>308501紀南環境衛生施設事務組合</v>
      </c>
      <c r="H2294" s="117" t="s">
        <v>226</v>
      </c>
      <c r="J2294" s="117" t="s">
        <v>2024</v>
      </c>
      <c r="K2294" s="121">
        <v>163621</v>
      </c>
    </row>
    <row r="2295" spans="1:11" x14ac:dyDescent="0.4">
      <c r="A2295" s="117" t="s">
        <v>6634</v>
      </c>
      <c r="B2295" s="117" t="s">
        <v>225</v>
      </c>
      <c r="C2295" s="117" t="s">
        <v>6560</v>
      </c>
      <c r="D2295" s="117" t="s">
        <v>6561</v>
      </c>
      <c r="E2295" s="117" t="s">
        <v>2074</v>
      </c>
      <c r="F2295" s="117" t="s">
        <v>2073</v>
      </c>
      <c r="G2295" s="146" t="str">
        <f t="shared" si="35"/>
        <v>308510東牟婁郡町村新宮市老人福祉施設事務組合</v>
      </c>
      <c r="H2295" s="117" t="s">
        <v>226</v>
      </c>
      <c r="J2295" s="117" t="s">
        <v>2024</v>
      </c>
      <c r="K2295" s="121">
        <v>122657</v>
      </c>
    </row>
    <row r="2296" spans="1:11" x14ac:dyDescent="0.4">
      <c r="A2296" s="117" t="s">
        <v>6634</v>
      </c>
      <c r="B2296" s="117" t="s">
        <v>225</v>
      </c>
      <c r="C2296" s="117" t="s">
        <v>6560</v>
      </c>
      <c r="D2296" s="117" t="s">
        <v>6561</v>
      </c>
      <c r="E2296" s="117" t="s">
        <v>2072</v>
      </c>
      <c r="F2296" s="117" t="s">
        <v>2071</v>
      </c>
      <c r="G2296" s="146" t="str">
        <f t="shared" si="35"/>
        <v>308561那智勝浦町太地町環境衛生施設一部事務組合</v>
      </c>
      <c r="H2296" s="117" t="s">
        <v>226</v>
      </c>
      <c r="J2296" s="117" t="s">
        <v>2024</v>
      </c>
      <c r="K2296" s="121">
        <v>119889</v>
      </c>
    </row>
    <row r="2297" spans="1:11" x14ac:dyDescent="0.4">
      <c r="A2297" s="117" t="s">
        <v>6634</v>
      </c>
      <c r="B2297" s="117" t="s">
        <v>225</v>
      </c>
      <c r="C2297" s="117" t="s">
        <v>6560</v>
      </c>
      <c r="D2297" s="117" t="s">
        <v>6561</v>
      </c>
      <c r="E2297" s="117" t="s">
        <v>2070</v>
      </c>
      <c r="F2297" s="117" t="s">
        <v>2069</v>
      </c>
      <c r="G2297" s="146" t="str">
        <f t="shared" si="35"/>
        <v>308617紀南地方児童福祉施設組合</v>
      </c>
      <c r="H2297" s="117" t="s">
        <v>226</v>
      </c>
      <c r="J2297" s="117" t="s">
        <v>2024</v>
      </c>
      <c r="K2297" s="121">
        <v>45319</v>
      </c>
    </row>
    <row r="2298" spans="1:11" x14ac:dyDescent="0.4">
      <c r="A2298" s="117" t="s">
        <v>6634</v>
      </c>
      <c r="B2298" s="117" t="s">
        <v>225</v>
      </c>
      <c r="C2298" s="117" t="s">
        <v>6560</v>
      </c>
      <c r="D2298" s="117" t="s">
        <v>6561</v>
      </c>
      <c r="E2298" s="117" t="s">
        <v>2068</v>
      </c>
      <c r="F2298" s="117" t="s">
        <v>2067</v>
      </c>
      <c r="G2298" s="146" t="str">
        <f t="shared" si="35"/>
        <v>308633新宮周辺広域市町村圏事務組合</v>
      </c>
      <c r="H2298" s="117" t="s">
        <v>226</v>
      </c>
      <c r="J2298" s="117" t="s">
        <v>2024</v>
      </c>
      <c r="K2298" s="121">
        <v>5152</v>
      </c>
    </row>
    <row r="2299" spans="1:11" x14ac:dyDescent="0.4">
      <c r="A2299" s="117" t="s">
        <v>6634</v>
      </c>
      <c r="B2299" s="117" t="s">
        <v>225</v>
      </c>
      <c r="C2299" s="117" t="s">
        <v>6560</v>
      </c>
      <c r="D2299" s="117" t="s">
        <v>6561</v>
      </c>
      <c r="E2299" s="117" t="s">
        <v>2066</v>
      </c>
      <c r="F2299" s="117" t="s">
        <v>2065</v>
      </c>
      <c r="G2299" s="146" t="str">
        <f t="shared" si="35"/>
        <v>308641御坊広域行政事務組合</v>
      </c>
      <c r="H2299" s="117" t="s">
        <v>226</v>
      </c>
      <c r="J2299" s="117" t="s">
        <v>2024</v>
      </c>
      <c r="K2299" s="121">
        <v>1032218</v>
      </c>
    </row>
    <row r="2300" spans="1:11" x14ac:dyDescent="0.4">
      <c r="A2300" s="117" t="s">
        <v>6634</v>
      </c>
      <c r="B2300" s="117" t="s">
        <v>225</v>
      </c>
      <c r="C2300" s="117" t="s">
        <v>6560</v>
      </c>
      <c r="D2300" s="117" t="s">
        <v>6561</v>
      </c>
      <c r="E2300" s="117" t="s">
        <v>2064</v>
      </c>
      <c r="F2300" s="117" t="s">
        <v>2063</v>
      </c>
      <c r="G2300" s="146" t="str">
        <f t="shared" si="35"/>
        <v>308668田辺周辺広域市町村圏組合</v>
      </c>
      <c r="H2300" s="117" t="s">
        <v>226</v>
      </c>
      <c r="J2300" s="117" t="s">
        <v>2024</v>
      </c>
      <c r="K2300" s="121">
        <v>159988</v>
      </c>
    </row>
    <row r="2301" spans="1:11" x14ac:dyDescent="0.4">
      <c r="A2301" s="117" t="s">
        <v>6634</v>
      </c>
      <c r="B2301" s="117" t="s">
        <v>225</v>
      </c>
      <c r="C2301" s="117" t="s">
        <v>6560</v>
      </c>
      <c r="D2301" s="117" t="s">
        <v>6561</v>
      </c>
      <c r="E2301" s="117" t="s">
        <v>2062</v>
      </c>
      <c r="F2301" s="117" t="s">
        <v>2061</v>
      </c>
      <c r="G2301" s="146" t="str">
        <f t="shared" si="35"/>
        <v>308684上大中清掃施設組合</v>
      </c>
      <c r="H2301" s="117" t="s">
        <v>226</v>
      </c>
      <c r="J2301" s="117" t="s">
        <v>2024</v>
      </c>
      <c r="K2301" s="121">
        <v>180470</v>
      </c>
    </row>
    <row r="2302" spans="1:11" x14ac:dyDescent="0.4">
      <c r="A2302" s="117" t="s">
        <v>6634</v>
      </c>
      <c r="B2302" s="117" t="s">
        <v>225</v>
      </c>
      <c r="C2302" s="117" t="s">
        <v>6560</v>
      </c>
      <c r="D2302" s="117" t="s">
        <v>6561</v>
      </c>
      <c r="E2302" s="117" t="s">
        <v>2060</v>
      </c>
      <c r="F2302" s="117" t="s">
        <v>2059</v>
      </c>
      <c r="G2302" s="146" t="str">
        <f t="shared" si="35"/>
        <v>308722有田郡老人福祉施設事務組合</v>
      </c>
      <c r="H2302" s="117" t="s">
        <v>226</v>
      </c>
      <c r="J2302" s="117" t="s">
        <v>2024</v>
      </c>
      <c r="K2302" s="121">
        <v>236275</v>
      </c>
    </row>
    <row r="2303" spans="1:11" x14ac:dyDescent="0.4">
      <c r="A2303" s="117" t="s">
        <v>6634</v>
      </c>
      <c r="B2303" s="117" t="s">
        <v>225</v>
      </c>
      <c r="C2303" s="117" t="s">
        <v>6560</v>
      </c>
      <c r="D2303" s="117" t="s">
        <v>6561</v>
      </c>
      <c r="E2303" s="117" t="s">
        <v>2058</v>
      </c>
      <c r="F2303" s="117" t="s">
        <v>2057</v>
      </c>
      <c r="G2303" s="146" t="str">
        <f t="shared" si="35"/>
        <v>308773那賀消防組合</v>
      </c>
      <c r="H2303" s="117" t="s">
        <v>226</v>
      </c>
      <c r="J2303" s="117" t="s">
        <v>2024</v>
      </c>
      <c r="K2303" s="121">
        <v>1348351</v>
      </c>
    </row>
    <row r="2304" spans="1:11" x14ac:dyDescent="0.4">
      <c r="A2304" s="117" t="s">
        <v>6634</v>
      </c>
      <c r="B2304" s="117" t="s">
        <v>225</v>
      </c>
      <c r="C2304" s="117" t="s">
        <v>6560</v>
      </c>
      <c r="D2304" s="117" t="s">
        <v>6561</v>
      </c>
      <c r="E2304" s="117" t="s">
        <v>2056</v>
      </c>
      <c r="F2304" s="117" t="s">
        <v>2055</v>
      </c>
      <c r="G2304" s="146" t="str">
        <f t="shared" si="35"/>
        <v>308781那賀休日急患診療所経営事務組合</v>
      </c>
      <c r="H2304" s="117" t="s">
        <v>226</v>
      </c>
      <c r="J2304" s="117" t="s">
        <v>2024</v>
      </c>
      <c r="K2304" s="121">
        <v>14027</v>
      </c>
    </row>
    <row r="2305" spans="1:11" x14ac:dyDescent="0.4">
      <c r="A2305" s="117" t="s">
        <v>6634</v>
      </c>
      <c r="B2305" s="117" t="s">
        <v>225</v>
      </c>
      <c r="C2305" s="117" t="s">
        <v>6560</v>
      </c>
      <c r="D2305" s="117" t="s">
        <v>6561</v>
      </c>
      <c r="E2305" s="117" t="s">
        <v>2054</v>
      </c>
      <c r="F2305" s="117" t="s">
        <v>2053</v>
      </c>
      <c r="G2305" s="146" t="str">
        <f t="shared" si="35"/>
        <v>308803有田周辺広域圏事務組合</v>
      </c>
      <c r="H2305" s="117" t="s">
        <v>226</v>
      </c>
      <c r="J2305" s="117" t="s">
        <v>2024</v>
      </c>
      <c r="K2305" s="121">
        <v>961006</v>
      </c>
    </row>
    <row r="2306" spans="1:11" x14ac:dyDescent="0.4">
      <c r="A2306" s="117" t="s">
        <v>6634</v>
      </c>
      <c r="B2306" s="117" t="s">
        <v>225</v>
      </c>
      <c r="C2306" s="117" t="s">
        <v>6560</v>
      </c>
      <c r="D2306" s="117" t="s">
        <v>6561</v>
      </c>
      <c r="E2306" s="117" t="s">
        <v>2052</v>
      </c>
      <c r="F2306" s="117" t="s">
        <v>2051</v>
      </c>
      <c r="G2306" s="146" t="str">
        <f t="shared" ref="G2306:G2369" si="36">E2306&amp;F2306</f>
        <v>308811田辺市周辺衛生施設組合</v>
      </c>
      <c r="H2306" s="117" t="s">
        <v>226</v>
      </c>
      <c r="J2306" s="117" t="s">
        <v>2024</v>
      </c>
      <c r="K2306" s="121">
        <v>204809</v>
      </c>
    </row>
    <row r="2307" spans="1:11" x14ac:dyDescent="0.4">
      <c r="A2307" s="117" t="s">
        <v>6634</v>
      </c>
      <c r="B2307" s="117" t="s">
        <v>225</v>
      </c>
      <c r="C2307" s="117" t="s">
        <v>6560</v>
      </c>
      <c r="D2307" s="117" t="s">
        <v>6561</v>
      </c>
      <c r="E2307" s="117" t="s">
        <v>2050</v>
      </c>
      <c r="F2307" s="117" t="s">
        <v>2049</v>
      </c>
      <c r="G2307" s="146" t="str">
        <f t="shared" si="36"/>
        <v>308838伊都郡町村及び橋本市児童福祉施設事務組合</v>
      </c>
      <c r="H2307" s="117" t="s">
        <v>226</v>
      </c>
      <c r="J2307" s="117" t="s">
        <v>2024</v>
      </c>
      <c r="K2307" s="121">
        <v>60658</v>
      </c>
    </row>
    <row r="2308" spans="1:11" x14ac:dyDescent="0.4">
      <c r="A2308" s="117" t="s">
        <v>6634</v>
      </c>
      <c r="B2308" s="117" t="s">
        <v>225</v>
      </c>
      <c r="C2308" s="117" t="s">
        <v>6560</v>
      </c>
      <c r="D2308" s="117" t="s">
        <v>6561</v>
      </c>
      <c r="E2308" s="117" t="s">
        <v>2048</v>
      </c>
      <c r="F2308" s="117" t="s">
        <v>2047</v>
      </c>
      <c r="G2308" s="146" t="str">
        <f t="shared" si="36"/>
        <v>308846富田川衛生施設組合</v>
      </c>
      <c r="H2308" s="117" t="s">
        <v>226</v>
      </c>
      <c r="J2308" s="117" t="s">
        <v>2024</v>
      </c>
      <c r="K2308" s="121">
        <v>373743</v>
      </c>
    </row>
    <row r="2309" spans="1:11" x14ac:dyDescent="0.4">
      <c r="A2309" s="117" t="s">
        <v>6634</v>
      </c>
      <c r="B2309" s="117" t="s">
        <v>225</v>
      </c>
      <c r="C2309" s="117" t="s">
        <v>6560</v>
      </c>
      <c r="D2309" s="117" t="s">
        <v>6561</v>
      </c>
      <c r="E2309" s="117" t="s">
        <v>2046</v>
      </c>
      <c r="F2309" s="117" t="s">
        <v>2045</v>
      </c>
      <c r="G2309" s="146" t="str">
        <f t="shared" si="36"/>
        <v>308862海南海草環境衛生施設組合</v>
      </c>
      <c r="H2309" s="117" t="s">
        <v>226</v>
      </c>
      <c r="J2309" s="117" t="s">
        <v>2024</v>
      </c>
      <c r="K2309" s="121">
        <v>394267</v>
      </c>
    </row>
    <row r="2310" spans="1:11" x14ac:dyDescent="0.4">
      <c r="A2310" s="117" t="s">
        <v>6634</v>
      </c>
      <c r="B2310" s="117" t="s">
        <v>225</v>
      </c>
      <c r="C2310" s="117" t="s">
        <v>6560</v>
      </c>
      <c r="D2310" s="117" t="s">
        <v>6561</v>
      </c>
      <c r="E2310" s="117" t="s">
        <v>2044</v>
      </c>
      <c r="F2310" s="117" t="s">
        <v>2043</v>
      </c>
      <c r="G2310" s="146" t="str">
        <f t="shared" si="36"/>
        <v>308871伊都消防組合</v>
      </c>
      <c r="H2310" s="117" t="s">
        <v>226</v>
      </c>
      <c r="J2310" s="117" t="s">
        <v>2024</v>
      </c>
      <c r="K2310" s="121">
        <v>593132</v>
      </c>
    </row>
    <row r="2311" spans="1:11" x14ac:dyDescent="0.4">
      <c r="A2311" s="117" t="s">
        <v>6634</v>
      </c>
      <c r="B2311" s="117" t="s">
        <v>225</v>
      </c>
      <c r="C2311" s="117" t="s">
        <v>6560</v>
      </c>
      <c r="D2311" s="117" t="s">
        <v>6561</v>
      </c>
      <c r="E2311" s="117" t="s">
        <v>2042</v>
      </c>
      <c r="F2311" s="117" t="s">
        <v>2041</v>
      </c>
      <c r="G2311" s="146" t="str">
        <f t="shared" si="36"/>
        <v>308889湯浅広川消防組合</v>
      </c>
      <c r="H2311" s="117" t="s">
        <v>226</v>
      </c>
      <c r="J2311" s="117" t="s">
        <v>2024</v>
      </c>
      <c r="K2311" s="121">
        <v>446305</v>
      </c>
    </row>
    <row r="2312" spans="1:11" x14ac:dyDescent="0.4">
      <c r="A2312" s="117" t="s">
        <v>6634</v>
      </c>
      <c r="B2312" s="117" t="s">
        <v>225</v>
      </c>
      <c r="C2312" s="117" t="s">
        <v>6560</v>
      </c>
      <c r="D2312" s="117" t="s">
        <v>6561</v>
      </c>
      <c r="E2312" s="117" t="s">
        <v>2040</v>
      </c>
      <c r="F2312" s="117" t="s">
        <v>2039</v>
      </c>
      <c r="G2312" s="146" t="str">
        <f t="shared" si="36"/>
        <v>308897五色台広域施設組合</v>
      </c>
      <c r="H2312" s="117" t="s">
        <v>226</v>
      </c>
      <c r="J2312" s="117" t="s">
        <v>2024</v>
      </c>
      <c r="K2312" s="121">
        <v>242628</v>
      </c>
    </row>
    <row r="2313" spans="1:11" x14ac:dyDescent="0.4">
      <c r="A2313" s="117" t="s">
        <v>6634</v>
      </c>
      <c r="B2313" s="117" t="s">
        <v>225</v>
      </c>
      <c r="C2313" s="117" t="s">
        <v>6560</v>
      </c>
      <c r="D2313" s="117" t="s">
        <v>6561</v>
      </c>
      <c r="E2313" s="117" t="s">
        <v>2038</v>
      </c>
      <c r="F2313" s="117" t="s">
        <v>2037</v>
      </c>
      <c r="G2313" s="146" t="str">
        <f t="shared" si="36"/>
        <v>308901日高広域消防事務組合</v>
      </c>
      <c r="H2313" s="117" t="s">
        <v>226</v>
      </c>
      <c r="J2313" s="117" t="s">
        <v>2024</v>
      </c>
      <c r="K2313" s="121">
        <v>1008632</v>
      </c>
    </row>
    <row r="2314" spans="1:11" x14ac:dyDescent="0.4">
      <c r="A2314" s="117" t="s">
        <v>6634</v>
      </c>
      <c r="B2314" s="117" t="s">
        <v>225</v>
      </c>
      <c r="C2314" s="117" t="s">
        <v>6560</v>
      </c>
      <c r="D2314" s="117" t="s">
        <v>6561</v>
      </c>
      <c r="E2314" s="117" t="s">
        <v>2036</v>
      </c>
      <c r="F2314" s="117" t="s">
        <v>2035</v>
      </c>
      <c r="G2314" s="146" t="str">
        <f t="shared" si="36"/>
        <v>308935橋本周辺広域市町村圏組合</v>
      </c>
      <c r="H2314" s="117" t="s">
        <v>226</v>
      </c>
      <c r="J2314" s="117" t="s">
        <v>2024</v>
      </c>
      <c r="K2314" s="121">
        <v>1338207</v>
      </c>
    </row>
    <row r="2315" spans="1:11" x14ac:dyDescent="0.4">
      <c r="A2315" s="117" t="s">
        <v>6634</v>
      </c>
      <c r="B2315" s="117" t="s">
        <v>225</v>
      </c>
      <c r="C2315" s="117" t="s">
        <v>6560</v>
      </c>
      <c r="D2315" s="117" t="s">
        <v>6561</v>
      </c>
      <c r="E2315" s="117" t="s">
        <v>2034</v>
      </c>
      <c r="F2315" s="117" t="s">
        <v>2033</v>
      </c>
      <c r="G2315" s="146" t="str">
        <f t="shared" si="36"/>
        <v>308943和歌山地方税回収機構</v>
      </c>
      <c r="H2315" s="117" t="s">
        <v>226</v>
      </c>
      <c r="J2315" s="117" t="s">
        <v>2024</v>
      </c>
      <c r="K2315" s="121">
        <v>140245</v>
      </c>
    </row>
    <row r="2316" spans="1:11" x14ac:dyDescent="0.4">
      <c r="A2316" s="117" t="s">
        <v>6634</v>
      </c>
      <c r="B2316" s="117" t="s">
        <v>225</v>
      </c>
      <c r="C2316" s="117" t="s">
        <v>6560</v>
      </c>
      <c r="D2316" s="117" t="s">
        <v>6561</v>
      </c>
      <c r="E2316" s="117" t="s">
        <v>2032</v>
      </c>
      <c r="F2316" s="117" t="s">
        <v>2031</v>
      </c>
      <c r="G2316" s="146" t="str">
        <f t="shared" si="36"/>
        <v>308951和歌山県後期高齢者医療広域連合</v>
      </c>
      <c r="H2316" s="117" t="s">
        <v>220</v>
      </c>
      <c r="J2316" s="117" t="s">
        <v>2024</v>
      </c>
      <c r="K2316" s="121">
        <v>115158</v>
      </c>
    </row>
    <row r="2317" spans="1:11" x14ac:dyDescent="0.4">
      <c r="A2317" s="117" t="s">
        <v>6634</v>
      </c>
      <c r="B2317" s="117" t="s">
        <v>225</v>
      </c>
      <c r="C2317" s="117" t="s">
        <v>6560</v>
      </c>
      <c r="D2317" s="117" t="s">
        <v>6561</v>
      </c>
      <c r="E2317" s="117" t="s">
        <v>2030</v>
      </c>
      <c r="F2317" s="117" t="s">
        <v>2029</v>
      </c>
      <c r="G2317" s="146" t="str">
        <f t="shared" si="36"/>
        <v>308960和歌山県住宅新築資金等貸付金回収管理組合</v>
      </c>
      <c r="H2317" s="117" t="s">
        <v>226</v>
      </c>
      <c r="J2317" s="117" t="s">
        <v>2024</v>
      </c>
      <c r="K2317" s="121">
        <v>278232</v>
      </c>
    </row>
    <row r="2318" spans="1:11" x14ac:dyDescent="0.4">
      <c r="A2318" s="117" t="s">
        <v>6634</v>
      </c>
      <c r="B2318" s="117" t="s">
        <v>225</v>
      </c>
      <c r="C2318" s="117" t="s">
        <v>6560</v>
      </c>
      <c r="D2318" s="117" t="s">
        <v>6561</v>
      </c>
      <c r="E2318" s="117" t="s">
        <v>2028</v>
      </c>
      <c r="F2318" s="117" t="s">
        <v>2027</v>
      </c>
      <c r="G2318" s="146" t="str">
        <f t="shared" si="36"/>
        <v>308978紀の海広域施設組合</v>
      </c>
      <c r="H2318" s="117" t="s">
        <v>226</v>
      </c>
      <c r="J2318" s="117" t="s">
        <v>2024</v>
      </c>
      <c r="K2318" s="121">
        <v>852557</v>
      </c>
    </row>
    <row r="2319" spans="1:11" x14ac:dyDescent="0.4">
      <c r="A2319" s="117" t="s">
        <v>6634</v>
      </c>
      <c r="B2319" s="117" t="s">
        <v>225</v>
      </c>
      <c r="C2319" s="117" t="s">
        <v>6560</v>
      </c>
      <c r="D2319" s="117" t="s">
        <v>6561</v>
      </c>
      <c r="E2319" s="117" t="s">
        <v>2026</v>
      </c>
      <c r="F2319" s="117" t="s">
        <v>2025</v>
      </c>
      <c r="G2319" s="146" t="str">
        <f t="shared" si="36"/>
        <v>308986紀南環境広域施設組合</v>
      </c>
      <c r="H2319" s="117" t="s">
        <v>226</v>
      </c>
      <c r="J2319" s="117" t="s">
        <v>2024</v>
      </c>
      <c r="K2319" s="121">
        <v>231635</v>
      </c>
    </row>
    <row r="2320" spans="1:11" x14ac:dyDescent="0.4">
      <c r="A2320" s="117" t="s">
        <v>6634</v>
      </c>
      <c r="B2320" s="117" t="s">
        <v>225</v>
      </c>
      <c r="C2320" s="117" t="s">
        <v>6560</v>
      </c>
      <c r="D2320" s="117" t="s">
        <v>6561</v>
      </c>
      <c r="E2320" s="117" t="s">
        <v>2023</v>
      </c>
      <c r="F2320" s="117" t="s">
        <v>2022</v>
      </c>
      <c r="G2320" s="146" t="str">
        <f t="shared" si="36"/>
        <v>312011鳥取市</v>
      </c>
      <c r="H2320" s="117" t="s">
        <v>947</v>
      </c>
      <c r="J2320" s="117" t="s">
        <v>1962</v>
      </c>
      <c r="K2320" s="121">
        <v>100736674</v>
      </c>
    </row>
    <row r="2321" spans="1:11" x14ac:dyDescent="0.4">
      <c r="A2321" s="117" t="s">
        <v>6634</v>
      </c>
      <c r="B2321" s="117" t="s">
        <v>225</v>
      </c>
      <c r="C2321" s="117" t="s">
        <v>6560</v>
      </c>
      <c r="D2321" s="117" t="s">
        <v>6561</v>
      </c>
      <c r="E2321" s="117" t="s">
        <v>2021</v>
      </c>
      <c r="F2321" s="117" t="s">
        <v>2020</v>
      </c>
      <c r="G2321" s="146" t="str">
        <f t="shared" si="36"/>
        <v>312029米子市</v>
      </c>
      <c r="H2321" s="117" t="s">
        <v>343</v>
      </c>
      <c r="J2321" s="117" t="s">
        <v>1962</v>
      </c>
      <c r="K2321" s="121">
        <v>63840251</v>
      </c>
    </row>
    <row r="2322" spans="1:11" x14ac:dyDescent="0.4">
      <c r="A2322" s="117" t="s">
        <v>6634</v>
      </c>
      <c r="B2322" s="117" t="s">
        <v>225</v>
      </c>
      <c r="C2322" s="117" t="s">
        <v>6560</v>
      </c>
      <c r="D2322" s="117" t="s">
        <v>6561</v>
      </c>
      <c r="E2322" s="117" t="s">
        <v>2019</v>
      </c>
      <c r="F2322" s="117" t="s">
        <v>2018</v>
      </c>
      <c r="G2322" s="146" t="str">
        <f t="shared" si="36"/>
        <v>312037倉吉市</v>
      </c>
      <c r="H2322" s="117" t="s">
        <v>338</v>
      </c>
      <c r="J2322" s="117" t="s">
        <v>1962</v>
      </c>
      <c r="K2322" s="121">
        <v>29430004</v>
      </c>
    </row>
    <row r="2323" spans="1:11" x14ac:dyDescent="0.4">
      <c r="A2323" s="117" t="s">
        <v>6634</v>
      </c>
      <c r="B2323" s="117" t="s">
        <v>225</v>
      </c>
      <c r="C2323" s="117" t="s">
        <v>6560</v>
      </c>
      <c r="D2323" s="117" t="s">
        <v>6561</v>
      </c>
      <c r="E2323" s="117" t="s">
        <v>2017</v>
      </c>
      <c r="F2323" s="117" t="s">
        <v>2016</v>
      </c>
      <c r="G2323" s="146" t="str">
        <f t="shared" si="36"/>
        <v>312045境港市</v>
      </c>
      <c r="H2323" s="117" t="s">
        <v>338</v>
      </c>
      <c r="J2323" s="117" t="s">
        <v>1962</v>
      </c>
      <c r="K2323" s="121">
        <v>16919201</v>
      </c>
    </row>
    <row r="2324" spans="1:11" x14ac:dyDescent="0.4">
      <c r="A2324" s="117" t="s">
        <v>6634</v>
      </c>
      <c r="B2324" s="117" t="s">
        <v>225</v>
      </c>
      <c r="C2324" s="117" t="s">
        <v>6560</v>
      </c>
      <c r="D2324" s="117" t="s">
        <v>6561</v>
      </c>
      <c r="E2324" s="117" t="s">
        <v>2015</v>
      </c>
      <c r="F2324" s="117" t="s">
        <v>2014</v>
      </c>
      <c r="G2324" s="146" t="str">
        <f t="shared" si="36"/>
        <v>313025岩美町</v>
      </c>
      <c r="H2324" s="117" t="s">
        <v>277</v>
      </c>
      <c r="J2324" s="117" t="s">
        <v>1962</v>
      </c>
      <c r="K2324" s="121">
        <v>7362288</v>
      </c>
    </row>
    <row r="2325" spans="1:11" x14ac:dyDescent="0.4">
      <c r="A2325" s="117" t="s">
        <v>6634</v>
      </c>
      <c r="B2325" s="117" t="s">
        <v>225</v>
      </c>
      <c r="C2325" s="117" t="s">
        <v>6560</v>
      </c>
      <c r="D2325" s="117" t="s">
        <v>6561</v>
      </c>
      <c r="E2325" s="117" t="s">
        <v>2013</v>
      </c>
      <c r="F2325" s="117" t="s">
        <v>2012</v>
      </c>
      <c r="G2325" s="146" t="str">
        <f t="shared" si="36"/>
        <v>313254若桜町</v>
      </c>
      <c r="H2325" s="117" t="s">
        <v>277</v>
      </c>
      <c r="J2325" s="117" t="s">
        <v>1962</v>
      </c>
      <c r="K2325" s="121">
        <v>3445715</v>
      </c>
    </row>
    <row r="2326" spans="1:11" x14ac:dyDescent="0.4">
      <c r="A2326" s="117" t="s">
        <v>6634</v>
      </c>
      <c r="B2326" s="117" t="s">
        <v>225</v>
      </c>
      <c r="C2326" s="117" t="s">
        <v>6560</v>
      </c>
      <c r="D2326" s="117" t="s">
        <v>6561</v>
      </c>
      <c r="E2326" s="117" t="s">
        <v>2011</v>
      </c>
      <c r="F2326" s="117" t="s">
        <v>2010</v>
      </c>
      <c r="G2326" s="146" t="str">
        <f t="shared" si="36"/>
        <v>313289智頭町</v>
      </c>
      <c r="H2326" s="117" t="s">
        <v>277</v>
      </c>
      <c r="J2326" s="117" t="s">
        <v>1962</v>
      </c>
      <c r="K2326" s="121">
        <v>5707626</v>
      </c>
    </row>
    <row r="2327" spans="1:11" x14ac:dyDescent="0.4">
      <c r="A2327" s="117" t="s">
        <v>6634</v>
      </c>
      <c r="B2327" s="117" t="s">
        <v>225</v>
      </c>
      <c r="C2327" s="117" t="s">
        <v>6560</v>
      </c>
      <c r="D2327" s="117" t="s">
        <v>6561</v>
      </c>
      <c r="E2327" s="117" t="s">
        <v>2009</v>
      </c>
      <c r="F2327" s="117" t="s">
        <v>2008</v>
      </c>
      <c r="G2327" s="146" t="str">
        <f t="shared" si="36"/>
        <v>313297八頭町</v>
      </c>
      <c r="H2327" s="117" t="s">
        <v>277</v>
      </c>
      <c r="J2327" s="117" t="s">
        <v>1962</v>
      </c>
      <c r="K2327" s="121">
        <v>10005800</v>
      </c>
    </row>
    <row r="2328" spans="1:11" x14ac:dyDescent="0.4">
      <c r="A2328" s="117" t="s">
        <v>6634</v>
      </c>
      <c r="B2328" s="117" t="s">
        <v>225</v>
      </c>
      <c r="C2328" s="117" t="s">
        <v>6560</v>
      </c>
      <c r="D2328" s="117" t="s">
        <v>6561</v>
      </c>
      <c r="E2328" s="117" t="s">
        <v>2007</v>
      </c>
      <c r="F2328" s="117" t="s">
        <v>2006</v>
      </c>
      <c r="G2328" s="146" t="str">
        <f t="shared" si="36"/>
        <v>313645三朝町</v>
      </c>
      <c r="H2328" s="117" t="s">
        <v>277</v>
      </c>
      <c r="J2328" s="117" t="s">
        <v>1962</v>
      </c>
      <c r="K2328" s="121">
        <v>4765097</v>
      </c>
    </row>
    <row r="2329" spans="1:11" x14ac:dyDescent="0.4">
      <c r="A2329" s="117" t="s">
        <v>6634</v>
      </c>
      <c r="B2329" s="117" t="s">
        <v>225</v>
      </c>
      <c r="C2329" s="117" t="s">
        <v>6560</v>
      </c>
      <c r="D2329" s="117" t="s">
        <v>6561</v>
      </c>
      <c r="E2329" s="117" t="s">
        <v>2005</v>
      </c>
      <c r="F2329" s="117" t="s">
        <v>2004</v>
      </c>
      <c r="G2329" s="146" t="str">
        <f t="shared" si="36"/>
        <v>313700湯梨浜町</v>
      </c>
      <c r="H2329" s="117" t="s">
        <v>277</v>
      </c>
      <c r="J2329" s="117" t="s">
        <v>1962</v>
      </c>
      <c r="K2329" s="121">
        <v>10407537</v>
      </c>
    </row>
    <row r="2330" spans="1:11" x14ac:dyDescent="0.4">
      <c r="A2330" s="117" t="s">
        <v>6634</v>
      </c>
      <c r="B2330" s="117" t="s">
        <v>225</v>
      </c>
      <c r="C2330" s="117" t="s">
        <v>6560</v>
      </c>
      <c r="D2330" s="117" t="s">
        <v>6561</v>
      </c>
      <c r="E2330" s="117" t="s">
        <v>2003</v>
      </c>
      <c r="F2330" s="117" t="s">
        <v>2002</v>
      </c>
      <c r="G2330" s="146" t="str">
        <f t="shared" si="36"/>
        <v>313718琴浦町</v>
      </c>
      <c r="H2330" s="117" t="s">
        <v>277</v>
      </c>
      <c r="J2330" s="117" t="s">
        <v>1962</v>
      </c>
      <c r="K2330" s="121">
        <v>11365546</v>
      </c>
    </row>
    <row r="2331" spans="1:11" x14ac:dyDescent="0.4">
      <c r="A2331" s="117" t="s">
        <v>6634</v>
      </c>
      <c r="B2331" s="117" t="s">
        <v>225</v>
      </c>
      <c r="C2331" s="117" t="s">
        <v>6560</v>
      </c>
      <c r="D2331" s="117" t="s">
        <v>6561</v>
      </c>
      <c r="E2331" s="117" t="s">
        <v>2001</v>
      </c>
      <c r="F2331" s="117" t="s">
        <v>2000</v>
      </c>
      <c r="G2331" s="146" t="str">
        <f t="shared" si="36"/>
        <v>313726北栄町</v>
      </c>
      <c r="H2331" s="117" t="s">
        <v>277</v>
      </c>
      <c r="J2331" s="117" t="s">
        <v>1962</v>
      </c>
      <c r="K2331" s="121">
        <v>9632214</v>
      </c>
    </row>
    <row r="2332" spans="1:11" x14ac:dyDescent="0.4">
      <c r="A2332" s="117" t="s">
        <v>6634</v>
      </c>
      <c r="B2332" s="117" t="s">
        <v>225</v>
      </c>
      <c r="C2332" s="117" t="s">
        <v>6560</v>
      </c>
      <c r="D2332" s="117" t="s">
        <v>6561</v>
      </c>
      <c r="E2332" s="117" t="s">
        <v>1999</v>
      </c>
      <c r="F2332" s="117" t="s">
        <v>1998</v>
      </c>
      <c r="G2332" s="146" t="str">
        <f t="shared" si="36"/>
        <v>313840日吉津村</v>
      </c>
      <c r="H2332" s="117" t="s">
        <v>277</v>
      </c>
      <c r="J2332" s="117" t="s">
        <v>1962</v>
      </c>
      <c r="K2332" s="121">
        <v>2489382</v>
      </c>
    </row>
    <row r="2333" spans="1:11" x14ac:dyDescent="0.4">
      <c r="A2333" s="117" t="s">
        <v>6634</v>
      </c>
      <c r="B2333" s="117" t="s">
        <v>225</v>
      </c>
      <c r="C2333" s="117" t="s">
        <v>6560</v>
      </c>
      <c r="D2333" s="117" t="s">
        <v>6561</v>
      </c>
      <c r="E2333" s="117" t="s">
        <v>1997</v>
      </c>
      <c r="F2333" s="117" t="s">
        <v>1996</v>
      </c>
      <c r="G2333" s="146" t="str">
        <f t="shared" si="36"/>
        <v>313866大山町</v>
      </c>
      <c r="H2333" s="117" t="s">
        <v>277</v>
      </c>
      <c r="J2333" s="117" t="s">
        <v>1962</v>
      </c>
      <c r="K2333" s="121">
        <v>11251536</v>
      </c>
    </row>
    <row r="2334" spans="1:11" x14ac:dyDescent="0.4">
      <c r="A2334" s="117" t="s">
        <v>6634</v>
      </c>
      <c r="B2334" s="117" t="s">
        <v>225</v>
      </c>
      <c r="C2334" s="117" t="s">
        <v>6560</v>
      </c>
      <c r="D2334" s="117" t="s">
        <v>6561</v>
      </c>
      <c r="E2334" s="117" t="s">
        <v>1995</v>
      </c>
      <c r="F2334" s="117" t="s">
        <v>1994</v>
      </c>
      <c r="G2334" s="146" t="str">
        <f t="shared" si="36"/>
        <v>313891南部町</v>
      </c>
      <c r="H2334" s="117" t="s">
        <v>277</v>
      </c>
      <c r="J2334" s="117" t="s">
        <v>1962</v>
      </c>
      <c r="K2334" s="121">
        <v>6957978</v>
      </c>
    </row>
    <row r="2335" spans="1:11" x14ac:dyDescent="0.4">
      <c r="A2335" s="117" t="s">
        <v>6634</v>
      </c>
      <c r="B2335" s="117" t="s">
        <v>225</v>
      </c>
      <c r="C2335" s="117" t="s">
        <v>6560</v>
      </c>
      <c r="D2335" s="117" t="s">
        <v>6561</v>
      </c>
      <c r="E2335" s="117" t="s">
        <v>1993</v>
      </c>
      <c r="F2335" s="117" t="s">
        <v>1992</v>
      </c>
      <c r="G2335" s="146" t="str">
        <f t="shared" si="36"/>
        <v>313904伯耆町</v>
      </c>
      <c r="H2335" s="117" t="s">
        <v>277</v>
      </c>
      <c r="J2335" s="117" t="s">
        <v>1962</v>
      </c>
      <c r="K2335" s="121">
        <v>7233230</v>
      </c>
    </row>
    <row r="2336" spans="1:11" x14ac:dyDescent="0.4">
      <c r="A2336" s="117" t="s">
        <v>6634</v>
      </c>
      <c r="B2336" s="117" t="s">
        <v>225</v>
      </c>
      <c r="C2336" s="117" t="s">
        <v>6560</v>
      </c>
      <c r="D2336" s="117" t="s">
        <v>6561</v>
      </c>
      <c r="E2336" s="117" t="s">
        <v>1991</v>
      </c>
      <c r="F2336" s="117" t="s">
        <v>1990</v>
      </c>
      <c r="G2336" s="146" t="str">
        <f t="shared" si="36"/>
        <v>314013日南町</v>
      </c>
      <c r="H2336" s="117" t="s">
        <v>277</v>
      </c>
      <c r="J2336" s="117" t="s">
        <v>1962</v>
      </c>
      <c r="K2336" s="121">
        <v>6663361</v>
      </c>
    </row>
    <row r="2337" spans="1:11" x14ac:dyDescent="0.4">
      <c r="A2337" s="117" t="s">
        <v>6634</v>
      </c>
      <c r="B2337" s="117" t="s">
        <v>225</v>
      </c>
      <c r="C2337" s="117" t="s">
        <v>6560</v>
      </c>
      <c r="D2337" s="117" t="s">
        <v>6561</v>
      </c>
      <c r="E2337" s="117" t="s">
        <v>1989</v>
      </c>
      <c r="F2337" s="117" t="s">
        <v>1988</v>
      </c>
      <c r="G2337" s="146" t="str">
        <f t="shared" si="36"/>
        <v>314021日野町</v>
      </c>
      <c r="H2337" s="117" t="s">
        <v>277</v>
      </c>
      <c r="J2337" s="117" t="s">
        <v>1962</v>
      </c>
      <c r="K2337" s="121">
        <v>3565892</v>
      </c>
    </row>
    <row r="2338" spans="1:11" x14ac:dyDescent="0.4">
      <c r="A2338" s="117" t="s">
        <v>6634</v>
      </c>
      <c r="B2338" s="117" t="s">
        <v>225</v>
      </c>
      <c r="C2338" s="117" t="s">
        <v>6560</v>
      </c>
      <c r="D2338" s="117" t="s">
        <v>6561</v>
      </c>
      <c r="E2338" s="117" t="s">
        <v>1987</v>
      </c>
      <c r="F2338" s="117" t="s">
        <v>1986</v>
      </c>
      <c r="G2338" s="146" t="str">
        <f t="shared" si="36"/>
        <v>314030江府町</v>
      </c>
      <c r="H2338" s="117" t="s">
        <v>277</v>
      </c>
      <c r="J2338" s="117" t="s">
        <v>1962</v>
      </c>
      <c r="K2338" s="121">
        <v>3544791</v>
      </c>
    </row>
    <row r="2339" spans="1:11" x14ac:dyDescent="0.4">
      <c r="A2339" s="117" t="s">
        <v>6634</v>
      </c>
      <c r="B2339" s="117" t="s">
        <v>225</v>
      </c>
      <c r="C2339" s="117" t="s">
        <v>6560</v>
      </c>
      <c r="D2339" s="117" t="s">
        <v>6561</v>
      </c>
      <c r="E2339" s="117" t="s">
        <v>1985</v>
      </c>
      <c r="F2339" s="117" t="s">
        <v>1984</v>
      </c>
      <c r="G2339" s="146" t="str">
        <f t="shared" si="36"/>
        <v>318051米子市日吉津村中学校組合</v>
      </c>
      <c r="H2339" s="117" t="s">
        <v>226</v>
      </c>
      <c r="J2339" s="117" t="s">
        <v>1962</v>
      </c>
      <c r="K2339" s="121">
        <v>105439</v>
      </c>
    </row>
    <row r="2340" spans="1:11" x14ac:dyDescent="0.4">
      <c r="A2340" s="117" t="s">
        <v>6634</v>
      </c>
      <c r="B2340" s="117" t="s">
        <v>225</v>
      </c>
      <c r="C2340" s="117" t="s">
        <v>6560</v>
      </c>
      <c r="D2340" s="117" t="s">
        <v>6561</v>
      </c>
      <c r="E2340" s="117" t="s">
        <v>1983</v>
      </c>
      <c r="F2340" s="117" t="s">
        <v>6655</v>
      </c>
      <c r="G2340" s="146" t="str">
        <f t="shared" si="36"/>
        <v>318086鳥取県町村総合事務組合</v>
      </c>
      <c r="H2340" s="117" t="s">
        <v>226</v>
      </c>
      <c r="J2340" s="117" t="s">
        <v>1962</v>
      </c>
      <c r="K2340" s="121">
        <v>4069477</v>
      </c>
    </row>
    <row r="2341" spans="1:11" x14ac:dyDescent="0.4">
      <c r="A2341" s="117" t="s">
        <v>6634</v>
      </c>
      <c r="B2341" s="117" t="s">
        <v>225</v>
      </c>
      <c r="C2341" s="117" t="s">
        <v>6560</v>
      </c>
      <c r="D2341" s="117" t="s">
        <v>6561</v>
      </c>
      <c r="E2341" s="117" t="s">
        <v>1982</v>
      </c>
      <c r="F2341" s="117" t="s">
        <v>1981</v>
      </c>
      <c r="G2341" s="146" t="str">
        <f t="shared" si="36"/>
        <v>318124日野町江府町日南町衛生施設組合</v>
      </c>
      <c r="H2341" s="117" t="s">
        <v>226</v>
      </c>
      <c r="J2341" s="117" t="s">
        <v>1962</v>
      </c>
      <c r="K2341" s="121">
        <v>476865</v>
      </c>
    </row>
    <row r="2342" spans="1:11" x14ac:dyDescent="0.4">
      <c r="A2342" s="117" t="s">
        <v>6634</v>
      </c>
      <c r="B2342" s="117" t="s">
        <v>225</v>
      </c>
      <c r="C2342" s="117" t="s">
        <v>6560</v>
      </c>
      <c r="D2342" s="117" t="s">
        <v>6561</v>
      </c>
      <c r="E2342" s="117" t="s">
        <v>1980</v>
      </c>
      <c r="F2342" s="117" t="s">
        <v>1979</v>
      </c>
      <c r="G2342" s="146" t="str">
        <f t="shared" si="36"/>
        <v>318213境港管理組合</v>
      </c>
      <c r="H2342" s="117" t="s">
        <v>226</v>
      </c>
      <c r="J2342" s="117" t="s">
        <v>1962</v>
      </c>
      <c r="K2342" s="121">
        <v>3399581</v>
      </c>
    </row>
    <row r="2343" spans="1:11" x14ac:dyDescent="0.4">
      <c r="A2343" s="117" t="s">
        <v>6634</v>
      </c>
      <c r="B2343" s="117" t="s">
        <v>225</v>
      </c>
      <c r="C2343" s="117" t="s">
        <v>6560</v>
      </c>
      <c r="D2343" s="117" t="s">
        <v>6561</v>
      </c>
      <c r="E2343" s="117" t="s">
        <v>1978</v>
      </c>
      <c r="F2343" s="117" t="s">
        <v>1977</v>
      </c>
      <c r="G2343" s="146" t="str">
        <f t="shared" si="36"/>
        <v>318256南部町・伯耆町清掃施設管理組合</v>
      </c>
      <c r="H2343" s="117" t="s">
        <v>226</v>
      </c>
      <c r="J2343" s="117" t="s">
        <v>1962</v>
      </c>
      <c r="K2343" s="121">
        <v>206885</v>
      </c>
    </row>
    <row r="2344" spans="1:11" x14ac:dyDescent="0.4">
      <c r="A2344" s="117" t="s">
        <v>6634</v>
      </c>
      <c r="B2344" s="117" t="s">
        <v>225</v>
      </c>
      <c r="C2344" s="117" t="s">
        <v>6560</v>
      </c>
      <c r="D2344" s="117" t="s">
        <v>6561</v>
      </c>
      <c r="E2344" s="117" t="s">
        <v>1976</v>
      </c>
      <c r="F2344" s="117" t="s">
        <v>1975</v>
      </c>
      <c r="G2344" s="146" t="str">
        <f t="shared" si="36"/>
        <v>318272鳥取県東部広域行政管理組合</v>
      </c>
      <c r="H2344" s="117" t="s">
        <v>226</v>
      </c>
      <c r="J2344" s="117" t="s">
        <v>1962</v>
      </c>
      <c r="K2344" s="121">
        <v>4865989</v>
      </c>
    </row>
    <row r="2345" spans="1:11" x14ac:dyDescent="0.4">
      <c r="A2345" s="117" t="s">
        <v>6634</v>
      </c>
      <c r="B2345" s="117" t="s">
        <v>225</v>
      </c>
      <c r="C2345" s="117" t="s">
        <v>6560</v>
      </c>
      <c r="D2345" s="117" t="s">
        <v>6561</v>
      </c>
      <c r="E2345" s="117" t="s">
        <v>1974</v>
      </c>
      <c r="F2345" s="117" t="s">
        <v>1973</v>
      </c>
      <c r="G2345" s="146" t="str">
        <f t="shared" si="36"/>
        <v>318299鳥取県西部広域行政管理組合</v>
      </c>
      <c r="H2345" s="117" t="s">
        <v>226</v>
      </c>
      <c r="J2345" s="117" t="s">
        <v>1962</v>
      </c>
      <c r="K2345" s="121">
        <v>5861704</v>
      </c>
    </row>
    <row r="2346" spans="1:11" x14ac:dyDescent="0.4">
      <c r="A2346" s="117" t="s">
        <v>6634</v>
      </c>
      <c r="B2346" s="117" t="s">
        <v>225</v>
      </c>
      <c r="C2346" s="117" t="s">
        <v>6560</v>
      </c>
      <c r="D2346" s="117" t="s">
        <v>6561</v>
      </c>
      <c r="E2346" s="117" t="s">
        <v>1972</v>
      </c>
      <c r="F2346" s="117" t="s">
        <v>1971</v>
      </c>
      <c r="G2346" s="146" t="str">
        <f t="shared" si="36"/>
        <v>318337玉井斎場管理組合</v>
      </c>
      <c r="H2346" s="117" t="s">
        <v>226</v>
      </c>
      <c r="J2346" s="117" t="s">
        <v>1962</v>
      </c>
      <c r="K2346" s="121">
        <v>57605</v>
      </c>
    </row>
    <row r="2347" spans="1:11" x14ac:dyDescent="0.4">
      <c r="A2347" s="117" t="s">
        <v>6634</v>
      </c>
      <c r="B2347" s="117" t="s">
        <v>225</v>
      </c>
      <c r="C2347" s="117" t="s">
        <v>6560</v>
      </c>
      <c r="D2347" s="117" t="s">
        <v>6561</v>
      </c>
      <c r="E2347" s="117" t="s">
        <v>1970</v>
      </c>
      <c r="F2347" s="117" t="s">
        <v>1969</v>
      </c>
      <c r="G2347" s="146" t="str">
        <f t="shared" si="36"/>
        <v>318353鳥取中部ふるさと広域連合（普通会計分）</v>
      </c>
      <c r="H2347" s="117" t="s">
        <v>226</v>
      </c>
      <c r="J2347" s="117" t="s">
        <v>1962</v>
      </c>
      <c r="K2347" s="121">
        <v>2425490</v>
      </c>
    </row>
    <row r="2348" spans="1:11" x14ac:dyDescent="0.4">
      <c r="A2348" s="117" t="s">
        <v>6634</v>
      </c>
      <c r="B2348" s="117" t="s">
        <v>225</v>
      </c>
      <c r="C2348" s="117" t="s">
        <v>6560</v>
      </c>
      <c r="D2348" s="117" t="s">
        <v>6561</v>
      </c>
      <c r="E2348" s="117" t="s">
        <v>1968</v>
      </c>
      <c r="F2348" s="117" t="s">
        <v>1967</v>
      </c>
      <c r="G2348" s="146" t="str">
        <f t="shared" si="36"/>
        <v>318361鳥取中部ふるさと広域連合（事業会計分）</v>
      </c>
      <c r="H2348" s="117" t="s">
        <v>220</v>
      </c>
      <c r="J2348" s="117" t="s">
        <v>1962</v>
      </c>
      <c r="K2348" s="121">
        <v>0</v>
      </c>
    </row>
    <row r="2349" spans="1:11" x14ac:dyDescent="0.4">
      <c r="A2349" s="117" t="s">
        <v>6634</v>
      </c>
      <c r="B2349" s="117" t="s">
        <v>225</v>
      </c>
      <c r="C2349" s="117" t="s">
        <v>6560</v>
      </c>
      <c r="D2349" s="117" t="s">
        <v>6561</v>
      </c>
      <c r="E2349" s="117" t="s">
        <v>1966</v>
      </c>
      <c r="F2349" s="117" t="s">
        <v>1965</v>
      </c>
      <c r="G2349" s="146" t="str">
        <f t="shared" si="36"/>
        <v>318370南部箕蚊屋広域連合</v>
      </c>
      <c r="H2349" s="117" t="s">
        <v>226</v>
      </c>
      <c r="J2349" s="117" t="s">
        <v>1962</v>
      </c>
      <c r="K2349" s="121">
        <v>512282</v>
      </c>
    </row>
    <row r="2350" spans="1:11" x14ac:dyDescent="0.4">
      <c r="A2350" s="117" t="s">
        <v>6634</v>
      </c>
      <c r="B2350" s="117" t="s">
        <v>225</v>
      </c>
      <c r="C2350" s="117" t="s">
        <v>6560</v>
      </c>
      <c r="D2350" s="117" t="s">
        <v>6561</v>
      </c>
      <c r="E2350" s="117" t="s">
        <v>1964</v>
      </c>
      <c r="F2350" s="117" t="s">
        <v>1963</v>
      </c>
      <c r="G2350" s="146" t="str">
        <f t="shared" si="36"/>
        <v>318388鳥取県後期高齢者医療広域連合</v>
      </c>
      <c r="H2350" s="117" t="s">
        <v>220</v>
      </c>
      <c r="J2350" s="117" t="s">
        <v>1962</v>
      </c>
      <c r="K2350" s="121">
        <v>563240</v>
      </c>
    </row>
    <row r="2351" spans="1:11" x14ac:dyDescent="0.4">
      <c r="A2351" s="117" t="s">
        <v>6634</v>
      </c>
      <c r="B2351" s="117" t="s">
        <v>225</v>
      </c>
      <c r="C2351" s="117" t="s">
        <v>6560</v>
      </c>
      <c r="D2351" s="117" t="s">
        <v>6561</v>
      </c>
      <c r="E2351" s="117" t="s">
        <v>1961</v>
      </c>
      <c r="F2351" s="117" t="s">
        <v>1960</v>
      </c>
      <c r="G2351" s="146" t="str">
        <f t="shared" si="36"/>
        <v>322016松江市</v>
      </c>
      <c r="H2351" s="117" t="s">
        <v>947</v>
      </c>
      <c r="J2351" s="117" t="s">
        <v>1896</v>
      </c>
      <c r="K2351" s="121">
        <v>97289661</v>
      </c>
    </row>
    <row r="2352" spans="1:11" x14ac:dyDescent="0.4">
      <c r="A2352" s="117" t="s">
        <v>6634</v>
      </c>
      <c r="B2352" s="117" t="s">
        <v>225</v>
      </c>
      <c r="C2352" s="117" t="s">
        <v>6560</v>
      </c>
      <c r="D2352" s="117" t="s">
        <v>6561</v>
      </c>
      <c r="E2352" s="117" t="s">
        <v>1959</v>
      </c>
      <c r="F2352" s="117" t="s">
        <v>1958</v>
      </c>
      <c r="G2352" s="146" t="str">
        <f t="shared" si="36"/>
        <v>322024浜田市</v>
      </c>
      <c r="H2352" s="117" t="s">
        <v>338</v>
      </c>
      <c r="J2352" s="117" t="s">
        <v>1896</v>
      </c>
      <c r="K2352" s="121">
        <v>38135523</v>
      </c>
    </row>
    <row r="2353" spans="1:11" x14ac:dyDescent="0.4">
      <c r="A2353" s="117" t="s">
        <v>6634</v>
      </c>
      <c r="B2353" s="117" t="s">
        <v>225</v>
      </c>
      <c r="C2353" s="117" t="s">
        <v>6560</v>
      </c>
      <c r="D2353" s="117" t="s">
        <v>6561</v>
      </c>
      <c r="E2353" s="117" t="s">
        <v>1957</v>
      </c>
      <c r="F2353" s="117" t="s">
        <v>1956</v>
      </c>
      <c r="G2353" s="146" t="str">
        <f t="shared" si="36"/>
        <v>322032出雲市</v>
      </c>
      <c r="H2353" s="117" t="s">
        <v>343</v>
      </c>
      <c r="J2353" s="117" t="s">
        <v>1896</v>
      </c>
      <c r="K2353" s="121">
        <v>80071096</v>
      </c>
    </row>
    <row r="2354" spans="1:11" x14ac:dyDescent="0.4">
      <c r="A2354" s="117" t="s">
        <v>6634</v>
      </c>
      <c r="B2354" s="117" t="s">
        <v>225</v>
      </c>
      <c r="C2354" s="117" t="s">
        <v>6560</v>
      </c>
      <c r="D2354" s="117" t="s">
        <v>6561</v>
      </c>
      <c r="E2354" s="117" t="s">
        <v>1955</v>
      </c>
      <c r="F2354" s="117" t="s">
        <v>1954</v>
      </c>
      <c r="G2354" s="146" t="str">
        <f t="shared" si="36"/>
        <v>322041益田市</v>
      </c>
      <c r="H2354" s="117" t="s">
        <v>338</v>
      </c>
      <c r="J2354" s="117" t="s">
        <v>1896</v>
      </c>
      <c r="K2354" s="121">
        <v>24332198</v>
      </c>
    </row>
    <row r="2355" spans="1:11" x14ac:dyDescent="0.4">
      <c r="A2355" s="117" t="s">
        <v>6634</v>
      </c>
      <c r="B2355" s="117" t="s">
        <v>225</v>
      </c>
      <c r="C2355" s="117" t="s">
        <v>6560</v>
      </c>
      <c r="D2355" s="117" t="s">
        <v>6561</v>
      </c>
      <c r="E2355" s="117" t="s">
        <v>1953</v>
      </c>
      <c r="F2355" s="117" t="s">
        <v>1952</v>
      </c>
      <c r="G2355" s="146" t="str">
        <f t="shared" si="36"/>
        <v>322059大田市</v>
      </c>
      <c r="H2355" s="117" t="s">
        <v>338</v>
      </c>
      <c r="J2355" s="117" t="s">
        <v>1896</v>
      </c>
      <c r="K2355" s="121">
        <v>24288029</v>
      </c>
    </row>
    <row r="2356" spans="1:11" x14ac:dyDescent="0.4">
      <c r="A2356" s="117" t="s">
        <v>6634</v>
      </c>
      <c r="B2356" s="117" t="s">
        <v>225</v>
      </c>
      <c r="C2356" s="117" t="s">
        <v>6560</v>
      </c>
      <c r="D2356" s="117" t="s">
        <v>6561</v>
      </c>
      <c r="E2356" s="117" t="s">
        <v>1951</v>
      </c>
      <c r="F2356" s="117" t="s">
        <v>1950</v>
      </c>
      <c r="G2356" s="146" t="str">
        <f t="shared" si="36"/>
        <v>322067安来市</v>
      </c>
      <c r="H2356" s="117" t="s">
        <v>338</v>
      </c>
      <c r="J2356" s="117" t="s">
        <v>1896</v>
      </c>
      <c r="K2356" s="121">
        <v>27481499</v>
      </c>
    </row>
    <row r="2357" spans="1:11" x14ac:dyDescent="0.4">
      <c r="A2357" s="117" t="s">
        <v>6634</v>
      </c>
      <c r="B2357" s="117" t="s">
        <v>225</v>
      </c>
      <c r="C2357" s="117" t="s">
        <v>6560</v>
      </c>
      <c r="D2357" s="117" t="s">
        <v>6561</v>
      </c>
      <c r="E2357" s="117" t="s">
        <v>1949</v>
      </c>
      <c r="F2357" s="117" t="s">
        <v>1948</v>
      </c>
      <c r="G2357" s="146" t="str">
        <f t="shared" si="36"/>
        <v>322075江津市</v>
      </c>
      <c r="H2357" s="117" t="s">
        <v>338</v>
      </c>
      <c r="J2357" s="117" t="s">
        <v>1896</v>
      </c>
      <c r="K2357" s="121">
        <v>15031823</v>
      </c>
    </row>
    <row r="2358" spans="1:11" x14ac:dyDescent="0.4">
      <c r="A2358" s="117" t="s">
        <v>6634</v>
      </c>
      <c r="B2358" s="117" t="s">
        <v>225</v>
      </c>
      <c r="C2358" s="117" t="s">
        <v>6560</v>
      </c>
      <c r="D2358" s="117" t="s">
        <v>6561</v>
      </c>
      <c r="E2358" s="117" t="s">
        <v>1947</v>
      </c>
      <c r="F2358" s="117" t="s">
        <v>1946</v>
      </c>
      <c r="G2358" s="146" t="str">
        <f t="shared" si="36"/>
        <v>322091雲南市</v>
      </c>
      <c r="H2358" s="117" t="s">
        <v>338</v>
      </c>
      <c r="J2358" s="117" t="s">
        <v>1896</v>
      </c>
      <c r="K2358" s="121">
        <v>29336372</v>
      </c>
    </row>
    <row r="2359" spans="1:11" x14ac:dyDescent="0.4">
      <c r="A2359" s="117" t="s">
        <v>6634</v>
      </c>
      <c r="B2359" s="117" t="s">
        <v>225</v>
      </c>
      <c r="C2359" s="117" t="s">
        <v>6560</v>
      </c>
      <c r="D2359" s="117" t="s">
        <v>6561</v>
      </c>
      <c r="E2359" s="117" t="s">
        <v>1945</v>
      </c>
      <c r="F2359" s="117" t="s">
        <v>1944</v>
      </c>
      <c r="G2359" s="146" t="str">
        <f t="shared" si="36"/>
        <v>323438奥出雲町</v>
      </c>
      <c r="H2359" s="117" t="s">
        <v>277</v>
      </c>
      <c r="J2359" s="117" t="s">
        <v>1896</v>
      </c>
      <c r="K2359" s="121">
        <v>14551943</v>
      </c>
    </row>
    <row r="2360" spans="1:11" x14ac:dyDescent="0.4">
      <c r="A2360" s="117" t="s">
        <v>6634</v>
      </c>
      <c r="B2360" s="117" t="s">
        <v>225</v>
      </c>
      <c r="C2360" s="117" t="s">
        <v>6560</v>
      </c>
      <c r="D2360" s="117" t="s">
        <v>6561</v>
      </c>
      <c r="E2360" s="117" t="s">
        <v>1943</v>
      </c>
      <c r="F2360" s="117" t="s">
        <v>1942</v>
      </c>
      <c r="G2360" s="146" t="str">
        <f t="shared" si="36"/>
        <v>323861飯南町</v>
      </c>
      <c r="H2360" s="117" t="s">
        <v>277</v>
      </c>
      <c r="J2360" s="117" t="s">
        <v>1896</v>
      </c>
      <c r="K2360" s="121">
        <v>7529247</v>
      </c>
    </row>
    <row r="2361" spans="1:11" x14ac:dyDescent="0.4">
      <c r="A2361" s="117" t="s">
        <v>6634</v>
      </c>
      <c r="B2361" s="117" t="s">
        <v>225</v>
      </c>
      <c r="C2361" s="117" t="s">
        <v>6560</v>
      </c>
      <c r="D2361" s="117" t="s">
        <v>6561</v>
      </c>
      <c r="E2361" s="117" t="s">
        <v>1941</v>
      </c>
      <c r="F2361" s="117" t="s">
        <v>1940</v>
      </c>
      <c r="G2361" s="146" t="str">
        <f t="shared" si="36"/>
        <v>324418川本町</v>
      </c>
      <c r="H2361" s="117" t="s">
        <v>277</v>
      </c>
      <c r="J2361" s="117" t="s">
        <v>1896</v>
      </c>
      <c r="K2361" s="121">
        <v>3959873</v>
      </c>
    </row>
    <row r="2362" spans="1:11" x14ac:dyDescent="0.4">
      <c r="A2362" s="117" t="s">
        <v>6634</v>
      </c>
      <c r="B2362" s="117" t="s">
        <v>225</v>
      </c>
      <c r="C2362" s="117" t="s">
        <v>6560</v>
      </c>
      <c r="D2362" s="117" t="s">
        <v>6561</v>
      </c>
      <c r="E2362" s="117" t="s">
        <v>1939</v>
      </c>
      <c r="F2362" s="117" t="s">
        <v>555</v>
      </c>
      <c r="G2362" s="146" t="str">
        <f t="shared" si="36"/>
        <v>324485美郷町</v>
      </c>
      <c r="H2362" s="117" t="s">
        <v>277</v>
      </c>
      <c r="J2362" s="117" t="s">
        <v>1896</v>
      </c>
      <c r="K2362" s="121">
        <v>6361603</v>
      </c>
    </row>
    <row r="2363" spans="1:11" x14ac:dyDescent="0.4">
      <c r="A2363" s="117" t="s">
        <v>6634</v>
      </c>
      <c r="B2363" s="117" t="s">
        <v>225</v>
      </c>
      <c r="C2363" s="117" t="s">
        <v>6560</v>
      </c>
      <c r="D2363" s="117" t="s">
        <v>6561</v>
      </c>
      <c r="E2363" s="117" t="s">
        <v>1938</v>
      </c>
      <c r="F2363" s="117" t="s">
        <v>1937</v>
      </c>
      <c r="G2363" s="146" t="str">
        <f t="shared" si="36"/>
        <v>324493邑南町</v>
      </c>
      <c r="H2363" s="117" t="s">
        <v>277</v>
      </c>
      <c r="J2363" s="117" t="s">
        <v>1896</v>
      </c>
      <c r="K2363" s="121">
        <v>11731658</v>
      </c>
    </row>
    <row r="2364" spans="1:11" x14ac:dyDescent="0.4">
      <c r="A2364" s="117" t="s">
        <v>6634</v>
      </c>
      <c r="B2364" s="117" t="s">
        <v>225</v>
      </c>
      <c r="C2364" s="117" t="s">
        <v>6560</v>
      </c>
      <c r="D2364" s="117" t="s">
        <v>6561</v>
      </c>
      <c r="E2364" s="117" t="s">
        <v>1936</v>
      </c>
      <c r="F2364" s="117" t="s">
        <v>1935</v>
      </c>
      <c r="G2364" s="146" t="str">
        <f t="shared" si="36"/>
        <v>325015津和野町</v>
      </c>
      <c r="H2364" s="117" t="s">
        <v>277</v>
      </c>
      <c r="J2364" s="117" t="s">
        <v>1896</v>
      </c>
      <c r="K2364" s="121">
        <v>8929572</v>
      </c>
    </row>
    <row r="2365" spans="1:11" x14ac:dyDescent="0.4">
      <c r="A2365" s="117" t="s">
        <v>6634</v>
      </c>
      <c r="B2365" s="117" t="s">
        <v>225</v>
      </c>
      <c r="C2365" s="117" t="s">
        <v>6560</v>
      </c>
      <c r="D2365" s="117" t="s">
        <v>6561</v>
      </c>
      <c r="E2365" s="117" t="s">
        <v>1934</v>
      </c>
      <c r="F2365" s="117" t="s">
        <v>1933</v>
      </c>
      <c r="G2365" s="146" t="str">
        <f t="shared" si="36"/>
        <v>325058吉賀町</v>
      </c>
      <c r="H2365" s="117" t="s">
        <v>277</v>
      </c>
      <c r="J2365" s="117" t="s">
        <v>1896</v>
      </c>
      <c r="K2365" s="121">
        <v>6632939</v>
      </c>
    </row>
    <row r="2366" spans="1:11" x14ac:dyDescent="0.4">
      <c r="A2366" s="117" t="s">
        <v>6634</v>
      </c>
      <c r="B2366" s="117" t="s">
        <v>225</v>
      </c>
      <c r="C2366" s="117" t="s">
        <v>6560</v>
      </c>
      <c r="D2366" s="117" t="s">
        <v>6561</v>
      </c>
      <c r="E2366" s="117" t="s">
        <v>1932</v>
      </c>
      <c r="F2366" s="117" t="s">
        <v>1931</v>
      </c>
      <c r="G2366" s="146" t="str">
        <f t="shared" si="36"/>
        <v>325252海士町</v>
      </c>
      <c r="H2366" s="117" t="s">
        <v>277</v>
      </c>
      <c r="J2366" s="117" t="s">
        <v>1896</v>
      </c>
      <c r="K2366" s="121">
        <v>4814966</v>
      </c>
    </row>
    <row r="2367" spans="1:11" x14ac:dyDescent="0.4">
      <c r="A2367" s="117" t="s">
        <v>6634</v>
      </c>
      <c r="B2367" s="117" t="s">
        <v>225</v>
      </c>
      <c r="C2367" s="117" t="s">
        <v>6560</v>
      </c>
      <c r="D2367" s="117" t="s">
        <v>6561</v>
      </c>
      <c r="E2367" s="117" t="s">
        <v>1930</v>
      </c>
      <c r="F2367" s="117" t="s">
        <v>1929</v>
      </c>
      <c r="G2367" s="146" t="str">
        <f t="shared" si="36"/>
        <v>325261西ノ島町</v>
      </c>
      <c r="H2367" s="117" t="s">
        <v>277</v>
      </c>
      <c r="J2367" s="117" t="s">
        <v>1896</v>
      </c>
      <c r="K2367" s="121">
        <v>7009713</v>
      </c>
    </row>
    <row r="2368" spans="1:11" x14ac:dyDescent="0.4">
      <c r="A2368" s="117" t="s">
        <v>6634</v>
      </c>
      <c r="B2368" s="117" t="s">
        <v>225</v>
      </c>
      <c r="C2368" s="117" t="s">
        <v>6560</v>
      </c>
      <c r="D2368" s="117" t="s">
        <v>6561</v>
      </c>
      <c r="E2368" s="117" t="s">
        <v>1928</v>
      </c>
      <c r="F2368" s="117" t="s">
        <v>1927</v>
      </c>
      <c r="G2368" s="146" t="str">
        <f t="shared" si="36"/>
        <v>325279知夫村</v>
      </c>
      <c r="H2368" s="117" t="s">
        <v>277</v>
      </c>
      <c r="J2368" s="117" t="s">
        <v>1896</v>
      </c>
      <c r="K2368" s="121">
        <v>1848336</v>
      </c>
    </row>
    <row r="2369" spans="1:11" x14ac:dyDescent="0.4">
      <c r="A2369" s="117" t="s">
        <v>6634</v>
      </c>
      <c r="B2369" s="117" t="s">
        <v>225</v>
      </c>
      <c r="C2369" s="117" t="s">
        <v>6560</v>
      </c>
      <c r="D2369" s="117" t="s">
        <v>6561</v>
      </c>
      <c r="E2369" s="117" t="s">
        <v>1926</v>
      </c>
      <c r="F2369" s="117" t="s">
        <v>1925</v>
      </c>
      <c r="G2369" s="146" t="str">
        <f t="shared" si="36"/>
        <v>325287隠岐の島町</v>
      </c>
      <c r="H2369" s="117" t="s">
        <v>277</v>
      </c>
      <c r="J2369" s="117" t="s">
        <v>1896</v>
      </c>
      <c r="K2369" s="121">
        <v>16936553</v>
      </c>
    </row>
    <row r="2370" spans="1:11" x14ac:dyDescent="0.4">
      <c r="A2370" s="117" t="s">
        <v>6634</v>
      </c>
      <c r="B2370" s="117" t="s">
        <v>225</v>
      </c>
      <c r="C2370" s="117" t="s">
        <v>6560</v>
      </c>
      <c r="D2370" s="117" t="s">
        <v>6561</v>
      </c>
      <c r="E2370" s="117" t="s">
        <v>1924</v>
      </c>
      <c r="F2370" s="117" t="s">
        <v>1923</v>
      </c>
      <c r="G2370" s="146" t="str">
        <f t="shared" ref="G2370:G2433" si="37">E2370&amp;F2370</f>
        <v>328413鹿足郡事務組合</v>
      </c>
      <c r="H2370" s="117" t="s">
        <v>226</v>
      </c>
      <c r="J2370" s="117" t="s">
        <v>1896</v>
      </c>
      <c r="K2370" s="121">
        <v>591054</v>
      </c>
    </row>
    <row r="2371" spans="1:11" x14ac:dyDescent="0.4">
      <c r="A2371" s="117" t="s">
        <v>6634</v>
      </c>
      <c r="B2371" s="117" t="s">
        <v>225</v>
      </c>
      <c r="C2371" s="117" t="s">
        <v>6560</v>
      </c>
      <c r="D2371" s="117" t="s">
        <v>6561</v>
      </c>
      <c r="E2371" s="117" t="s">
        <v>1922</v>
      </c>
      <c r="F2371" s="117" t="s">
        <v>1921</v>
      </c>
      <c r="G2371" s="146" t="str">
        <f t="shared" si="37"/>
        <v>328421鹿足郡養護老人ホーム組合</v>
      </c>
      <c r="H2371" s="117" t="s">
        <v>226</v>
      </c>
      <c r="J2371" s="117" t="s">
        <v>1896</v>
      </c>
      <c r="K2371" s="121">
        <v>147747</v>
      </c>
    </row>
    <row r="2372" spans="1:11" x14ac:dyDescent="0.4">
      <c r="A2372" s="117" t="s">
        <v>6634</v>
      </c>
      <c r="B2372" s="117" t="s">
        <v>225</v>
      </c>
      <c r="C2372" s="117" t="s">
        <v>6560</v>
      </c>
      <c r="D2372" s="117" t="s">
        <v>6561</v>
      </c>
      <c r="E2372" s="117" t="s">
        <v>1920</v>
      </c>
      <c r="F2372" s="117" t="s">
        <v>1919</v>
      </c>
      <c r="G2372" s="146" t="str">
        <f t="shared" si="37"/>
        <v>328456島前町村組合（普通会計分）</v>
      </c>
      <c r="H2372" s="117" t="s">
        <v>226</v>
      </c>
      <c r="J2372" s="117" t="s">
        <v>1896</v>
      </c>
      <c r="K2372" s="121">
        <v>694197</v>
      </c>
    </row>
    <row r="2373" spans="1:11" x14ac:dyDescent="0.4">
      <c r="A2373" s="117" t="s">
        <v>6634</v>
      </c>
      <c r="B2373" s="117" t="s">
        <v>225</v>
      </c>
      <c r="C2373" s="117" t="s">
        <v>6560</v>
      </c>
      <c r="D2373" s="117" t="s">
        <v>6561</v>
      </c>
      <c r="E2373" s="117" t="s">
        <v>1918</v>
      </c>
      <c r="F2373" s="117" t="s">
        <v>1917</v>
      </c>
      <c r="G2373" s="146" t="str">
        <f t="shared" si="37"/>
        <v>328529益田地区広域市町村圏事務組合</v>
      </c>
      <c r="H2373" s="117" t="s">
        <v>226</v>
      </c>
      <c r="J2373" s="117" t="s">
        <v>1896</v>
      </c>
      <c r="K2373" s="121">
        <v>1932753</v>
      </c>
    </row>
    <row r="2374" spans="1:11" x14ac:dyDescent="0.4">
      <c r="A2374" s="117" t="s">
        <v>6634</v>
      </c>
      <c r="B2374" s="117" t="s">
        <v>225</v>
      </c>
      <c r="C2374" s="117" t="s">
        <v>6560</v>
      </c>
      <c r="D2374" s="117" t="s">
        <v>6561</v>
      </c>
      <c r="E2374" s="117" t="s">
        <v>1916</v>
      </c>
      <c r="F2374" s="117" t="s">
        <v>1915</v>
      </c>
      <c r="G2374" s="146" t="str">
        <f t="shared" si="37"/>
        <v>328553江津邑智消防組合</v>
      </c>
      <c r="H2374" s="117" t="s">
        <v>226</v>
      </c>
      <c r="J2374" s="117" t="s">
        <v>1896</v>
      </c>
      <c r="K2374" s="121">
        <v>1275313</v>
      </c>
    </row>
    <row r="2375" spans="1:11" x14ac:dyDescent="0.4">
      <c r="A2375" s="117" t="s">
        <v>6634</v>
      </c>
      <c r="B2375" s="117" t="s">
        <v>225</v>
      </c>
      <c r="C2375" s="117" t="s">
        <v>6560</v>
      </c>
      <c r="D2375" s="117" t="s">
        <v>6561</v>
      </c>
      <c r="E2375" s="117" t="s">
        <v>1914</v>
      </c>
      <c r="F2375" s="117" t="s">
        <v>1913</v>
      </c>
      <c r="G2375" s="146" t="str">
        <f t="shared" si="37"/>
        <v>328642浜田市江津市旧有福村有財産共同管理組合</v>
      </c>
      <c r="H2375" s="117" t="s">
        <v>226</v>
      </c>
      <c r="J2375" s="117" t="s">
        <v>1896</v>
      </c>
      <c r="K2375" s="121">
        <v>24216</v>
      </c>
    </row>
    <row r="2376" spans="1:11" x14ac:dyDescent="0.4">
      <c r="A2376" s="117" t="s">
        <v>6634</v>
      </c>
      <c r="B2376" s="117" t="s">
        <v>225</v>
      </c>
      <c r="C2376" s="117" t="s">
        <v>6560</v>
      </c>
      <c r="D2376" s="117" t="s">
        <v>6561</v>
      </c>
      <c r="E2376" s="117" t="s">
        <v>1912</v>
      </c>
      <c r="F2376" s="117" t="s">
        <v>1911</v>
      </c>
      <c r="G2376" s="146" t="str">
        <f t="shared" si="37"/>
        <v>328740鹿足郡不燃物処理組合</v>
      </c>
      <c r="H2376" s="117" t="s">
        <v>226</v>
      </c>
      <c r="J2376" s="117" t="s">
        <v>1896</v>
      </c>
      <c r="K2376" s="121">
        <v>139219</v>
      </c>
    </row>
    <row r="2377" spans="1:11" x14ac:dyDescent="0.4">
      <c r="A2377" s="117" t="s">
        <v>6634</v>
      </c>
      <c r="B2377" s="117" t="s">
        <v>225</v>
      </c>
      <c r="C2377" s="117" t="s">
        <v>6560</v>
      </c>
      <c r="D2377" s="117" t="s">
        <v>6561</v>
      </c>
      <c r="E2377" s="117" t="s">
        <v>1910</v>
      </c>
      <c r="F2377" s="117" t="s">
        <v>1909</v>
      </c>
      <c r="G2377" s="146" t="str">
        <f t="shared" si="37"/>
        <v>328766雲南市・飯南町事務組合</v>
      </c>
      <c r="H2377" s="117" t="s">
        <v>226</v>
      </c>
      <c r="J2377" s="117" t="s">
        <v>1896</v>
      </c>
      <c r="K2377" s="121">
        <v>1585315</v>
      </c>
    </row>
    <row r="2378" spans="1:11" x14ac:dyDescent="0.4">
      <c r="A2378" s="117" t="s">
        <v>6634</v>
      </c>
      <c r="B2378" s="117" t="s">
        <v>225</v>
      </c>
      <c r="C2378" s="117" t="s">
        <v>6560</v>
      </c>
      <c r="D2378" s="117" t="s">
        <v>6561</v>
      </c>
      <c r="E2378" s="117" t="s">
        <v>1908</v>
      </c>
      <c r="F2378" s="117" t="s">
        <v>1907</v>
      </c>
      <c r="G2378" s="146" t="str">
        <f t="shared" si="37"/>
        <v>328847島根県市町村総合事務組合</v>
      </c>
      <c r="H2378" s="117" t="s">
        <v>226</v>
      </c>
      <c r="J2378" s="117" t="s">
        <v>1896</v>
      </c>
      <c r="K2378" s="121">
        <v>5996840</v>
      </c>
    </row>
    <row r="2379" spans="1:11" x14ac:dyDescent="0.4">
      <c r="A2379" s="117" t="s">
        <v>6634</v>
      </c>
      <c r="B2379" s="117" t="s">
        <v>225</v>
      </c>
      <c r="C2379" s="117" t="s">
        <v>6560</v>
      </c>
      <c r="D2379" s="117" t="s">
        <v>6561</v>
      </c>
      <c r="E2379" s="117" t="s">
        <v>1906</v>
      </c>
      <c r="F2379" s="117" t="s">
        <v>1905</v>
      </c>
      <c r="G2379" s="146" t="str">
        <f t="shared" si="37"/>
        <v>328880邑智郡総合事務組合</v>
      </c>
      <c r="H2379" s="117" t="s">
        <v>226</v>
      </c>
      <c r="J2379" s="117" t="s">
        <v>1896</v>
      </c>
      <c r="K2379" s="121">
        <v>968051</v>
      </c>
    </row>
    <row r="2380" spans="1:11" x14ac:dyDescent="0.4">
      <c r="A2380" s="117" t="s">
        <v>6634</v>
      </c>
      <c r="B2380" s="117" t="s">
        <v>225</v>
      </c>
      <c r="C2380" s="117" t="s">
        <v>6560</v>
      </c>
      <c r="D2380" s="117" t="s">
        <v>6561</v>
      </c>
      <c r="E2380" s="117" t="s">
        <v>1904</v>
      </c>
      <c r="F2380" s="117" t="s">
        <v>1903</v>
      </c>
      <c r="G2380" s="146" t="str">
        <f t="shared" si="37"/>
        <v>328910浜田地区広域行政組合</v>
      </c>
      <c r="H2380" s="117" t="s">
        <v>226</v>
      </c>
      <c r="J2380" s="117" t="s">
        <v>1896</v>
      </c>
      <c r="K2380" s="121">
        <v>1210803</v>
      </c>
    </row>
    <row r="2381" spans="1:11" x14ac:dyDescent="0.4">
      <c r="A2381" s="117" t="s">
        <v>6634</v>
      </c>
      <c r="B2381" s="117" t="s">
        <v>225</v>
      </c>
      <c r="C2381" s="117" t="s">
        <v>6560</v>
      </c>
      <c r="D2381" s="117" t="s">
        <v>6561</v>
      </c>
      <c r="E2381" s="117" t="s">
        <v>1902</v>
      </c>
      <c r="F2381" s="117" t="s">
        <v>1901</v>
      </c>
      <c r="G2381" s="146" t="str">
        <f t="shared" si="37"/>
        <v>328936雲南広域連合（普通会計分）</v>
      </c>
      <c r="H2381" s="117" t="s">
        <v>226</v>
      </c>
      <c r="J2381" s="117" t="s">
        <v>1896</v>
      </c>
      <c r="K2381" s="121">
        <v>1444843</v>
      </c>
    </row>
    <row r="2382" spans="1:11" x14ac:dyDescent="0.4">
      <c r="A2382" s="117" t="s">
        <v>6634</v>
      </c>
      <c r="B2382" s="117" t="s">
        <v>225</v>
      </c>
      <c r="C2382" s="117" t="s">
        <v>6560</v>
      </c>
      <c r="D2382" s="117" t="s">
        <v>6561</v>
      </c>
      <c r="E2382" s="117" t="s">
        <v>1900</v>
      </c>
      <c r="F2382" s="117" t="s">
        <v>1899</v>
      </c>
      <c r="G2382" s="146" t="str">
        <f t="shared" si="37"/>
        <v>328944隠岐広域連合（普通会計分）</v>
      </c>
      <c r="H2382" s="117" t="s">
        <v>226</v>
      </c>
      <c r="J2382" s="117" t="s">
        <v>1896</v>
      </c>
      <c r="K2382" s="121">
        <v>1410632</v>
      </c>
    </row>
    <row r="2383" spans="1:11" x14ac:dyDescent="0.4">
      <c r="A2383" s="117" t="s">
        <v>6634</v>
      </c>
      <c r="B2383" s="117" t="s">
        <v>225</v>
      </c>
      <c r="C2383" s="117" t="s">
        <v>6560</v>
      </c>
      <c r="D2383" s="117" t="s">
        <v>6561</v>
      </c>
      <c r="E2383" s="117" t="s">
        <v>1898</v>
      </c>
      <c r="F2383" s="117" t="s">
        <v>1897</v>
      </c>
      <c r="G2383" s="146" t="str">
        <f t="shared" si="37"/>
        <v>328961島根県後期高齢者医療広域連合</v>
      </c>
      <c r="H2383" s="117" t="s">
        <v>220</v>
      </c>
      <c r="J2383" s="117" t="s">
        <v>1896</v>
      </c>
      <c r="K2383" s="121">
        <v>203339</v>
      </c>
    </row>
    <row r="2384" spans="1:11" x14ac:dyDescent="0.4">
      <c r="A2384" s="117" t="s">
        <v>6634</v>
      </c>
      <c r="B2384" s="117" t="s">
        <v>225</v>
      </c>
      <c r="C2384" s="117" t="s">
        <v>6560</v>
      </c>
      <c r="D2384" s="117" t="s">
        <v>6561</v>
      </c>
      <c r="E2384" s="117" t="s">
        <v>1895</v>
      </c>
      <c r="F2384" s="117" t="s">
        <v>1894</v>
      </c>
      <c r="G2384" s="146" t="str">
        <f t="shared" si="37"/>
        <v>331007岡山市</v>
      </c>
      <c r="H2384" s="117" t="s">
        <v>802</v>
      </c>
      <c r="J2384" s="117" t="s">
        <v>801</v>
      </c>
      <c r="K2384" s="121">
        <v>318358083</v>
      </c>
    </row>
    <row r="2385" spans="1:11" x14ac:dyDescent="0.4">
      <c r="A2385" s="117" t="s">
        <v>6634</v>
      </c>
      <c r="B2385" s="117" t="s">
        <v>225</v>
      </c>
      <c r="C2385" s="117" t="s">
        <v>6560</v>
      </c>
      <c r="D2385" s="117" t="s">
        <v>6561</v>
      </c>
      <c r="E2385" s="117" t="s">
        <v>1893</v>
      </c>
      <c r="F2385" s="117" t="s">
        <v>1892</v>
      </c>
      <c r="G2385" s="146" t="str">
        <f t="shared" si="37"/>
        <v>332020倉敷市</v>
      </c>
      <c r="H2385" s="117" t="s">
        <v>360</v>
      </c>
      <c r="J2385" s="117" t="s">
        <v>1741</v>
      </c>
      <c r="K2385" s="121">
        <v>177466070</v>
      </c>
    </row>
    <row r="2386" spans="1:11" x14ac:dyDescent="0.4">
      <c r="A2386" s="117" t="s">
        <v>6634</v>
      </c>
      <c r="B2386" s="117" t="s">
        <v>225</v>
      </c>
      <c r="C2386" s="117" t="s">
        <v>6560</v>
      </c>
      <c r="D2386" s="117" t="s">
        <v>6561</v>
      </c>
      <c r="E2386" s="117" t="s">
        <v>1891</v>
      </c>
      <c r="F2386" s="117" t="s">
        <v>1890</v>
      </c>
      <c r="G2386" s="146" t="str">
        <f t="shared" si="37"/>
        <v>332038津山市</v>
      </c>
      <c r="H2386" s="117" t="s">
        <v>343</v>
      </c>
      <c r="J2386" s="117" t="s">
        <v>1741</v>
      </c>
      <c r="K2386" s="121">
        <v>49758530</v>
      </c>
    </row>
    <row r="2387" spans="1:11" x14ac:dyDescent="0.4">
      <c r="A2387" s="117" t="s">
        <v>6634</v>
      </c>
      <c r="B2387" s="117" t="s">
        <v>225</v>
      </c>
      <c r="C2387" s="117" t="s">
        <v>6560</v>
      </c>
      <c r="D2387" s="117" t="s">
        <v>6561</v>
      </c>
      <c r="E2387" s="117" t="s">
        <v>1889</v>
      </c>
      <c r="F2387" s="117" t="s">
        <v>1888</v>
      </c>
      <c r="G2387" s="146" t="str">
        <f t="shared" si="37"/>
        <v>332046玉野市</v>
      </c>
      <c r="H2387" s="117" t="s">
        <v>338</v>
      </c>
      <c r="J2387" s="117" t="s">
        <v>1741</v>
      </c>
      <c r="K2387" s="121">
        <v>22637412</v>
      </c>
    </row>
    <row r="2388" spans="1:11" x14ac:dyDescent="0.4">
      <c r="A2388" s="117" t="s">
        <v>6634</v>
      </c>
      <c r="B2388" s="117" t="s">
        <v>225</v>
      </c>
      <c r="C2388" s="117" t="s">
        <v>6560</v>
      </c>
      <c r="D2388" s="117" t="s">
        <v>6561</v>
      </c>
      <c r="E2388" s="117" t="s">
        <v>1887</v>
      </c>
      <c r="F2388" s="117" t="s">
        <v>1886</v>
      </c>
      <c r="G2388" s="146" t="str">
        <f t="shared" si="37"/>
        <v>332054笠岡市</v>
      </c>
      <c r="H2388" s="117" t="s">
        <v>338</v>
      </c>
      <c r="J2388" s="117" t="s">
        <v>1741</v>
      </c>
      <c r="K2388" s="121">
        <v>26193981</v>
      </c>
    </row>
    <row r="2389" spans="1:11" x14ac:dyDescent="0.4">
      <c r="A2389" s="117" t="s">
        <v>6634</v>
      </c>
      <c r="B2389" s="117" t="s">
        <v>225</v>
      </c>
      <c r="C2389" s="117" t="s">
        <v>6560</v>
      </c>
      <c r="D2389" s="117" t="s">
        <v>6561</v>
      </c>
      <c r="E2389" s="117" t="s">
        <v>1885</v>
      </c>
      <c r="F2389" s="117" t="s">
        <v>1884</v>
      </c>
      <c r="G2389" s="146" t="str">
        <f t="shared" si="37"/>
        <v>332071井原市</v>
      </c>
      <c r="H2389" s="117" t="s">
        <v>338</v>
      </c>
      <c r="J2389" s="117" t="s">
        <v>1741</v>
      </c>
      <c r="K2389" s="121">
        <v>19614727</v>
      </c>
    </row>
    <row r="2390" spans="1:11" x14ac:dyDescent="0.4">
      <c r="A2390" s="117" t="s">
        <v>6634</v>
      </c>
      <c r="B2390" s="117" t="s">
        <v>225</v>
      </c>
      <c r="C2390" s="117" t="s">
        <v>6560</v>
      </c>
      <c r="D2390" s="117" t="s">
        <v>6561</v>
      </c>
      <c r="E2390" s="117" t="s">
        <v>1883</v>
      </c>
      <c r="F2390" s="117" t="s">
        <v>1882</v>
      </c>
      <c r="G2390" s="146" t="str">
        <f t="shared" si="37"/>
        <v>332089総社市</v>
      </c>
      <c r="H2390" s="117" t="s">
        <v>338</v>
      </c>
      <c r="J2390" s="117" t="s">
        <v>1741</v>
      </c>
      <c r="K2390" s="121">
        <v>27112792</v>
      </c>
    </row>
    <row r="2391" spans="1:11" x14ac:dyDescent="0.4">
      <c r="A2391" s="117" t="s">
        <v>6634</v>
      </c>
      <c r="B2391" s="117" t="s">
        <v>225</v>
      </c>
      <c r="C2391" s="117" t="s">
        <v>6560</v>
      </c>
      <c r="D2391" s="117" t="s">
        <v>6561</v>
      </c>
      <c r="E2391" s="117" t="s">
        <v>1881</v>
      </c>
      <c r="F2391" s="117" t="s">
        <v>1880</v>
      </c>
      <c r="G2391" s="146" t="str">
        <f t="shared" si="37"/>
        <v>332097高梁市</v>
      </c>
      <c r="H2391" s="117" t="s">
        <v>338</v>
      </c>
      <c r="J2391" s="117" t="s">
        <v>1741</v>
      </c>
      <c r="K2391" s="121">
        <v>23488163</v>
      </c>
    </row>
    <row r="2392" spans="1:11" x14ac:dyDescent="0.4">
      <c r="A2392" s="117" t="s">
        <v>6634</v>
      </c>
      <c r="B2392" s="117" t="s">
        <v>225</v>
      </c>
      <c r="C2392" s="117" t="s">
        <v>6560</v>
      </c>
      <c r="D2392" s="117" t="s">
        <v>6561</v>
      </c>
      <c r="E2392" s="117" t="s">
        <v>1879</v>
      </c>
      <c r="F2392" s="117" t="s">
        <v>1878</v>
      </c>
      <c r="G2392" s="146" t="str">
        <f t="shared" si="37"/>
        <v>332101新見市</v>
      </c>
      <c r="H2392" s="117" t="s">
        <v>338</v>
      </c>
      <c r="J2392" s="117" t="s">
        <v>1741</v>
      </c>
      <c r="K2392" s="121">
        <v>24349976</v>
      </c>
    </row>
    <row r="2393" spans="1:11" x14ac:dyDescent="0.4">
      <c r="A2393" s="117" t="s">
        <v>6634</v>
      </c>
      <c r="B2393" s="117" t="s">
        <v>225</v>
      </c>
      <c r="C2393" s="117" t="s">
        <v>6560</v>
      </c>
      <c r="D2393" s="117" t="s">
        <v>6561</v>
      </c>
      <c r="E2393" s="117" t="s">
        <v>1877</v>
      </c>
      <c r="F2393" s="117" t="s">
        <v>1876</v>
      </c>
      <c r="G2393" s="146" t="str">
        <f t="shared" si="37"/>
        <v>332119備前市</v>
      </c>
      <c r="H2393" s="117" t="s">
        <v>338</v>
      </c>
      <c r="J2393" s="117" t="s">
        <v>1741</v>
      </c>
      <c r="K2393" s="121">
        <v>20497861</v>
      </c>
    </row>
    <row r="2394" spans="1:11" x14ac:dyDescent="0.4">
      <c r="A2394" s="117" t="s">
        <v>6634</v>
      </c>
      <c r="B2394" s="117" t="s">
        <v>225</v>
      </c>
      <c r="C2394" s="117" t="s">
        <v>6560</v>
      </c>
      <c r="D2394" s="117" t="s">
        <v>6561</v>
      </c>
      <c r="E2394" s="117" t="s">
        <v>1875</v>
      </c>
      <c r="F2394" s="117" t="s">
        <v>1874</v>
      </c>
      <c r="G2394" s="146" t="str">
        <f t="shared" si="37"/>
        <v>332127瀬戸内市</v>
      </c>
      <c r="H2394" s="117" t="s">
        <v>338</v>
      </c>
      <c r="J2394" s="117" t="s">
        <v>1741</v>
      </c>
      <c r="K2394" s="121">
        <v>18154508</v>
      </c>
    </row>
    <row r="2395" spans="1:11" x14ac:dyDescent="0.4">
      <c r="A2395" s="117" t="s">
        <v>6634</v>
      </c>
      <c r="B2395" s="117" t="s">
        <v>225</v>
      </c>
      <c r="C2395" s="117" t="s">
        <v>6560</v>
      </c>
      <c r="D2395" s="117" t="s">
        <v>6561</v>
      </c>
      <c r="E2395" s="117" t="s">
        <v>1873</v>
      </c>
      <c r="F2395" s="117" t="s">
        <v>1872</v>
      </c>
      <c r="G2395" s="146" t="str">
        <f t="shared" si="37"/>
        <v>332135赤磐市</v>
      </c>
      <c r="H2395" s="117" t="s">
        <v>338</v>
      </c>
      <c r="J2395" s="117" t="s">
        <v>1741</v>
      </c>
      <c r="K2395" s="121">
        <v>18428738</v>
      </c>
    </row>
    <row r="2396" spans="1:11" x14ac:dyDescent="0.4">
      <c r="A2396" s="117" t="s">
        <v>6634</v>
      </c>
      <c r="B2396" s="117" t="s">
        <v>225</v>
      </c>
      <c r="C2396" s="117" t="s">
        <v>6560</v>
      </c>
      <c r="D2396" s="117" t="s">
        <v>6561</v>
      </c>
      <c r="E2396" s="117" t="s">
        <v>1871</v>
      </c>
      <c r="F2396" s="117" t="s">
        <v>1870</v>
      </c>
      <c r="G2396" s="146" t="str">
        <f t="shared" si="37"/>
        <v>332143真庭市</v>
      </c>
      <c r="H2396" s="117" t="s">
        <v>338</v>
      </c>
      <c r="J2396" s="117" t="s">
        <v>1741</v>
      </c>
      <c r="K2396" s="121">
        <v>32761584</v>
      </c>
    </row>
    <row r="2397" spans="1:11" x14ac:dyDescent="0.4">
      <c r="A2397" s="117" t="s">
        <v>6634</v>
      </c>
      <c r="B2397" s="117" t="s">
        <v>225</v>
      </c>
      <c r="C2397" s="117" t="s">
        <v>6560</v>
      </c>
      <c r="D2397" s="117" t="s">
        <v>6561</v>
      </c>
      <c r="E2397" s="117" t="s">
        <v>1869</v>
      </c>
      <c r="F2397" s="117" t="s">
        <v>1868</v>
      </c>
      <c r="G2397" s="146" t="str">
        <f t="shared" si="37"/>
        <v>332151美作市</v>
      </c>
      <c r="H2397" s="117" t="s">
        <v>338</v>
      </c>
      <c r="J2397" s="117" t="s">
        <v>1741</v>
      </c>
      <c r="K2397" s="121">
        <v>21474770</v>
      </c>
    </row>
    <row r="2398" spans="1:11" x14ac:dyDescent="0.4">
      <c r="A2398" s="117" t="s">
        <v>6634</v>
      </c>
      <c r="B2398" s="117" t="s">
        <v>225</v>
      </c>
      <c r="C2398" s="117" t="s">
        <v>6560</v>
      </c>
      <c r="D2398" s="117" t="s">
        <v>6561</v>
      </c>
      <c r="E2398" s="117" t="s">
        <v>1867</v>
      </c>
      <c r="F2398" s="117" t="s">
        <v>1866</v>
      </c>
      <c r="G2398" s="146" t="str">
        <f t="shared" si="37"/>
        <v>332160浅口市</v>
      </c>
      <c r="H2398" s="117" t="s">
        <v>338</v>
      </c>
      <c r="J2398" s="117" t="s">
        <v>1741</v>
      </c>
      <c r="K2398" s="121">
        <v>14387565</v>
      </c>
    </row>
    <row r="2399" spans="1:11" x14ac:dyDescent="0.4">
      <c r="A2399" s="117" t="s">
        <v>6634</v>
      </c>
      <c r="B2399" s="117" t="s">
        <v>225</v>
      </c>
      <c r="C2399" s="117" t="s">
        <v>6560</v>
      </c>
      <c r="D2399" s="117" t="s">
        <v>6561</v>
      </c>
      <c r="E2399" s="117" t="s">
        <v>1865</v>
      </c>
      <c r="F2399" s="117" t="s">
        <v>1864</v>
      </c>
      <c r="G2399" s="146" t="str">
        <f t="shared" si="37"/>
        <v>333468和気町</v>
      </c>
      <c r="H2399" s="117" t="s">
        <v>277</v>
      </c>
      <c r="J2399" s="117" t="s">
        <v>1741</v>
      </c>
      <c r="K2399" s="121">
        <v>9052433</v>
      </c>
    </row>
    <row r="2400" spans="1:11" x14ac:dyDescent="0.4">
      <c r="A2400" s="117" t="s">
        <v>6634</v>
      </c>
      <c r="B2400" s="117" t="s">
        <v>225</v>
      </c>
      <c r="C2400" s="117" t="s">
        <v>6560</v>
      </c>
      <c r="D2400" s="117" t="s">
        <v>6561</v>
      </c>
      <c r="E2400" s="117" t="s">
        <v>1863</v>
      </c>
      <c r="F2400" s="117" t="s">
        <v>1862</v>
      </c>
      <c r="G2400" s="146" t="str">
        <f t="shared" si="37"/>
        <v>334235早島町</v>
      </c>
      <c r="H2400" s="117" t="s">
        <v>277</v>
      </c>
      <c r="J2400" s="117" t="s">
        <v>1741</v>
      </c>
      <c r="K2400" s="121">
        <v>4768009</v>
      </c>
    </row>
    <row r="2401" spans="1:11" x14ac:dyDescent="0.4">
      <c r="A2401" s="117" t="s">
        <v>6634</v>
      </c>
      <c r="B2401" s="117" t="s">
        <v>225</v>
      </c>
      <c r="C2401" s="117" t="s">
        <v>6560</v>
      </c>
      <c r="D2401" s="117" t="s">
        <v>6561</v>
      </c>
      <c r="E2401" s="117" t="s">
        <v>1861</v>
      </c>
      <c r="F2401" s="117" t="s">
        <v>1860</v>
      </c>
      <c r="G2401" s="146" t="str">
        <f t="shared" si="37"/>
        <v>334456里庄町</v>
      </c>
      <c r="H2401" s="117" t="s">
        <v>277</v>
      </c>
      <c r="J2401" s="117" t="s">
        <v>1741</v>
      </c>
      <c r="K2401" s="121">
        <v>4452109</v>
      </c>
    </row>
    <row r="2402" spans="1:11" x14ac:dyDescent="0.4">
      <c r="A2402" s="117" t="s">
        <v>6634</v>
      </c>
      <c r="B2402" s="117" t="s">
        <v>225</v>
      </c>
      <c r="C2402" s="117" t="s">
        <v>6560</v>
      </c>
      <c r="D2402" s="117" t="s">
        <v>6561</v>
      </c>
      <c r="E2402" s="117" t="s">
        <v>1859</v>
      </c>
      <c r="F2402" s="117" t="s">
        <v>1858</v>
      </c>
      <c r="G2402" s="146" t="str">
        <f t="shared" si="37"/>
        <v>334618矢掛町</v>
      </c>
      <c r="H2402" s="117" t="s">
        <v>277</v>
      </c>
      <c r="J2402" s="117" t="s">
        <v>1741</v>
      </c>
      <c r="K2402" s="121">
        <v>9058884</v>
      </c>
    </row>
    <row r="2403" spans="1:11" x14ac:dyDescent="0.4">
      <c r="A2403" s="117" t="s">
        <v>6634</v>
      </c>
      <c r="B2403" s="117" t="s">
        <v>225</v>
      </c>
      <c r="C2403" s="117" t="s">
        <v>6560</v>
      </c>
      <c r="D2403" s="117" t="s">
        <v>6561</v>
      </c>
      <c r="E2403" s="117" t="s">
        <v>1857</v>
      </c>
      <c r="F2403" s="117" t="s">
        <v>1856</v>
      </c>
      <c r="G2403" s="146" t="str">
        <f t="shared" si="37"/>
        <v>335860新庄村</v>
      </c>
      <c r="H2403" s="117" t="s">
        <v>277</v>
      </c>
      <c r="J2403" s="117" t="s">
        <v>1741</v>
      </c>
      <c r="K2403" s="121">
        <v>2577603</v>
      </c>
    </row>
    <row r="2404" spans="1:11" x14ac:dyDescent="0.4">
      <c r="A2404" s="117" t="s">
        <v>6634</v>
      </c>
      <c r="B2404" s="117" t="s">
        <v>225</v>
      </c>
      <c r="C2404" s="117" t="s">
        <v>6560</v>
      </c>
      <c r="D2404" s="117" t="s">
        <v>6561</v>
      </c>
      <c r="E2404" s="117" t="s">
        <v>1855</v>
      </c>
      <c r="F2404" s="117" t="s">
        <v>1854</v>
      </c>
      <c r="G2404" s="146" t="str">
        <f t="shared" si="37"/>
        <v>336068鏡野町</v>
      </c>
      <c r="H2404" s="117" t="s">
        <v>277</v>
      </c>
      <c r="J2404" s="117" t="s">
        <v>1741</v>
      </c>
      <c r="K2404" s="121">
        <v>13230919</v>
      </c>
    </row>
    <row r="2405" spans="1:11" x14ac:dyDescent="0.4">
      <c r="A2405" s="117" t="s">
        <v>6634</v>
      </c>
      <c r="B2405" s="117" t="s">
        <v>225</v>
      </c>
      <c r="C2405" s="117" t="s">
        <v>6560</v>
      </c>
      <c r="D2405" s="117" t="s">
        <v>6561</v>
      </c>
      <c r="E2405" s="117" t="s">
        <v>1853</v>
      </c>
      <c r="F2405" s="117" t="s">
        <v>1852</v>
      </c>
      <c r="G2405" s="146" t="str">
        <f t="shared" si="37"/>
        <v>336220勝央町</v>
      </c>
      <c r="H2405" s="117" t="s">
        <v>277</v>
      </c>
      <c r="J2405" s="117" t="s">
        <v>1741</v>
      </c>
      <c r="K2405" s="121">
        <v>5375366</v>
      </c>
    </row>
    <row r="2406" spans="1:11" x14ac:dyDescent="0.4">
      <c r="A2406" s="117" t="s">
        <v>6634</v>
      </c>
      <c r="B2406" s="117" t="s">
        <v>225</v>
      </c>
      <c r="C2406" s="117" t="s">
        <v>6560</v>
      </c>
      <c r="D2406" s="117" t="s">
        <v>6561</v>
      </c>
      <c r="E2406" s="117" t="s">
        <v>1851</v>
      </c>
      <c r="F2406" s="117" t="s">
        <v>1850</v>
      </c>
      <c r="G2406" s="146" t="str">
        <f t="shared" si="37"/>
        <v>336238奈義町</v>
      </c>
      <c r="H2406" s="117" t="s">
        <v>277</v>
      </c>
      <c r="J2406" s="117" t="s">
        <v>1741</v>
      </c>
      <c r="K2406" s="121">
        <v>4606788</v>
      </c>
    </row>
    <row r="2407" spans="1:11" x14ac:dyDescent="0.4">
      <c r="A2407" s="117" t="s">
        <v>6634</v>
      </c>
      <c r="B2407" s="117" t="s">
        <v>225</v>
      </c>
      <c r="C2407" s="117" t="s">
        <v>6560</v>
      </c>
      <c r="D2407" s="117" t="s">
        <v>6561</v>
      </c>
      <c r="E2407" s="117" t="s">
        <v>1849</v>
      </c>
      <c r="F2407" s="117" t="s">
        <v>1848</v>
      </c>
      <c r="G2407" s="146" t="str">
        <f t="shared" si="37"/>
        <v>336432西粟倉村</v>
      </c>
      <c r="H2407" s="117" t="s">
        <v>277</v>
      </c>
      <c r="J2407" s="117" t="s">
        <v>1741</v>
      </c>
      <c r="K2407" s="121">
        <v>3150883</v>
      </c>
    </row>
    <row r="2408" spans="1:11" x14ac:dyDescent="0.4">
      <c r="A2408" s="117" t="s">
        <v>6634</v>
      </c>
      <c r="B2408" s="117" t="s">
        <v>225</v>
      </c>
      <c r="C2408" s="117" t="s">
        <v>6560</v>
      </c>
      <c r="D2408" s="117" t="s">
        <v>6561</v>
      </c>
      <c r="E2408" s="117" t="s">
        <v>1847</v>
      </c>
      <c r="F2408" s="117" t="s">
        <v>1846</v>
      </c>
      <c r="G2408" s="146" t="str">
        <f t="shared" si="37"/>
        <v>336637久米南町</v>
      </c>
      <c r="H2408" s="117" t="s">
        <v>277</v>
      </c>
      <c r="J2408" s="117" t="s">
        <v>1741</v>
      </c>
      <c r="K2408" s="121">
        <v>3844810</v>
      </c>
    </row>
    <row r="2409" spans="1:11" x14ac:dyDescent="0.4">
      <c r="A2409" s="117" t="s">
        <v>6634</v>
      </c>
      <c r="B2409" s="117" t="s">
        <v>225</v>
      </c>
      <c r="C2409" s="117" t="s">
        <v>6560</v>
      </c>
      <c r="D2409" s="117" t="s">
        <v>6561</v>
      </c>
      <c r="E2409" s="117" t="s">
        <v>1845</v>
      </c>
      <c r="F2409" s="117" t="s">
        <v>1844</v>
      </c>
      <c r="G2409" s="146" t="str">
        <f t="shared" si="37"/>
        <v>336661美咲町</v>
      </c>
      <c r="H2409" s="117" t="s">
        <v>277</v>
      </c>
      <c r="J2409" s="117" t="s">
        <v>1741</v>
      </c>
      <c r="K2409" s="121">
        <v>10435070</v>
      </c>
    </row>
    <row r="2410" spans="1:11" x14ac:dyDescent="0.4">
      <c r="A2410" s="117" t="s">
        <v>6634</v>
      </c>
      <c r="B2410" s="117" t="s">
        <v>225</v>
      </c>
      <c r="C2410" s="117" t="s">
        <v>6560</v>
      </c>
      <c r="D2410" s="117" t="s">
        <v>6561</v>
      </c>
      <c r="E2410" s="117" t="s">
        <v>1843</v>
      </c>
      <c r="F2410" s="117" t="s">
        <v>1842</v>
      </c>
      <c r="G2410" s="146" t="str">
        <f t="shared" si="37"/>
        <v>336815吉備中央町</v>
      </c>
      <c r="H2410" s="117" t="s">
        <v>277</v>
      </c>
      <c r="J2410" s="117" t="s">
        <v>1741</v>
      </c>
      <c r="K2410" s="121">
        <v>9211805</v>
      </c>
    </row>
    <row r="2411" spans="1:11" x14ac:dyDescent="0.4">
      <c r="A2411" s="117" t="s">
        <v>6634</v>
      </c>
      <c r="B2411" s="117" t="s">
        <v>225</v>
      </c>
      <c r="C2411" s="117" t="s">
        <v>6560</v>
      </c>
      <c r="D2411" s="117" t="s">
        <v>6561</v>
      </c>
      <c r="E2411" s="117" t="s">
        <v>1841</v>
      </c>
      <c r="F2411" s="117" t="s">
        <v>1840</v>
      </c>
      <c r="G2411" s="146" t="str">
        <f t="shared" si="37"/>
        <v>338028八ヶ郷合同用水組合</v>
      </c>
      <c r="H2411" s="117" t="s">
        <v>226</v>
      </c>
      <c r="J2411" s="117" t="s">
        <v>1741</v>
      </c>
      <c r="K2411" s="121">
        <v>29515</v>
      </c>
    </row>
    <row r="2412" spans="1:11" x14ac:dyDescent="0.4">
      <c r="A2412" s="117" t="s">
        <v>6634</v>
      </c>
      <c r="B2412" s="117" t="s">
        <v>225</v>
      </c>
      <c r="C2412" s="117" t="s">
        <v>6560</v>
      </c>
      <c r="D2412" s="117" t="s">
        <v>6561</v>
      </c>
      <c r="E2412" s="117" t="s">
        <v>1839</v>
      </c>
      <c r="F2412" s="117" t="s">
        <v>1838</v>
      </c>
      <c r="G2412" s="146" t="str">
        <f t="shared" si="37"/>
        <v>338036高梁川東西用水組合</v>
      </c>
      <c r="H2412" s="117" t="s">
        <v>226</v>
      </c>
      <c r="J2412" s="117" t="s">
        <v>1741</v>
      </c>
      <c r="K2412" s="121">
        <v>610046</v>
      </c>
    </row>
    <row r="2413" spans="1:11" x14ac:dyDescent="0.4">
      <c r="A2413" s="117" t="s">
        <v>6634</v>
      </c>
      <c r="B2413" s="117" t="s">
        <v>225</v>
      </c>
      <c r="C2413" s="117" t="s">
        <v>6560</v>
      </c>
      <c r="D2413" s="117" t="s">
        <v>6561</v>
      </c>
      <c r="E2413" s="117" t="s">
        <v>1837</v>
      </c>
      <c r="F2413" s="117" t="s">
        <v>1836</v>
      </c>
      <c r="G2413" s="146" t="str">
        <f t="shared" si="37"/>
        <v>338052旭東用排水組合</v>
      </c>
      <c r="H2413" s="117" t="s">
        <v>226</v>
      </c>
      <c r="J2413" s="117" t="s">
        <v>1741</v>
      </c>
      <c r="K2413" s="121">
        <v>28222</v>
      </c>
    </row>
    <row r="2414" spans="1:11" x14ac:dyDescent="0.4">
      <c r="A2414" s="117" t="s">
        <v>6634</v>
      </c>
      <c r="B2414" s="117" t="s">
        <v>225</v>
      </c>
      <c r="C2414" s="117" t="s">
        <v>6560</v>
      </c>
      <c r="D2414" s="117" t="s">
        <v>6561</v>
      </c>
      <c r="E2414" s="117" t="s">
        <v>1835</v>
      </c>
      <c r="F2414" s="117" t="s">
        <v>1834</v>
      </c>
      <c r="G2414" s="146" t="str">
        <f t="shared" si="37"/>
        <v>338125竹川組合</v>
      </c>
      <c r="H2414" s="117" t="s">
        <v>226</v>
      </c>
      <c r="J2414" s="117" t="s">
        <v>1741</v>
      </c>
      <c r="K2414" s="121">
        <v>422</v>
      </c>
    </row>
    <row r="2415" spans="1:11" x14ac:dyDescent="0.4">
      <c r="A2415" s="117" t="s">
        <v>6634</v>
      </c>
      <c r="B2415" s="117" t="s">
        <v>225</v>
      </c>
      <c r="C2415" s="117" t="s">
        <v>6560</v>
      </c>
      <c r="D2415" s="117" t="s">
        <v>6561</v>
      </c>
      <c r="E2415" s="117" t="s">
        <v>1833</v>
      </c>
      <c r="F2415" s="117" t="s">
        <v>1832</v>
      </c>
      <c r="G2415" s="146" t="str">
        <f t="shared" si="37"/>
        <v>338141湛井十二箇郷組合</v>
      </c>
      <c r="H2415" s="117" t="s">
        <v>226</v>
      </c>
      <c r="J2415" s="117" t="s">
        <v>1741</v>
      </c>
      <c r="K2415" s="121">
        <v>16496</v>
      </c>
    </row>
    <row r="2416" spans="1:11" x14ac:dyDescent="0.4">
      <c r="A2416" s="117" t="s">
        <v>6634</v>
      </c>
      <c r="B2416" s="117" t="s">
        <v>225</v>
      </c>
      <c r="C2416" s="117" t="s">
        <v>6560</v>
      </c>
      <c r="D2416" s="117" t="s">
        <v>6561</v>
      </c>
      <c r="E2416" s="117" t="s">
        <v>1831</v>
      </c>
      <c r="F2416" s="117" t="s">
        <v>1830</v>
      </c>
      <c r="G2416" s="146" t="str">
        <f t="shared" si="37"/>
        <v>338168大正池水利組合</v>
      </c>
      <c r="H2416" s="117" t="s">
        <v>226</v>
      </c>
      <c r="J2416" s="117" t="s">
        <v>1741</v>
      </c>
      <c r="K2416" s="121">
        <v>2673</v>
      </c>
    </row>
    <row r="2417" spans="1:11" x14ac:dyDescent="0.4">
      <c r="A2417" s="117" t="s">
        <v>6634</v>
      </c>
      <c r="B2417" s="117" t="s">
        <v>225</v>
      </c>
      <c r="C2417" s="117" t="s">
        <v>6560</v>
      </c>
      <c r="D2417" s="117" t="s">
        <v>6561</v>
      </c>
      <c r="E2417" s="117" t="s">
        <v>1829</v>
      </c>
      <c r="F2417" s="117" t="s">
        <v>1828</v>
      </c>
      <c r="G2417" s="146" t="str">
        <f t="shared" si="37"/>
        <v>338176田原用水組合</v>
      </c>
      <c r="H2417" s="117" t="s">
        <v>226</v>
      </c>
      <c r="J2417" s="117" t="s">
        <v>1741</v>
      </c>
      <c r="K2417" s="121">
        <v>12276</v>
      </c>
    </row>
    <row r="2418" spans="1:11" x14ac:dyDescent="0.4">
      <c r="A2418" s="117" t="s">
        <v>6634</v>
      </c>
      <c r="B2418" s="117" t="s">
        <v>225</v>
      </c>
      <c r="C2418" s="117" t="s">
        <v>6560</v>
      </c>
      <c r="D2418" s="117" t="s">
        <v>6561</v>
      </c>
      <c r="E2418" s="117" t="s">
        <v>1827</v>
      </c>
      <c r="F2418" s="117" t="s">
        <v>1826</v>
      </c>
      <c r="G2418" s="146" t="str">
        <f t="shared" si="37"/>
        <v>338184六ヶ郷組合</v>
      </c>
      <c r="H2418" s="117" t="s">
        <v>226</v>
      </c>
      <c r="J2418" s="117" t="s">
        <v>1741</v>
      </c>
      <c r="K2418" s="121">
        <v>17721</v>
      </c>
    </row>
    <row r="2419" spans="1:11" x14ac:dyDescent="0.4">
      <c r="A2419" s="117" t="s">
        <v>6634</v>
      </c>
      <c r="B2419" s="117" t="s">
        <v>225</v>
      </c>
      <c r="C2419" s="117" t="s">
        <v>6560</v>
      </c>
      <c r="D2419" s="117" t="s">
        <v>6561</v>
      </c>
      <c r="E2419" s="117" t="s">
        <v>1825</v>
      </c>
      <c r="F2419" s="117" t="s">
        <v>1824</v>
      </c>
      <c r="G2419" s="146" t="str">
        <f t="shared" si="37"/>
        <v>338192四ヶ郷組合</v>
      </c>
      <c r="H2419" s="117" t="s">
        <v>226</v>
      </c>
      <c r="J2419" s="117" t="s">
        <v>1741</v>
      </c>
      <c r="K2419" s="121">
        <v>947</v>
      </c>
    </row>
    <row r="2420" spans="1:11" x14ac:dyDescent="0.4">
      <c r="A2420" s="117" t="s">
        <v>6634</v>
      </c>
      <c r="B2420" s="117" t="s">
        <v>225</v>
      </c>
      <c r="C2420" s="117" t="s">
        <v>6560</v>
      </c>
      <c r="D2420" s="117" t="s">
        <v>6561</v>
      </c>
      <c r="E2420" s="117" t="s">
        <v>1823</v>
      </c>
      <c r="F2420" s="117" t="s">
        <v>1822</v>
      </c>
      <c r="G2420" s="146" t="str">
        <f t="shared" si="37"/>
        <v>338206西一郷半組合</v>
      </c>
      <c r="H2420" s="117" t="s">
        <v>226</v>
      </c>
      <c r="J2420" s="117" t="s">
        <v>1741</v>
      </c>
      <c r="K2420" s="121">
        <v>812</v>
      </c>
    </row>
    <row r="2421" spans="1:11" x14ac:dyDescent="0.4">
      <c r="A2421" s="117" t="s">
        <v>6634</v>
      </c>
      <c r="B2421" s="117" t="s">
        <v>225</v>
      </c>
      <c r="C2421" s="117" t="s">
        <v>6560</v>
      </c>
      <c r="D2421" s="117" t="s">
        <v>6561</v>
      </c>
      <c r="E2421" s="117" t="s">
        <v>1821</v>
      </c>
      <c r="F2421" s="117" t="s">
        <v>1820</v>
      </c>
      <c r="G2421" s="146" t="str">
        <f t="shared" si="37"/>
        <v>338214三ヶ村組合</v>
      </c>
      <c r="H2421" s="117" t="s">
        <v>226</v>
      </c>
      <c r="J2421" s="117" t="s">
        <v>1741</v>
      </c>
      <c r="K2421" s="121">
        <v>520</v>
      </c>
    </row>
    <row r="2422" spans="1:11" x14ac:dyDescent="0.4">
      <c r="A2422" s="117" t="s">
        <v>6634</v>
      </c>
      <c r="B2422" s="117" t="s">
        <v>225</v>
      </c>
      <c r="C2422" s="117" t="s">
        <v>6560</v>
      </c>
      <c r="D2422" s="117" t="s">
        <v>6561</v>
      </c>
      <c r="E2422" s="117" t="s">
        <v>1819</v>
      </c>
      <c r="F2422" s="117" t="s">
        <v>1818</v>
      </c>
      <c r="G2422" s="146" t="str">
        <f t="shared" si="37"/>
        <v>338290岡山県笠岡市矢掛町中学校組合</v>
      </c>
      <c r="H2422" s="117" t="s">
        <v>226</v>
      </c>
      <c r="J2422" s="117" t="s">
        <v>1741</v>
      </c>
      <c r="K2422" s="121">
        <v>42224</v>
      </c>
    </row>
    <row r="2423" spans="1:11" x14ac:dyDescent="0.4">
      <c r="A2423" s="117" t="s">
        <v>6634</v>
      </c>
      <c r="B2423" s="117" t="s">
        <v>225</v>
      </c>
      <c r="C2423" s="117" t="s">
        <v>6560</v>
      </c>
      <c r="D2423" s="117" t="s">
        <v>6561</v>
      </c>
      <c r="E2423" s="117" t="s">
        <v>1817</v>
      </c>
      <c r="F2423" s="117" t="s">
        <v>1816</v>
      </c>
      <c r="G2423" s="146" t="str">
        <f t="shared" si="37"/>
        <v>338460神崎衛生施設組合</v>
      </c>
      <c r="H2423" s="117" t="s">
        <v>226</v>
      </c>
      <c r="J2423" s="117" t="s">
        <v>1741</v>
      </c>
      <c r="K2423" s="121">
        <v>286254</v>
      </c>
    </row>
    <row r="2424" spans="1:11" x14ac:dyDescent="0.4">
      <c r="A2424" s="117" t="s">
        <v>6634</v>
      </c>
      <c r="B2424" s="117" t="s">
        <v>225</v>
      </c>
      <c r="C2424" s="117" t="s">
        <v>6560</v>
      </c>
      <c r="D2424" s="117" t="s">
        <v>6561</v>
      </c>
      <c r="E2424" s="117" t="s">
        <v>1815</v>
      </c>
      <c r="F2424" s="117" t="s">
        <v>1814</v>
      </c>
      <c r="G2424" s="146" t="str">
        <f t="shared" si="37"/>
        <v>338478備南衛生施設組合</v>
      </c>
      <c r="H2424" s="117" t="s">
        <v>226</v>
      </c>
      <c r="J2424" s="117" t="s">
        <v>1741</v>
      </c>
      <c r="K2424" s="121">
        <v>225270</v>
      </c>
    </row>
    <row r="2425" spans="1:11" x14ac:dyDescent="0.4">
      <c r="A2425" s="117" t="s">
        <v>6634</v>
      </c>
      <c r="B2425" s="117" t="s">
        <v>225</v>
      </c>
      <c r="C2425" s="117" t="s">
        <v>6560</v>
      </c>
      <c r="D2425" s="117" t="s">
        <v>6561</v>
      </c>
      <c r="E2425" s="117" t="s">
        <v>1813</v>
      </c>
      <c r="F2425" s="117" t="s">
        <v>1812</v>
      </c>
      <c r="G2425" s="146" t="str">
        <f t="shared" si="37"/>
        <v>338494勝英衛生施設組合</v>
      </c>
      <c r="H2425" s="117" t="s">
        <v>226</v>
      </c>
      <c r="J2425" s="117" t="s">
        <v>1741</v>
      </c>
      <c r="K2425" s="121">
        <v>106559</v>
      </c>
    </row>
    <row r="2426" spans="1:11" x14ac:dyDescent="0.4">
      <c r="A2426" s="117" t="s">
        <v>6634</v>
      </c>
      <c r="B2426" s="117" t="s">
        <v>225</v>
      </c>
      <c r="C2426" s="117" t="s">
        <v>6560</v>
      </c>
      <c r="D2426" s="117" t="s">
        <v>6561</v>
      </c>
      <c r="E2426" s="117" t="s">
        <v>1811</v>
      </c>
      <c r="F2426" s="117" t="s">
        <v>1810</v>
      </c>
      <c r="G2426" s="146" t="str">
        <f t="shared" si="37"/>
        <v>338508岡山県西部衛生施設組合</v>
      </c>
      <c r="H2426" s="117" t="s">
        <v>226</v>
      </c>
      <c r="J2426" s="117" t="s">
        <v>1741</v>
      </c>
      <c r="K2426" s="121">
        <v>740455</v>
      </c>
    </row>
    <row r="2427" spans="1:11" x14ac:dyDescent="0.4">
      <c r="A2427" s="117" t="s">
        <v>6634</v>
      </c>
      <c r="B2427" s="117" t="s">
        <v>225</v>
      </c>
      <c r="C2427" s="117" t="s">
        <v>6560</v>
      </c>
      <c r="D2427" s="117" t="s">
        <v>6561</v>
      </c>
      <c r="E2427" s="117" t="s">
        <v>1809</v>
      </c>
      <c r="F2427" s="117" t="s">
        <v>1808</v>
      </c>
      <c r="G2427" s="146" t="str">
        <f t="shared" si="37"/>
        <v>338516旭川中部衛生施設組合</v>
      </c>
      <c r="H2427" s="117" t="s">
        <v>226</v>
      </c>
      <c r="J2427" s="117" t="s">
        <v>1741</v>
      </c>
      <c r="K2427" s="121">
        <v>111102</v>
      </c>
    </row>
    <row r="2428" spans="1:11" x14ac:dyDescent="0.4">
      <c r="A2428" s="117" t="s">
        <v>6634</v>
      </c>
      <c r="B2428" s="117" t="s">
        <v>225</v>
      </c>
      <c r="C2428" s="117" t="s">
        <v>6560</v>
      </c>
      <c r="D2428" s="117" t="s">
        <v>6561</v>
      </c>
      <c r="E2428" s="117" t="s">
        <v>1807</v>
      </c>
      <c r="F2428" s="117" t="s">
        <v>1806</v>
      </c>
      <c r="G2428" s="146" t="str">
        <f t="shared" si="37"/>
        <v>338524和気・赤磐し尿処理施設一部事務組合</v>
      </c>
      <c r="H2428" s="117" t="s">
        <v>226</v>
      </c>
      <c r="J2428" s="117" t="s">
        <v>1741</v>
      </c>
      <c r="K2428" s="121">
        <v>197536</v>
      </c>
    </row>
    <row r="2429" spans="1:11" x14ac:dyDescent="0.4">
      <c r="A2429" s="117" t="s">
        <v>6634</v>
      </c>
      <c r="B2429" s="117" t="s">
        <v>225</v>
      </c>
      <c r="C2429" s="117" t="s">
        <v>6560</v>
      </c>
      <c r="D2429" s="117" t="s">
        <v>6561</v>
      </c>
      <c r="E2429" s="117" t="s">
        <v>1805</v>
      </c>
      <c r="F2429" s="117" t="s">
        <v>1804</v>
      </c>
      <c r="G2429" s="146" t="str">
        <f t="shared" si="37"/>
        <v>338559岡山県西部環境整備施設組合</v>
      </c>
      <c r="H2429" s="117" t="s">
        <v>226</v>
      </c>
      <c r="J2429" s="117" t="s">
        <v>1741</v>
      </c>
      <c r="K2429" s="121">
        <v>565312</v>
      </c>
    </row>
    <row r="2430" spans="1:11" x14ac:dyDescent="0.4">
      <c r="A2430" s="117" t="s">
        <v>6634</v>
      </c>
      <c r="B2430" s="117" t="s">
        <v>225</v>
      </c>
      <c r="C2430" s="117" t="s">
        <v>6560</v>
      </c>
      <c r="D2430" s="117" t="s">
        <v>6561</v>
      </c>
      <c r="E2430" s="117" t="s">
        <v>1803</v>
      </c>
      <c r="F2430" s="117" t="s">
        <v>1802</v>
      </c>
      <c r="G2430" s="146" t="str">
        <f t="shared" si="37"/>
        <v>338567和気北部衛生施設組合</v>
      </c>
      <c r="H2430" s="117" t="s">
        <v>226</v>
      </c>
      <c r="J2430" s="117" t="s">
        <v>1741</v>
      </c>
      <c r="K2430" s="121">
        <v>33219</v>
      </c>
    </row>
    <row r="2431" spans="1:11" x14ac:dyDescent="0.4">
      <c r="A2431" s="117" t="s">
        <v>6634</v>
      </c>
      <c r="B2431" s="117" t="s">
        <v>225</v>
      </c>
      <c r="C2431" s="117" t="s">
        <v>6560</v>
      </c>
      <c r="D2431" s="117" t="s">
        <v>6561</v>
      </c>
      <c r="E2431" s="117" t="s">
        <v>1801</v>
      </c>
      <c r="F2431" s="117" t="s">
        <v>1800</v>
      </c>
      <c r="G2431" s="146" t="str">
        <f t="shared" si="37"/>
        <v>338591倉敷西部清掃施設組合</v>
      </c>
      <c r="H2431" s="117" t="s">
        <v>226</v>
      </c>
      <c r="J2431" s="117" t="s">
        <v>1741</v>
      </c>
      <c r="K2431" s="121">
        <v>628076</v>
      </c>
    </row>
    <row r="2432" spans="1:11" x14ac:dyDescent="0.4">
      <c r="A2432" s="117" t="s">
        <v>6634</v>
      </c>
      <c r="B2432" s="117" t="s">
        <v>225</v>
      </c>
      <c r="C2432" s="117" t="s">
        <v>6560</v>
      </c>
      <c r="D2432" s="117" t="s">
        <v>6561</v>
      </c>
      <c r="E2432" s="117" t="s">
        <v>1799</v>
      </c>
      <c r="F2432" s="117" t="s">
        <v>1798</v>
      </c>
      <c r="G2432" s="146" t="str">
        <f t="shared" si="37"/>
        <v>338800和気老人ホーム組合</v>
      </c>
      <c r="H2432" s="117" t="s">
        <v>226</v>
      </c>
      <c r="J2432" s="117" t="s">
        <v>1741</v>
      </c>
      <c r="K2432" s="121">
        <v>137602</v>
      </c>
    </row>
    <row r="2433" spans="1:11" x14ac:dyDescent="0.4">
      <c r="A2433" s="117" t="s">
        <v>6634</v>
      </c>
      <c r="B2433" s="117" t="s">
        <v>225</v>
      </c>
      <c r="C2433" s="117" t="s">
        <v>6560</v>
      </c>
      <c r="D2433" s="117" t="s">
        <v>6561</v>
      </c>
      <c r="E2433" s="117" t="s">
        <v>1797</v>
      </c>
      <c r="F2433" s="117" t="s">
        <v>1796</v>
      </c>
      <c r="G2433" s="146" t="str">
        <f t="shared" si="37"/>
        <v>338869岡山県市町村税整理組合</v>
      </c>
      <c r="H2433" s="117" t="s">
        <v>226</v>
      </c>
      <c r="J2433" s="117" t="s">
        <v>1741</v>
      </c>
      <c r="K2433" s="121">
        <v>85506</v>
      </c>
    </row>
    <row r="2434" spans="1:11" x14ac:dyDescent="0.4">
      <c r="A2434" s="117" t="s">
        <v>6634</v>
      </c>
      <c r="B2434" s="117" t="s">
        <v>225</v>
      </c>
      <c r="C2434" s="117" t="s">
        <v>6560</v>
      </c>
      <c r="D2434" s="117" t="s">
        <v>6561</v>
      </c>
      <c r="E2434" s="117" t="s">
        <v>1795</v>
      </c>
      <c r="F2434" s="117" t="s">
        <v>1794</v>
      </c>
      <c r="G2434" s="146" t="str">
        <f t="shared" ref="G2434:G2497" si="38">E2434&amp;F2434</f>
        <v>338958岡山市久米南町衛生施設組合</v>
      </c>
      <c r="H2434" s="117" t="s">
        <v>226</v>
      </c>
      <c r="J2434" s="117" t="s">
        <v>1741</v>
      </c>
      <c r="K2434" s="121">
        <v>132514</v>
      </c>
    </row>
    <row r="2435" spans="1:11" x14ac:dyDescent="0.4">
      <c r="A2435" s="117" t="s">
        <v>6634</v>
      </c>
      <c r="B2435" s="117" t="s">
        <v>225</v>
      </c>
      <c r="C2435" s="117" t="s">
        <v>6560</v>
      </c>
      <c r="D2435" s="117" t="s">
        <v>6561</v>
      </c>
      <c r="E2435" s="117" t="s">
        <v>1793</v>
      </c>
      <c r="F2435" s="117" t="s">
        <v>1792</v>
      </c>
      <c r="G2435" s="146" t="str">
        <f t="shared" si="38"/>
        <v>338966岡山県中部環境施設組合</v>
      </c>
      <c r="H2435" s="117" t="s">
        <v>226</v>
      </c>
      <c r="J2435" s="117" t="s">
        <v>1741</v>
      </c>
      <c r="K2435" s="121">
        <v>253093</v>
      </c>
    </row>
    <row r="2436" spans="1:11" x14ac:dyDescent="0.4">
      <c r="A2436" s="117" t="s">
        <v>6634</v>
      </c>
      <c r="B2436" s="117" t="s">
        <v>225</v>
      </c>
      <c r="C2436" s="117" t="s">
        <v>6560</v>
      </c>
      <c r="D2436" s="117" t="s">
        <v>6561</v>
      </c>
      <c r="E2436" s="117" t="s">
        <v>1791</v>
      </c>
      <c r="F2436" s="117" t="s">
        <v>1790</v>
      </c>
      <c r="G2436" s="146" t="str">
        <f t="shared" si="38"/>
        <v>338974岡山県井原地区清掃施設組合</v>
      </c>
      <c r="H2436" s="117" t="s">
        <v>226</v>
      </c>
      <c r="J2436" s="117" t="s">
        <v>1741</v>
      </c>
      <c r="K2436" s="121">
        <v>392479</v>
      </c>
    </row>
    <row r="2437" spans="1:11" x14ac:dyDescent="0.4">
      <c r="A2437" s="117" t="s">
        <v>6634</v>
      </c>
      <c r="B2437" s="117" t="s">
        <v>225</v>
      </c>
      <c r="C2437" s="117" t="s">
        <v>6560</v>
      </c>
      <c r="D2437" s="117" t="s">
        <v>6561</v>
      </c>
      <c r="E2437" s="117" t="s">
        <v>1789</v>
      </c>
      <c r="F2437" s="117" t="s">
        <v>1788</v>
      </c>
      <c r="G2437" s="146" t="str">
        <f t="shared" si="38"/>
        <v>338982津山圏域衛生処理組合</v>
      </c>
      <c r="H2437" s="117" t="s">
        <v>226</v>
      </c>
      <c r="J2437" s="117" t="s">
        <v>1741</v>
      </c>
      <c r="K2437" s="121">
        <v>2110741</v>
      </c>
    </row>
    <row r="2438" spans="1:11" x14ac:dyDescent="0.4">
      <c r="A2438" s="117" t="s">
        <v>6634</v>
      </c>
      <c r="B2438" s="117" t="s">
        <v>225</v>
      </c>
      <c r="C2438" s="117" t="s">
        <v>6560</v>
      </c>
      <c r="D2438" s="117" t="s">
        <v>6561</v>
      </c>
      <c r="E2438" s="117" t="s">
        <v>1787</v>
      </c>
      <c r="F2438" s="117" t="s">
        <v>1786</v>
      </c>
      <c r="G2438" s="146" t="str">
        <f t="shared" si="38"/>
        <v>339083笠岡地区消防組合</v>
      </c>
      <c r="H2438" s="117" t="s">
        <v>226</v>
      </c>
      <c r="J2438" s="117" t="s">
        <v>1741</v>
      </c>
      <c r="K2438" s="121">
        <v>1317557</v>
      </c>
    </row>
    <row r="2439" spans="1:11" x14ac:dyDescent="0.4">
      <c r="A2439" s="117" t="s">
        <v>6634</v>
      </c>
      <c r="B2439" s="117" t="s">
        <v>225</v>
      </c>
      <c r="C2439" s="117" t="s">
        <v>6560</v>
      </c>
      <c r="D2439" s="117" t="s">
        <v>6561</v>
      </c>
      <c r="E2439" s="117" t="s">
        <v>1785</v>
      </c>
      <c r="F2439" s="117" t="s">
        <v>1784</v>
      </c>
      <c r="G2439" s="146" t="str">
        <f t="shared" si="38"/>
        <v>339121久米老人ホーム組合</v>
      </c>
      <c r="H2439" s="117" t="s">
        <v>226</v>
      </c>
      <c r="J2439" s="117" t="s">
        <v>1741</v>
      </c>
      <c r="K2439" s="121">
        <v>173005</v>
      </c>
    </row>
    <row r="2440" spans="1:11" x14ac:dyDescent="0.4">
      <c r="A2440" s="117" t="s">
        <v>6634</v>
      </c>
      <c r="B2440" s="117" t="s">
        <v>225</v>
      </c>
      <c r="C2440" s="117" t="s">
        <v>6560</v>
      </c>
      <c r="D2440" s="117" t="s">
        <v>6561</v>
      </c>
      <c r="E2440" s="117" t="s">
        <v>1783</v>
      </c>
      <c r="F2440" s="117" t="s">
        <v>1782</v>
      </c>
      <c r="G2440" s="146" t="str">
        <f t="shared" si="38"/>
        <v>339130総社広域環境施設組合</v>
      </c>
      <c r="H2440" s="117" t="s">
        <v>226</v>
      </c>
      <c r="J2440" s="117" t="s">
        <v>1741</v>
      </c>
      <c r="K2440" s="121">
        <v>1093460</v>
      </c>
    </row>
    <row r="2441" spans="1:11" x14ac:dyDescent="0.4">
      <c r="A2441" s="117" t="s">
        <v>6634</v>
      </c>
      <c r="B2441" s="117" t="s">
        <v>225</v>
      </c>
      <c r="C2441" s="117" t="s">
        <v>6560</v>
      </c>
      <c r="D2441" s="117" t="s">
        <v>6561</v>
      </c>
      <c r="E2441" s="117" t="s">
        <v>1781</v>
      </c>
      <c r="F2441" s="117" t="s">
        <v>1780</v>
      </c>
      <c r="G2441" s="146" t="str">
        <f t="shared" si="38"/>
        <v>339156井原地区消防組合</v>
      </c>
      <c r="H2441" s="117" t="s">
        <v>226</v>
      </c>
      <c r="J2441" s="117" t="s">
        <v>1741</v>
      </c>
      <c r="K2441" s="121">
        <v>1320971</v>
      </c>
    </row>
    <row r="2442" spans="1:11" x14ac:dyDescent="0.4">
      <c r="A2442" s="117" t="s">
        <v>6634</v>
      </c>
      <c r="B2442" s="117" t="s">
        <v>225</v>
      </c>
      <c r="C2442" s="117" t="s">
        <v>6560</v>
      </c>
      <c r="D2442" s="117" t="s">
        <v>6561</v>
      </c>
      <c r="E2442" s="117" t="s">
        <v>1779</v>
      </c>
      <c r="F2442" s="117" t="s">
        <v>1778</v>
      </c>
      <c r="G2442" s="146" t="str">
        <f t="shared" si="38"/>
        <v>339164津山圏域消防組合</v>
      </c>
      <c r="H2442" s="117" t="s">
        <v>226</v>
      </c>
      <c r="J2442" s="117" t="s">
        <v>1741</v>
      </c>
      <c r="K2442" s="121">
        <v>2385831</v>
      </c>
    </row>
    <row r="2443" spans="1:11" x14ac:dyDescent="0.4">
      <c r="A2443" s="117" t="s">
        <v>6634</v>
      </c>
      <c r="B2443" s="117" t="s">
        <v>225</v>
      </c>
      <c r="C2443" s="117" t="s">
        <v>6560</v>
      </c>
      <c r="D2443" s="117" t="s">
        <v>6561</v>
      </c>
      <c r="E2443" s="117" t="s">
        <v>1777</v>
      </c>
      <c r="F2443" s="117" t="s">
        <v>1776</v>
      </c>
      <c r="G2443" s="146" t="str">
        <f t="shared" si="38"/>
        <v>339172勝田郡老人福祉施設組合</v>
      </c>
      <c r="H2443" s="117" t="s">
        <v>226</v>
      </c>
      <c r="J2443" s="117" t="s">
        <v>1741</v>
      </c>
      <c r="K2443" s="121">
        <v>197299</v>
      </c>
    </row>
    <row r="2444" spans="1:11" x14ac:dyDescent="0.4">
      <c r="A2444" s="117" t="s">
        <v>6634</v>
      </c>
      <c r="B2444" s="117" t="s">
        <v>225</v>
      </c>
      <c r="C2444" s="117" t="s">
        <v>6560</v>
      </c>
      <c r="D2444" s="117" t="s">
        <v>6561</v>
      </c>
      <c r="E2444" s="117" t="s">
        <v>1775</v>
      </c>
      <c r="F2444" s="117" t="s">
        <v>1774</v>
      </c>
      <c r="G2444" s="146" t="str">
        <f t="shared" si="38"/>
        <v>339199東備消防組合</v>
      </c>
      <c r="H2444" s="117" t="s">
        <v>226</v>
      </c>
      <c r="J2444" s="117" t="s">
        <v>1741</v>
      </c>
      <c r="K2444" s="121">
        <v>1009577</v>
      </c>
    </row>
    <row r="2445" spans="1:11" x14ac:dyDescent="0.4">
      <c r="A2445" s="117" t="s">
        <v>6634</v>
      </c>
      <c r="B2445" s="117" t="s">
        <v>225</v>
      </c>
      <c r="C2445" s="117" t="s">
        <v>6560</v>
      </c>
      <c r="D2445" s="117" t="s">
        <v>6561</v>
      </c>
      <c r="E2445" s="117" t="s">
        <v>1773</v>
      </c>
      <c r="F2445" s="117" t="s">
        <v>1772</v>
      </c>
      <c r="G2445" s="146" t="str">
        <f t="shared" si="38"/>
        <v>339202岡山県西部地区養護老人ホーム組合</v>
      </c>
      <c r="H2445" s="117" t="s">
        <v>226</v>
      </c>
      <c r="J2445" s="117" t="s">
        <v>1741</v>
      </c>
      <c r="K2445" s="121">
        <v>128315</v>
      </c>
    </row>
    <row r="2446" spans="1:11" x14ac:dyDescent="0.4">
      <c r="A2446" s="117" t="s">
        <v>6634</v>
      </c>
      <c r="B2446" s="117" t="s">
        <v>225</v>
      </c>
      <c r="C2446" s="117" t="s">
        <v>6560</v>
      </c>
      <c r="D2446" s="117" t="s">
        <v>6561</v>
      </c>
      <c r="E2446" s="117" t="s">
        <v>1771</v>
      </c>
      <c r="F2446" s="117" t="s">
        <v>1770</v>
      </c>
      <c r="G2446" s="146" t="str">
        <f t="shared" si="38"/>
        <v>339253備南競艇事業組合</v>
      </c>
      <c r="H2446" s="117" t="s">
        <v>220</v>
      </c>
      <c r="J2446" s="117" t="s">
        <v>1741</v>
      </c>
      <c r="K2446" s="121">
        <v>0</v>
      </c>
    </row>
    <row r="2447" spans="1:11" x14ac:dyDescent="0.4">
      <c r="A2447" s="117" t="s">
        <v>6634</v>
      </c>
      <c r="B2447" s="117" t="s">
        <v>225</v>
      </c>
      <c r="C2447" s="117" t="s">
        <v>6560</v>
      </c>
      <c r="D2447" s="117" t="s">
        <v>6561</v>
      </c>
      <c r="E2447" s="117" t="s">
        <v>1769</v>
      </c>
      <c r="F2447" s="117" t="s">
        <v>1768</v>
      </c>
      <c r="G2447" s="146" t="str">
        <f t="shared" si="38"/>
        <v>339261美作養護老人ホーム組合</v>
      </c>
      <c r="H2447" s="117" t="s">
        <v>226</v>
      </c>
      <c r="J2447" s="117" t="s">
        <v>1741</v>
      </c>
      <c r="K2447" s="121">
        <v>84758</v>
      </c>
    </row>
    <row r="2448" spans="1:11" x14ac:dyDescent="0.4">
      <c r="A2448" s="117" t="s">
        <v>6634</v>
      </c>
      <c r="B2448" s="117" t="s">
        <v>225</v>
      </c>
      <c r="C2448" s="117" t="s">
        <v>6560</v>
      </c>
      <c r="D2448" s="117" t="s">
        <v>6561</v>
      </c>
      <c r="E2448" s="117" t="s">
        <v>1767</v>
      </c>
      <c r="F2448" s="117" t="s">
        <v>1766</v>
      </c>
      <c r="G2448" s="146" t="str">
        <f t="shared" si="38"/>
        <v>339270柵原、吉井、英田火葬場施設組合</v>
      </c>
      <c r="H2448" s="117" t="s">
        <v>226</v>
      </c>
      <c r="J2448" s="117" t="s">
        <v>1741</v>
      </c>
      <c r="K2448" s="121">
        <v>14683</v>
      </c>
    </row>
    <row r="2449" spans="1:11" x14ac:dyDescent="0.4">
      <c r="A2449" s="117" t="s">
        <v>6634</v>
      </c>
      <c r="B2449" s="117" t="s">
        <v>225</v>
      </c>
      <c r="C2449" s="117" t="s">
        <v>6560</v>
      </c>
      <c r="D2449" s="117" t="s">
        <v>6561</v>
      </c>
      <c r="E2449" s="117" t="s">
        <v>1765</v>
      </c>
      <c r="F2449" s="117" t="s">
        <v>1764</v>
      </c>
      <c r="G2449" s="146" t="str">
        <f t="shared" si="38"/>
        <v>339326柵原吉井特別養護老人ホーム組合</v>
      </c>
      <c r="H2449" s="117" t="s">
        <v>226</v>
      </c>
      <c r="J2449" s="117" t="s">
        <v>1741</v>
      </c>
      <c r="K2449" s="121">
        <v>78649</v>
      </c>
    </row>
    <row r="2450" spans="1:11" x14ac:dyDescent="0.4">
      <c r="A2450" s="117" t="s">
        <v>6634</v>
      </c>
      <c r="B2450" s="117" t="s">
        <v>225</v>
      </c>
      <c r="C2450" s="117" t="s">
        <v>6560</v>
      </c>
      <c r="D2450" s="117" t="s">
        <v>6561</v>
      </c>
      <c r="E2450" s="117" t="s">
        <v>1763</v>
      </c>
      <c r="F2450" s="117" t="s">
        <v>1762</v>
      </c>
      <c r="G2450" s="146" t="str">
        <f t="shared" si="38"/>
        <v>339377井笠地区農業共済事務組合</v>
      </c>
      <c r="H2450" s="117" t="s">
        <v>220</v>
      </c>
      <c r="J2450" s="117" t="s">
        <v>1741</v>
      </c>
      <c r="K2450" s="121">
        <v>0</v>
      </c>
    </row>
    <row r="2451" spans="1:11" x14ac:dyDescent="0.4">
      <c r="A2451" s="117" t="s">
        <v>6634</v>
      </c>
      <c r="B2451" s="117" t="s">
        <v>225</v>
      </c>
      <c r="C2451" s="117" t="s">
        <v>6560</v>
      </c>
      <c r="D2451" s="117" t="s">
        <v>6561</v>
      </c>
      <c r="E2451" s="117" t="s">
        <v>1761</v>
      </c>
      <c r="F2451" s="117" t="s">
        <v>1760</v>
      </c>
      <c r="G2451" s="146" t="str">
        <f t="shared" si="38"/>
        <v>339385津山広域事務組合</v>
      </c>
      <c r="H2451" s="117" t="s">
        <v>226</v>
      </c>
      <c r="J2451" s="117" t="s">
        <v>1741</v>
      </c>
      <c r="K2451" s="121">
        <v>32300</v>
      </c>
    </row>
    <row r="2452" spans="1:11" x14ac:dyDescent="0.4">
      <c r="A2452" s="117" t="s">
        <v>6634</v>
      </c>
      <c r="B2452" s="117" t="s">
        <v>225</v>
      </c>
      <c r="C2452" s="117" t="s">
        <v>6560</v>
      </c>
      <c r="D2452" s="117" t="s">
        <v>6561</v>
      </c>
      <c r="E2452" s="117" t="s">
        <v>1759</v>
      </c>
      <c r="F2452" s="117" t="s">
        <v>1758</v>
      </c>
      <c r="G2452" s="146" t="str">
        <f t="shared" si="38"/>
        <v>339407勝英農業共済事務組合</v>
      </c>
      <c r="H2452" s="117" t="s">
        <v>220</v>
      </c>
      <c r="J2452" s="117" t="s">
        <v>1741</v>
      </c>
      <c r="K2452" s="121">
        <v>0</v>
      </c>
    </row>
    <row r="2453" spans="1:11" x14ac:dyDescent="0.4">
      <c r="A2453" s="117" t="s">
        <v>6634</v>
      </c>
      <c r="B2453" s="117" t="s">
        <v>225</v>
      </c>
      <c r="C2453" s="117" t="s">
        <v>6560</v>
      </c>
      <c r="D2453" s="117" t="s">
        <v>6561</v>
      </c>
      <c r="E2453" s="117" t="s">
        <v>1757</v>
      </c>
      <c r="F2453" s="117" t="s">
        <v>1756</v>
      </c>
      <c r="G2453" s="146" t="str">
        <f t="shared" si="38"/>
        <v>339423東備農業共済事務組合</v>
      </c>
      <c r="H2453" s="117" t="s">
        <v>220</v>
      </c>
      <c r="J2453" s="117" t="s">
        <v>1741</v>
      </c>
      <c r="K2453" s="121">
        <v>0</v>
      </c>
    </row>
    <row r="2454" spans="1:11" x14ac:dyDescent="0.4">
      <c r="A2454" s="117" t="s">
        <v>6634</v>
      </c>
      <c r="B2454" s="117" t="s">
        <v>225</v>
      </c>
      <c r="C2454" s="117" t="s">
        <v>6560</v>
      </c>
      <c r="D2454" s="117" t="s">
        <v>6561</v>
      </c>
      <c r="E2454" s="117" t="s">
        <v>1755</v>
      </c>
      <c r="F2454" s="117" t="s">
        <v>1754</v>
      </c>
      <c r="G2454" s="146" t="str">
        <f t="shared" si="38"/>
        <v>339431倉敷地区農業共済事務組合</v>
      </c>
      <c r="H2454" s="117" t="s">
        <v>220</v>
      </c>
      <c r="J2454" s="117" t="s">
        <v>1741</v>
      </c>
      <c r="K2454" s="121">
        <v>0</v>
      </c>
    </row>
    <row r="2455" spans="1:11" x14ac:dyDescent="0.4">
      <c r="A2455" s="117" t="s">
        <v>6634</v>
      </c>
      <c r="B2455" s="117" t="s">
        <v>225</v>
      </c>
      <c r="C2455" s="117" t="s">
        <v>6560</v>
      </c>
      <c r="D2455" s="117" t="s">
        <v>6561</v>
      </c>
      <c r="E2455" s="117" t="s">
        <v>1753</v>
      </c>
      <c r="F2455" s="117" t="s">
        <v>1752</v>
      </c>
      <c r="G2455" s="146" t="str">
        <f t="shared" si="38"/>
        <v>339466高梁地域事務組合（普通会計）</v>
      </c>
      <c r="H2455" s="117" t="s">
        <v>226</v>
      </c>
      <c r="J2455" s="117" t="s">
        <v>1741</v>
      </c>
      <c r="K2455" s="121">
        <v>572621</v>
      </c>
    </row>
    <row r="2456" spans="1:11" x14ac:dyDescent="0.4">
      <c r="A2456" s="117" t="s">
        <v>6634</v>
      </c>
      <c r="B2456" s="117" t="s">
        <v>225</v>
      </c>
      <c r="C2456" s="117" t="s">
        <v>6560</v>
      </c>
      <c r="D2456" s="117" t="s">
        <v>6561</v>
      </c>
      <c r="E2456" s="117" t="s">
        <v>1751</v>
      </c>
      <c r="F2456" s="117" t="s">
        <v>1750</v>
      </c>
      <c r="G2456" s="146" t="str">
        <f t="shared" si="38"/>
        <v>339474津山地区農業共済事務組合</v>
      </c>
      <c r="H2456" s="117" t="s">
        <v>220</v>
      </c>
      <c r="J2456" s="117" t="s">
        <v>1741</v>
      </c>
      <c r="K2456" s="121">
        <v>0</v>
      </c>
    </row>
    <row r="2457" spans="1:11" x14ac:dyDescent="0.4">
      <c r="A2457" s="117" t="s">
        <v>6634</v>
      </c>
      <c r="B2457" s="117" t="s">
        <v>225</v>
      </c>
      <c r="C2457" s="117" t="s">
        <v>6560</v>
      </c>
      <c r="D2457" s="117" t="s">
        <v>6561</v>
      </c>
      <c r="E2457" s="117" t="s">
        <v>1749</v>
      </c>
      <c r="F2457" s="117" t="s">
        <v>1748</v>
      </c>
      <c r="G2457" s="146" t="str">
        <f t="shared" si="38"/>
        <v>339555岡山県市町村総合事務組合</v>
      </c>
      <c r="H2457" s="117" t="s">
        <v>226</v>
      </c>
      <c r="J2457" s="117" t="s">
        <v>1741</v>
      </c>
      <c r="K2457" s="121">
        <v>7642147</v>
      </c>
    </row>
    <row r="2458" spans="1:11" x14ac:dyDescent="0.4">
      <c r="A2458" s="117" t="s">
        <v>6634</v>
      </c>
      <c r="B2458" s="117" t="s">
        <v>225</v>
      </c>
      <c r="C2458" s="117" t="s">
        <v>6560</v>
      </c>
      <c r="D2458" s="117" t="s">
        <v>6561</v>
      </c>
      <c r="E2458" s="117" t="s">
        <v>1747</v>
      </c>
      <c r="F2458" s="117" t="s">
        <v>1746</v>
      </c>
      <c r="G2458" s="146" t="str">
        <f t="shared" si="38"/>
        <v>339563高梁地域事務組合（事業会計）</v>
      </c>
      <c r="H2458" s="117" t="s">
        <v>220</v>
      </c>
      <c r="J2458" s="117" t="s">
        <v>1741</v>
      </c>
      <c r="K2458" s="121">
        <v>0</v>
      </c>
    </row>
    <row r="2459" spans="1:11" x14ac:dyDescent="0.4">
      <c r="A2459" s="117" t="s">
        <v>6634</v>
      </c>
      <c r="B2459" s="117" t="s">
        <v>225</v>
      </c>
      <c r="C2459" s="117" t="s">
        <v>6560</v>
      </c>
      <c r="D2459" s="117" t="s">
        <v>6561</v>
      </c>
      <c r="E2459" s="117" t="s">
        <v>1745</v>
      </c>
      <c r="F2459" s="117" t="s">
        <v>1744</v>
      </c>
      <c r="G2459" s="146" t="str">
        <f t="shared" si="38"/>
        <v>339571岡山県後期高齢者医療広域連合</v>
      </c>
      <c r="H2459" s="117" t="s">
        <v>220</v>
      </c>
      <c r="J2459" s="117" t="s">
        <v>1741</v>
      </c>
      <c r="K2459" s="121">
        <v>1434674</v>
      </c>
    </row>
    <row r="2460" spans="1:11" x14ac:dyDescent="0.4">
      <c r="A2460" s="117" t="s">
        <v>6634</v>
      </c>
      <c r="B2460" s="117" t="s">
        <v>225</v>
      </c>
      <c r="C2460" s="117" t="s">
        <v>6560</v>
      </c>
      <c r="D2460" s="117" t="s">
        <v>6561</v>
      </c>
      <c r="E2460" s="117" t="s">
        <v>1743</v>
      </c>
      <c r="F2460" s="117" t="s">
        <v>1742</v>
      </c>
      <c r="G2460" s="146" t="str">
        <f t="shared" si="38"/>
        <v>339598津山圏域資源循環施設組合</v>
      </c>
      <c r="H2460" s="117" t="s">
        <v>226</v>
      </c>
      <c r="J2460" s="117" t="s">
        <v>1741</v>
      </c>
      <c r="K2460" s="121">
        <v>1003017</v>
      </c>
    </row>
    <row r="2461" spans="1:11" x14ac:dyDescent="0.4">
      <c r="A2461" s="117" t="s">
        <v>6634</v>
      </c>
      <c r="B2461" s="117" t="s">
        <v>225</v>
      </c>
      <c r="C2461" s="117" t="s">
        <v>6560</v>
      </c>
      <c r="D2461" s="117" t="s">
        <v>6561</v>
      </c>
      <c r="E2461" s="117" t="s">
        <v>1740</v>
      </c>
      <c r="F2461" s="117" t="s">
        <v>1739</v>
      </c>
      <c r="G2461" s="146" t="str">
        <f t="shared" si="38"/>
        <v>341002広島市</v>
      </c>
      <c r="H2461" s="117" t="s">
        <v>802</v>
      </c>
      <c r="J2461" s="117" t="s">
        <v>801</v>
      </c>
      <c r="K2461" s="121">
        <v>607656143</v>
      </c>
    </row>
    <row r="2462" spans="1:11" x14ac:dyDescent="0.4">
      <c r="A2462" s="117" t="s">
        <v>6634</v>
      </c>
      <c r="B2462" s="117" t="s">
        <v>225</v>
      </c>
      <c r="C2462" s="117" t="s">
        <v>6560</v>
      </c>
      <c r="D2462" s="117" t="s">
        <v>6561</v>
      </c>
      <c r="E2462" s="117" t="s">
        <v>1738</v>
      </c>
      <c r="F2462" s="117" t="s">
        <v>1737</v>
      </c>
      <c r="G2462" s="146" t="str">
        <f t="shared" si="38"/>
        <v>342025呉市</v>
      </c>
      <c r="H2462" s="117" t="s">
        <v>360</v>
      </c>
      <c r="J2462" s="117" t="s">
        <v>1668</v>
      </c>
      <c r="K2462" s="121">
        <v>96768221</v>
      </c>
    </row>
    <row r="2463" spans="1:11" x14ac:dyDescent="0.4">
      <c r="A2463" s="117" t="s">
        <v>6634</v>
      </c>
      <c r="B2463" s="117" t="s">
        <v>225</v>
      </c>
      <c r="C2463" s="117" t="s">
        <v>6560</v>
      </c>
      <c r="D2463" s="117" t="s">
        <v>6561</v>
      </c>
      <c r="E2463" s="117" t="s">
        <v>1736</v>
      </c>
      <c r="F2463" s="117" t="s">
        <v>1735</v>
      </c>
      <c r="G2463" s="146" t="str">
        <f t="shared" si="38"/>
        <v>342033竹原市</v>
      </c>
      <c r="H2463" s="117" t="s">
        <v>338</v>
      </c>
      <c r="J2463" s="117" t="s">
        <v>1668</v>
      </c>
      <c r="K2463" s="121">
        <v>12250535</v>
      </c>
    </row>
    <row r="2464" spans="1:11" x14ac:dyDescent="0.4">
      <c r="A2464" s="117" t="s">
        <v>6634</v>
      </c>
      <c r="B2464" s="117" t="s">
        <v>225</v>
      </c>
      <c r="C2464" s="117" t="s">
        <v>6560</v>
      </c>
      <c r="D2464" s="117" t="s">
        <v>6561</v>
      </c>
      <c r="E2464" s="117" t="s">
        <v>1734</v>
      </c>
      <c r="F2464" s="117" t="s">
        <v>1733</v>
      </c>
      <c r="G2464" s="146" t="str">
        <f t="shared" si="38"/>
        <v>342041三原市</v>
      </c>
      <c r="H2464" s="117" t="s">
        <v>338</v>
      </c>
      <c r="J2464" s="117" t="s">
        <v>1668</v>
      </c>
      <c r="K2464" s="121">
        <v>48386865</v>
      </c>
    </row>
    <row r="2465" spans="1:11" x14ac:dyDescent="0.4">
      <c r="A2465" s="117" t="s">
        <v>6634</v>
      </c>
      <c r="B2465" s="117" t="s">
        <v>225</v>
      </c>
      <c r="C2465" s="117" t="s">
        <v>6560</v>
      </c>
      <c r="D2465" s="117" t="s">
        <v>6561</v>
      </c>
      <c r="E2465" s="117" t="s">
        <v>1732</v>
      </c>
      <c r="F2465" s="117" t="s">
        <v>1731</v>
      </c>
      <c r="G2465" s="146" t="str">
        <f t="shared" si="38"/>
        <v>342050尾道市</v>
      </c>
      <c r="H2465" s="117" t="s">
        <v>343</v>
      </c>
      <c r="J2465" s="117" t="s">
        <v>1668</v>
      </c>
      <c r="K2465" s="121">
        <v>67608917</v>
      </c>
    </row>
    <row r="2466" spans="1:11" x14ac:dyDescent="0.4">
      <c r="A2466" s="117" t="s">
        <v>6634</v>
      </c>
      <c r="B2466" s="117" t="s">
        <v>225</v>
      </c>
      <c r="C2466" s="117" t="s">
        <v>6560</v>
      </c>
      <c r="D2466" s="117" t="s">
        <v>6561</v>
      </c>
      <c r="E2466" s="117" t="s">
        <v>1730</v>
      </c>
      <c r="F2466" s="117" t="s">
        <v>1729</v>
      </c>
      <c r="G2466" s="146" t="str">
        <f t="shared" si="38"/>
        <v>342076福山市</v>
      </c>
      <c r="H2466" s="117" t="s">
        <v>360</v>
      </c>
      <c r="J2466" s="117" t="s">
        <v>1668</v>
      </c>
      <c r="K2466" s="121">
        <v>164878036</v>
      </c>
    </row>
    <row r="2467" spans="1:11" x14ac:dyDescent="0.4">
      <c r="A2467" s="117" t="s">
        <v>6634</v>
      </c>
      <c r="B2467" s="117" t="s">
        <v>225</v>
      </c>
      <c r="C2467" s="117" t="s">
        <v>6560</v>
      </c>
      <c r="D2467" s="117" t="s">
        <v>6561</v>
      </c>
      <c r="E2467" s="117" t="s">
        <v>1728</v>
      </c>
      <c r="F2467" s="117" t="s">
        <v>1727</v>
      </c>
      <c r="G2467" s="146" t="str">
        <f t="shared" si="38"/>
        <v>342084府中市</v>
      </c>
      <c r="H2467" s="117" t="s">
        <v>338</v>
      </c>
      <c r="J2467" s="117" t="s">
        <v>1668</v>
      </c>
      <c r="K2467" s="121">
        <v>19507297</v>
      </c>
    </row>
    <row r="2468" spans="1:11" x14ac:dyDescent="0.4">
      <c r="A2468" s="117" t="s">
        <v>6634</v>
      </c>
      <c r="B2468" s="117" t="s">
        <v>225</v>
      </c>
      <c r="C2468" s="117" t="s">
        <v>6560</v>
      </c>
      <c r="D2468" s="117" t="s">
        <v>6561</v>
      </c>
      <c r="E2468" s="117" t="s">
        <v>1726</v>
      </c>
      <c r="F2468" s="117" t="s">
        <v>1725</v>
      </c>
      <c r="G2468" s="146" t="str">
        <f t="shared" si="38"/>
        <v>342092三次市</v>
      </c>
      <c r="H2468" s="117" t="s">
        <v>338</v>
      </c>
      <c r="J2468" s="117" t="s">
        <v>1668</v>
      </c>
      <c r="K2468" s="121">
        <v>39624781</v>
      </c>
    </row>
    <row r="2469" spans="1:11" x14ac:dyDescent="0.4">
      <c r="A2469" s="117" t="s">
        <v>6634</v>
      </c>
      <c r="B2469" s="117" t="s">
        <v>225</v>
      </c>
      <c r="C2469" s="117" t="s">
        <v>6560</v>
      </c>
      <c r="D2469" s="117" t="s">
        <v>6561</v>
      </c>
      <c r="E2469" s="117" t="s">
        <v>1724</v>
      </c>
      <c r="F2469" s="117" t="s">
        <v>1723</v>
      </c>
      <c r="G2469" s="146" t="str">
        <f t="shared" si="38"/>
        <v>342106庄原市</v>
      </c>
      <c r="H2469" s="117" t="s">
        <v>338</v>
      </c>
      <c r="J2469" s="117" t="s">
        <v>1668</v>
      </c>
      <c r="K2469" s="121">
        <v>30593003</v>
      </c>
    </row>
    <row r="2470" spans="1:11" x14ac:dyDescent="0.4">
      <c r="A2470" s="117" t="s">
        <v>6634</v>
      </c>
      <c r="B2470" s="117" t="s">
        <v>225</v>
      </c>
      <c r="C2470" s="117" t="s">
        <v>6560</v>
      </c>
      <c r="D2470" s="117" t="s">
        <v>6561</v>
      </c>
      <c r="E2470" s="117" t="s">
        <v>1722</v>
      </c>
      <c r="F2470" s="117" t="s">
        <v>1721</v>
      </c>
      <c r="G2470" s="146" t="str">
        <f t="shared" si="38"/>
        <v>342114大竹市</v>
      </c>
      <c r="H2470" s="117" t="s">
        <v>338</v>
      </c>
      <c r="J2470" s="117" t="s">
        <v>1668</v>
      </c>
      <c r="K2470" s="121">
        <v>14248362</v>
      </c>
    </row>
    <row r="2471" spans="1:11" x14ac:dyDescent="0.4">
      <c r="A2471" s="117" t="s">
        <v>6634</v>
      </c>
      <c r="B2471" s="117" t="s">
        <v>225</v>
      </c>
      <c r="C2471" s="117" t="s">
        <v>6560</v>
      </c>
      <c r="D2471" s="117" t="s">
        <v>6561</v>
      </c>
      <c r="E2471" s="117" t="s">
        <v>1720</v>
      </c>
      <c r="F2471" s="117" t="s">
        <v>1719</v>
      </c>
      <c r="G2471" s="146" t="str">
        <f t="shared" si="38"/>
        <v>342122東広島市</v>
      </c>
      <c r="H2471" s="117" t="s">
        <v>343</v>
      </c>
      <c r="J2471" s="117" t="s">
        <v>1668</v>
      </c>
      <c r="K2471" s="121">
        <v>72170677</v>
      </c>
    </row>
    <row r="2472" spans="1:11" x14ac:dyDescent="0.4">
      <c r="A2472" s="117" t="s">
        <v>6634</v>
      </c>
      <c r="B2472" s="117" t="s">
        <v>225</v>
      </c>
      <c r="C2472" s="117" t="s">
        <v>6560</v>
      </c>
      <c r="D2472" s="117" t="s">
        <v>6561</v>
      </c>
      <c r="E2472" s="117" t="s">
        <v>1718</v>
      </c>
      <c r="F2472" s="117" t="s">
        <v>1717</v>
      </c>
      <c r="G2472" s="146" t="str">
        <f t="shared" si="38"/>
        <v>342131廿日市市</v>
      </c>
      <c r="H2472" s="117" t="s">
        <v>343</v>
      </c>
      <c r="J2472" s="117" t="s">
        <v>1668</v>
      </c>
      <c r="K2472" s="121">
        <v>51055011</v>
      </c>
    </row>
    <row r="2473" spans="1:11" x14ac:dyDescent="0.4">
      <c r="A2473" s="117" t="s">
        <v>6634</v>
      </c>
      <c r="B2473" s="117" t="s">
        <v>225</v>
      </c>
      <c r="C2473" s="117" t="s">
        <v>6560</v>
      </c>
      <c r="D2473" s="117" t="s">
        <v>6561</v>
      </c>
      <c r="E2473" s="117" t="s">
        <v>1716</v>
      </c>
      <c r="F2473" s="117" t="s">
        <v>1715</v>
      </c>
      <c r="G2473" s="146" t="str">
        <f t="shared" si="38"/>
        <v>342149安芸高田市</v>
      </c>
      <c r="H2473" s="117" t="s">
        <v>338</v>
      </c>
      <c r="J2473" s="117" t="s">
        <v>1668</v>
      </c>
      <c r="K2473" s="121">
        <v>21170158</v>
      </c>
    </row>
    <row r="2474" spans="1:11" x14ac:dyDescent="0.4">
      <c r="A2474" s="117" t="s">
        <v>6634</v>
      </c>
      <c r="B2474" s="117" t="s">
        <v>225</v>
      </c>
      <c r="C2474" s="117" t="s">
        <v>6560</v>
      </c>
      <c r="D2474" s="117" t="s">
        <v>6561</v>
      </c>
      <c r="E2474" s="117" t="s">
        <v>1714</v>
      </c>
      <c r="F2474" s="117" t="s">
        <v>1713</v>
      </c>
      <c r="G2474" s="146" t="str">
        <f t="shared" si="38"/>
        <v>342157江田島市</v>
      </c>
      <c r="H2474" s="117" t="s">
        <v>338</v>
      </c>
      <c r="J2474" s="117" t="s">
        <v>1668</v>
      </c>
      <c r="K2474" s="121">
        <v>15156337</v>
      </c>
    </row>
    <row r="2475" spans="1:11" x14ac:dyDescent="0.4">
      <c r="A2475" s="117" t="s">
        <v>6634</v>
      </c>
      <c r="B2475" s="117" t="s">
        <v>225</v>
      </c>
      <c r="C2475" s="117" t="s">
        <v>6560</v>
      </c>
      <c r="D2475" s="117" t="s">
        <v>6561</v>
      </c>
      <c r="E2475" s="117" t="s">
        <v>1712</v>
      </c>
      <c r="F2475" s="117" t="s">
        <v>1711</v>
      </c>
      <c r="G2475" s="146" t="str">
        <f t="shared" si="38"/>
        <v>343021府中町</v>
      </c>
      <c r="H2475" s="117" t="s">
        <v>277</v>
      </c>
      <c r="J2475" s="117" t="s">
        <v>1668</v>
      </c>
      <c r="K2475" s="121">
        <v>19292073</v>
      </c>
    </row>
    <row r="2476" spans="1:11" x14ac:dyDescent="0.4">
      <c r="A2476" s="117" t="s">
        <v>6634</v>
      </c>
      <c r="B2476" s="117" t="s">
        <v>225</v>
      </c>
      <c r="C2476" s="117" t="s">
        <v>6560</v>
      </c>
      <c r="D2476" s="117" t="s">
        <v>6561</v>
      </c>
      <c r="E2476" s="117" t="s">
        <v>1710</v>
      </c>
      <c r="F2476" s="117" t="s">
        <v>1709</v>
      </c>
      <c r="G2476" s="146" t="str">
        <f t="shared" si="38"/>
        <v>343048海田町</v>
      </c>
      <c r="H2476" s="117" t="s">
        <v>277</v>
      </c>
      <c r="J2476" s="117" t="s">
        <v>1668</v>
      </c>
      <c r="K2476" s="121">
        <v>9078203</v>
      </c>
    </row>
    <row r="2477" spans="1:11" x14ac:dyDescent="0.4">
      <c r="A2477" s="117" t="s">
        <v>6634</v>
      </c>
      <c r="B2477" s="117" t="s">
        <v>225</v>
      </c>
      <c r="C2477" s="117" t="s">
        <v>6560</v>
      </c>
      <c r="D2477" s="117" t="s">
        <v>6561</v>
      </c>
      <c r="E2477" s="117" t="s">
        <v>1708</v>
      </c>
      <c r="F2477" s="117" t="s">
        <v>1707</v>
      </c>
      <c r="G2477" s="146" t="str">
        <f t="shared" si="38"/>
        <v>343072熊野町</v>
      </c>
      <c r="H2477" s="117" t="s">
        <v>277</v>
      </c>
      <c r="J2477" s="117" t="s">
        <v>1668</v>
      </c>
      <c r="K2477" s="121">
        <v>8225537</v>
      </c>
    </row>
    <row r="2478" spans="1:11" x14ac:dyDescent="0.4">
      <c r="A2478" s="117" t="s">
        <v>6634</v>
      </c>
      <c r="B2478" s="117" t="s">
        <v>225</v>
      </c>
      <c r="C2478" s="117" t="s">
        <v>6560</v>
      </c>
      <c r="D2478" s="117" t="s">
        <v>6561</v>
      </c>
      <c r="E2478" s="117" t="s">
        <v>1706</v>
      </c>
      <c r="F2478" s="117" t="s">
        <v>1705</v>
      </c>
      <c r="G2478" s="146" t="str">
        <f t="shared" si="38"/>
        <v>343099坂町</v>
      </c>
      <c r="H2478" s="117" t="s">
        <v>277</v>
      </c>
      <c r="J2478" s="117" t="s">
        <v>1668</v>
      </c>
      <c r="K2478" s="121">
        <v>6011561</v>
      </c>
    </row>
    <row r="2479" spans="1:11" x14ac:dyDescent="0.4">
      <c r="A2479" s="117" t="s">
        <v>6634</v>
      </c>
      <c r="B2479" s="117" t="s">
        <v>225</v>
      </c>
      <c r="C2479" s="117" t="s">
        <v>6560</v>
      </c>
      <c r="D2479" s="117" t="s">
        <v>6561</v>
      </c>
      <c r="E2479" s="117" t="s">
        <v>1704</v>
      </c>
      <c r="F2479" s="117" t="s">
        <v>1703</v>
      </c>
      <c r="G2479" s="146" t="str">
        <f t="shared" si="38"/>
        <v>343684安芸太田町</v>
      </c>
      <c r="H2479" s="117" t="s">
        <v>277</v>
      </c>
      <c r="J2479" s="117" t="s">
        <v>1668</v>
      </c>
      <c r="K2479" s="121">
        <v>7866678</v>
      </c>
    </row>
    <row r="2480" spans="1:11" x14ac:dyDescent="0.4">
      <c r="A2480" s="117" t="s">
        <v>6634</v>
      </c>
      <c r="B2480" s="117" t="s">
        <v>225</v>
      </c>
      <c r="C2480" s="117" t="s">
        <v>6560</v>
      </c>
      <c r="D2480" s="117" t="s">
        <v>6561</v>
      </c>
      <c r="E2480" s="117" t="s">
        <v>1702</v>
      </c>
      <c r="F2480" s="117" t="s">
        <v>1701</v>
      </c>
      <c r="G2480" s="146" t="str">
        <f t="shared" si="38"/>
        <v>343692北広島町</v>
      </c>
      <c r="H2480" s="117" t="s">
        <v>277</v>
      </c>
      <c r="J2480" s="117" t="s">
        <v>1668</v>
      </c>
      <c r="K2480" s="121">
        <v>16815834</v>
      </c>
    </row>
    <row r="2481" spans="1:11" x14ac:dyDescent="0.4">
      <c r="A2481" s="117" t="s">
        <v>6634</v>
      </c>
      <c r="B2481" s="117" t="s">
        <v>225</v>
      </c>
      <c r="C2481" s="117" t="s">
        <v>6560</v>
      </c>
      <c r="D2481" s="117" t="s">
        <v>6561</v>
      </c>
      <c r="E2481" s="117" t="s">
        <v>1700</v>
      </c>
      <c r="F2481" s="117" t="s">
        <v>1699</v>
      </c>
      <c r="G2481" s="146" t="str">
        <f t="shared" si="38"/>
        <v>344311大崎上島町</v>
      </c>
      <c r="H2481" s="117" t="s">
        <v>277</v>
      </c>
      <c r="J2481" s="117" t="s">
        <v>1668</v>
      </c>
      <c r="K2481" s="121">
        <v>8075972</v>
      </c>
    </row>
    <row r="2482" spans="1:11" x14ac:dyDescent="0.4">
      <c r="A2482" s="117" t="s">
        <v>6634</v>
      </c>
      <c r="B2482" s="117" t="s">
        <v>225</v>
      </c>
      <c r="C2482" s="117" t="s">
        <v>6560</v>
      </c>
      <c r="D2482" s="117" t="s">
        <v>6561</v>
      </c>
      <c r="E2482" s="117" t="s">
        <v>1698</v>
      </c>
      <c r="F2482" s="117" t="s">
        <v>1697</v>
      </c>
      <c r="G2482" s="146" t="str">
        <f t="shared" si="38"/>
        <v>344621世羅町</v>
      </c>
      <c r="H2482" s="117" t="s">
        <v>277</v>
      </c>
      <c r="J2482" s="117" t="s">
        <v>1668</v>
      </c>
      <c r="K2482" s="121">
        <v>12173445</v>
      </c>
    </row>
    <row r="2483" spans="1:11" x14ac:dyDescent="0.4">
      <c r="A2483" s="117" t="s">
        <v>6634</v>
      </c>
      <c r="B2483" s="117" t="s">
        <v>225</v>
      </c>
      <c r="C2483" s="117" t="s">
        <v>6560</v>
      </c>
      <c r="D2483" s="117" t="s">
        <v>6561</v>
      </c>
      <c r="E2483" s="117" t="s">
        <v>1696</v>
      </c>
      <c r="F2483" s="117" t="s">
        <v>1695</v>
      </c>
      <c r="G2483" s="146" t="str">
        <f t="shared" si="38"/>
        <v>345458神石高原町</v>
      </c>
      <c r="H2483" s="117" t="s">
        <v>277</v>
      </c>
      <c r="J2483" s="117" t="s">
        <v>1668</v>
      </c>
      <c r="K2483" s="121">
        <v>10504246</v>
      </c>
    </row>
    <row r="2484" spans="1:11" x14ac:dyDescent="0.4">
      <c r="A2484" s="117" t="s">
        <v>6634</v>
      </c>
      <c r="B2484" s="117" t="s">
        <v>225</v>
      </c>
      <c r="C2484" s="117" t="s">
        <v>6560</v>
      </c>
      <c r="D2484" s="117" t="s">
        <v>6561</v>
      </c>
      <c r="E2484" s="117" t="s">
        <v>1694</v>
      </c>
      <c r="F2484" s="117" t="s">
        <v>1693</v>
      </c>
      <c r="G2484" s="146" t="str">
        <f t="shared" si="38"/>
        <v>348392安芸地区衛生施設管理組合</v>
      </c>
      <c r="H2484" s="117" t="s">
        <v>226</v>
      </c>
      <c r="J2484" s="117" t="s">
        <v>1668</v>
      </c>
      <c r="K2484" s="121">
        <v>2181395</v>
      </c>
    </row>
    <row r="2485" spans="1:11" x14ac:dyDescent="0.4">
      <c r="A2485" s="117" t="s">
        <v>6634</v>
      </c>
      <c r="B2485" s="117" t="s">
        <v>225</v>
      </c>
      <c r="C2485" s="117" t="s">
        <v>6560</v>
      </c>
      <c r="D2485" s="117" t="s">
        <v>6561</v>
      </c>
      <c r="E2485" s="117" t="s">
        <v>1692</v>
      </c>
      <c r="F2485" s="117" t="s">
        <v>1691</v>
      </c>
      <c r="G2485" s="146" t="str">
        <f t="shared" si="38"/>
        <v>348457甲世衛生組合</v>
      </c>
      <c r="H2485" s="117" t="s">
        <v>226</v>
      </c>
      <c r="J2485" s="117" t="s">
        <v>1668</v>
      </c>
      <c r="K2485" s="121">
        <v>155277</v>
      </c>
    </row>
    <row r="2486" spans="1:11" x14ac:dyDescent="0.4">
      <c r="A2486" s="117" t="s">
        <v>6634</v>
      </c>
      <c r="B2486" s="117" t="s">
        <v>225</v>
      </c>
      <c r="C2486" s="117" t="s">
        <v>6560</v>
      </c>
      <c r="D2486" s="117" t="s">
        <v>6561</v>
      </c>
      <c r="E2486" s="117" t="s">
        <v>1690</v>
      </c>
      <c r="F2486" s="117" t="s">
        <v>1689</v>
      </c>
      <c r="G2486" s="146" t="str">
        <f t="shared" si="38"/>
        <v>348546広島県海田高等学校財産組合</v>
      </c>
      <c r="H2486" s="117" t="s">
        <v>226</v>
      </c>
      <c r="J2486" s="117" t="s">
        <v>1668</v>
      </c>
      <c r="K2486" s="121">
        <v>0</v>
      </c>
    </row>
    <row r="2487" spans="1:11" x14ac:dyDescent="0.4">
      <c r="A2487" s="117" t="s">
        <v>6634</v>
      </c>
      <c r="B2487" s="117" t="s">
        <v>225</v>
      </c>
      <c r="C2487" s="117" t="s">
        <v>6560</v>
      </c>
      <c r="D2487" s="117" t="s">
        <v>6561</v>
      </c>
      <c r="E2487" s="117" t="s">
        <v>1688</v>
      </c>
      <c r="F2487" s="117" t="s">
        <v>1687</v>
      </c>
      <c r="G2487" s="146" t="str">
        <f t="shared" si="38"/>
        <v>348562広島県市町総合事務組合</v>
      </c>
      <c r="H2487" s="117" t="s">
        <v>226</v>
      </c>
      <c r="J2487" s="117" t="s">
        <v>1668</v>
      </c>
      <c r="K2487" s="121">
        <v>5806189</v>
      </c>
    </row>
    <row r="2488" spans="1:11" x14ac:dyDescent="0.4">
      <c r="A2488" s="117" t="s">
        <v>6634</v>
      </c>
      <c r="B2488" s="117" t="s">
        <v>225</v>
      </c>
      <c r="C2488" s="117" t="s">
        <v>6560</v>
      </c>
      <c r="D2488" s="117" t="s">
        <v>6561</v>
      </c>
      <c r="E2488" s="117" t="s">
        <v>1686</v>
      </c>
      <c r="F2488" s="117" t="s">
        <v>1685</v>
      </c>
      <c r="G2488" s="146" t="str">
        <f t="shared" si="38"/>
        <v>348597宮島競艇施行組合</v>
      </c>
      <c r="H2488" s="117" t="s">
        <v>220</v>
      </c>
      <c r="J2488" s="117" t="s">
        <v>1668</v>
      </c>
      <c r="K2488" s="121">
        <v>0</v>
      </c>
    </row>
    <row r="2489" spans="1:11" x14ac:dyDescent="0.4">
      <c r="A2489" s="117" t="s">
        <v>6634</v>
      </c>
      <c r="B2489" s="117" t="s">
        <v>225</v>
      </c>
      <c r="C2489" s="117" t="s">
        <v>6560</v>
      </c>
      <c r="D2489" s="117" t="s">
        <v>6561</v>
      </c>
      <c r="E2489" s="117" t="s">
        <v>1684</v>
      </c>
      <c r="F2489" s="117" t="s">
        <v>1683</v>
      </c>
      <c r="G2489" s="146" t="str">
        <f t="shared" si="38"/>
        <v>348660備北地区消防組合</v>
      </c>
      <c r="H2489" s="117" t="s">
        <v>226</v>
      </c>
      <c r="J2489" s="117" t="s">
        <v>1668</v>
      </c>
      <c r="K2489" s="121">
        <v>2055975</v>
      </c>
    </row>
    <row r="2490" spans="1:11" x14ac:dyDescent="0.4">
      <c r="A2490" s="117" t="s">
        <v>6634</v>
      </c>
      <c r="B2490" s="117" t="s">
        <v>225</v>
      </c>
      <c r="C2490" s="117" t="s">
        <v>6560</v>
      </c>
      <c r="D2490" s="117" t="s">
        <v>6561</v>
      </c>
      <c r="E2490" s="117" t="s">
        <v>1682</v>
      </c>
      <c r="F2490" s="117" t="s">
        <v>1681</v>
      </c>
      <c r="G2490" s="146" t="str">
        <f t="shared" si="38"/>
        <v>348767三原広域市町村圏事務組合</v>
      </c>
      <c r="H2490" s="117" t="s">
        <v>226</v>
      </c>
      <c r="J2490" s="117" t="s">
        <v>1668</v>
      </c>
      <c r="K2490" s="121">
        <v>217738</v>
      </c>
    </row>
    <row r="2491" spans="1:11" x14ac:dyDescent="0.4">
      <c r="A2491" s="117" t="s">
        <v>6634</v>
      </c>
      <c r="B2491" s="117" t="s">
        <v>225</v>
      </c>
      <c r="C2491" s="117" t="s">
        <v>6560</v>
      </c>
      <c r="D2491" s="117" t="s">
        <v>6561</v>
      </c>
      <c r="E2491" s="117" t="s">
        <v>1680</v>
      </c>
      <c r="F2491" s="117" t="s">
        <v>1679</v>
      </c>
      <c r="G2491" s="146" t="str">
        <f t="shared" si="38"/>
        <v>348821世羅三原斎場組合</v>
      </c>
      <c r="H2491" s="117" t="s">
        <v>226</v>
      </c>
      <c r="J2491" s="117" t="s">
        <v>1668</v>
      </c>
      <c r="K2491" s="121">
        <v>165454</v>
      </c>
    </row>
    <row r="2492" spans="1:11" x14ac:dyDescent="0.4">
      <c r="A2492" s="117" t="s">
        <v>6634</v>
      </c>
      <c r="B2492" s="117" t="s">
        <v>225</v>
      </c>
      <c r="C2492" s="117" t="s">
        <v>6560</v>
      </c>
      <c r="D2492" s="117" t="s">
        <v>6561</v>
      </c>
      <c r="E2492" s="117" t="s">
        <v>1678</v>
      </c>
      <c r="F2492" s="117" t="s">
        <v>1677</v>
      </c>
      <c r="G2492" s="146" t="str">
        <f t="shared" si="38"/>
        <v>349054福山地区消防組合</v>
      </c>
      <c r="H2492" s="117" t="s">
        <v>226</v>
      </c>
      <c r="J2492" s="117" t="s">
        <v>1668</v>
      </c>
      <c r="K2492" s="121">
        <v>5932953</v>
      </c>
    </row>
    <row r="2493" spans="1:11" x14ac:dyDescent="0.4">
      <c r="A2493" s="117" t="s">
        <v>6634</v>
      </c>
      <c r="B2493" s="117" t="s">
        <v>225</v>
      </c>
      <c r="C2493" s="117" t="s">
        <v>6560</v>
      </c>
      <c r="D2493" s="117" t="s">
        <v>6561</v>
      </c>
      <c r="E2493" s="117" t="s">
        <v>1676</v>
      </c>
      <c r="F2493" s="117" t="s">
        <v>1675</v>
      </c>
      <c r="G2493" s="146" t="str">
        <f t="shared" si="38"/>
        <v>349089芸北広域環境施設組合</v>
      </c>
      <c r="H2493" s="117" t="s">
        <v>226</v>
      </c>
      <c r="J2493" s="117" t="s">
        <v>1668</v>
      </c>
      <c r="K2493" s="121">
        <v>662681</v>
      </c>
    </row>
    <row r="2494" spans="1:11" x14ac:dyDescent="0.4">
      <c r="A2494" s="117" t="s">
        <v>6634</v>
      </c>
      <c r="B2494" s="117" t="s">
        <v>225</v>
      </c>
      <c r="C2494" s="117" t="s">
        <v>6560</v>
      </c>
      <c r="D2494" s="117" t="s">
        <v>6561</v>
      </c>
      <c r="E2494" s="117" t="s">
        <v>1674</v>
      </c>
      <c r="F2494" s="117" t="s">
        <v>1673</v>
      </c>
      <c r="G2494" s="146" t="str">
        <f t="shared" si="38"/>
        <v>349135広島中部台地土地改良施設管理組合</v>
      </c>
      <c r="H2494" s="117" t="s">
        <v>226</v>
      </c>
      <c r="J2494" s="117" t="s">
        <v>1668</v>
      </c>
      <c r="K2494" s="121">
        <v>72108</v>
      </c>
    </row>
    <row r="2495" spans="1:11" x14ac:dyDescent="0.4">
      <c r="A2495" s="117" t="s">
        <v>6634</v>
      </c>
      <c r="B2495" s="117" t="s">
        <v>225</v>
      </c>
      <c r="C2495" s="117" t="s">
        <v>6560</v>
      </c>
      <c r="D2495" s="117" t="s">
        <v>6561</v>
      </c>
      <c r="E2495" s="117" t="s">
        <v>1672</v>
      </c>
      <c r="F2495" s="117" t="s">
        <v>1671</v>
      </c>
      <c r="G2495" s="146" t="str">
        <f t="shared" si="38"/>
        <v>349178広島県後期高齢者医療広域連合</v>
      </c>
      <c r="H2495" s="117" t="s">
        <v>220</v>
      </c>
      <c r="J2495" s="117" t="s">
        <v>1668</v>
      </c>
      <c r="K2495" s="121">
        <v>1996101</v>
      </c>
    </row>
    <row r="2496" spans="1:11" x14ac:dyDescent="0.4">
      <c r="A2496" s="117" t="s">
        <v>6634</v>
      </c>
      <c r="B2496" s="117" t="s">
        <v>225</v>
      </c>
      <c r="C2496" s="117" t="s">
        <v>6560</v>
      </c>
      <c r="D2496" s="117" t="s">
        <v>6561</v>
      </c>
      <c r="E2496" s="117" t="s">
        <v>1670</v>
      </c>
      <c r="F2496" s="117" t="s">
        <v>1669</v>
      </c>
      <c r="G2496" s="146" t="str">
        <f t="shared" si="38"/>
        <v>349186広島中央環境衛生組合</v>
      </c>
      <c r="H2496" s="117" t="s">
        <v>226</v>
      </c>
      <c r="J2496" s="117" t="s">
        <v>1668</v>
      </c>
      <c r="K2496" s="121">
        <v>3618961</v>
      </c>
    </row>
    <row r="2497" spans="1:11" x14ac:dyDescent="0.4">
      <c r="A2497" s="117" t="s">
        <v>6634</v>
      </c>
      <c r="B2497" s="117" t="s">
        <v>225</v>
      </c>
      <c r="C2497" s="117" t="s">
        <v>6560</v>
      </c>
      <c r="D2497" s="117" t="s">
        <v>6561</v>
      </c>
      <c r="E2497" s="117" t="s">
        <v>1667</v>
      </c>
      <c r="F2497" s="117" t="s">
        <v>1666</v>
      </c>
      <c r="G2497" s="146" t="str">
        <f t="shared" si="38"/>
        <v>352012下関市</v>
      </c>
      <c r="H2497" s="117" t="s">
        <v>360</v>
      </c>
      <c r="J2497" s="117" t="s">
        <v>1597</v>
      </c>
      <c r="K2497" s="121">
        <v>125022972</v>
      </c>
    </row>
    <row r="2498" spans="1:11" x14ac:dyDescent="0.4">
      <c r="A2498" s="117" t="s">
        <v>6634</v>
      </c>
      <c r="B2498" s="117" t="s">
        <v>225</v>
      </c>
      <c r="C2498" s="117" t="s">
        <v>6560</v>
      </c>
      <c r="D2498" s="117" t="s">
        <v>6561</v>
      </c>
      <c r="E2498" s="117" t="s">
        <v>1665</v>
      </c>
      <c r="F2498" s="117" t="s">
        <v>1664</v>
      </c>
      <c r="G2498" s="146" t="str">
        <f t="shared" ref="G2498:G2561" si="39">E2498&amp;F2498</f>
        <v>352021宇部市</v>
      </c>
      <c r="H2498" s="117" t="s">
        <v>343</v>
      </c>
      <c r="J2498" s="117" t="s">
        <v>1597</v>
      </c>
      <c r="K2498" s="121">
        <v>65203509</v>
      </c>
    </row>
    <row r="2499" spans="1:11" x14ac:dyDescent="0.4">
      <c r="A2499" s="117" t="s">
        <v>6634</v>
      </c>
      <c r="B2499" s="117" t="s">
        <v>225</v>
      </c>
      <c r="C2499" s="117" t="s">
        <v>6560</v>
      </c>
      <c r="D2499" s="117" t="s">
        <v>6561</v>
      </c>
      <c r="E2499" s="117" t="s">
        <v>1663</v>
      </c>
      <c r="F2499" s="117" t="s">
        <v>1662</v>
      </c>
      <c r="G2499" s="146" t="str">
        <f t="shared" si="39"/>
        <v>352039山口市</v>
      </c>
      <c r="H2499" s="117" t="s">
        <v>343</v>
      </c>
      <c r="J2499" s="117" t="s">
        <v>1597</v>
      </c>
      <c r="K2499" s="121">
        <v>78134781</v>
      </c>
    </row>
    <row r="2500" spans="1:11" x14ac:dyDescent="0.4">
      <c r="A2500" s="117" t="s">
        <v>6634</v>
      </c>
      <c r="B2500" s="117" t="s">
        <v>225</v>
      </c>
      <c r="C2500" s="117" t="s">
        <v>6560</v>
      </c>
      <c r="D2500" s="117" t="s">
        <v>6561</v>
      </c>
      <c r="E2500" s="117" t="s">
        <v>1661</v>
      </c>
      <c r="F2500" s="117" t="s">
        <v>1660</v>
      </c>
      <c r="G2500" s="146" t="str">
        <f t="shared" si="39"/>
        <v>352047萩市</v>
      </c>
      <c r="H2500" s="117" t="s">
        <v>338</v>
      </c>
      <c r="J2500" s="117" t="s">
        <v>1597</v>
      </c>
      <c r="K2500" s="121">
        <v>29223360</v>
      </c>
    </row>
    <row r="2501" spans="1:11" x14ac:dyDescent="0.4">
      <c r="A2501" s="117" t="s">
        <v>6634</v>
      </c>
      <c r="B2501" s="117" t="s">
        <v>225</v>
      </c>
      <c r="C2501" s="117" t="s">
        <v>6560</v>
      </c>
      <c r="D2501" s="117" t="s">
        <v>6561</v>
      </c>
      <c r="E2501" s="117" t="s">
        <v>1659</v>
      </c>
      <c r="F2501" s="117" t="s">
        <v>1658</v>
      </c>
      <c r="G2501" s="146" t="str">
        <f t="shared" si="39"/>
        <v>352063防府市</v>
      </c>
      <c r="H2501" s="117" t="s">
        <v>343</v>
      </c>
      <c r="J2501" s="117" t="s">
        <v>1597</v>
      </c>
      <c r="K2501" s="121">
        <v>41264034</v>
      </c>
    </row>
    <row r="2502" spans="1:11" x14ac:dyDescent="0.4">
      <c r="A2502" s="117" t="s">
        <v>6634</v>
      </c>
      <c r="B2502" s="117" t="s">
        <v>225</v>
      </c>
      <c r="C2502" s="117" t="s">
        <v>6560</v>
      </c>
      <c r="D2502" s="117" t="s">
        <v>6561</v>
      </c>
      <c r="E2502" s="117" t="s">
        <v>1657</v>
      </c>
      <c r="F2502" s="117" t="s">
        <v>1656</v>
      </c>
      <c r="G2502" s="146" t="str">
        <f t="shared" si="39"/>
        <v>352071下松市</v>
      </c>
      <c r="H2502" s="117" t="s">
        <v>338</v>
      </c>
      <c r="J2502" s="117" t="s">
        <v>1597</v>
      </c>
      <c r="K2502" s="121">
        <v>20366262</v>
      </c>
    </row>
    <row r="2503" spans="1:11" x14ac:dyDescent="0.4">
      <c r="A2503" s="117" t="s">
        <v>6634</v>
      </c>
      <c r="B2503" s="117" t="s">
        <v>225</v>
      </c>
      <c r="C2503" s="117" t="s">
        <v>6560</v>
      </c>
      <c r="D2503" s="117" t="s">
        <v>6561</v>
      </c>
      <c r="E2503" s="117" t="s">
        <v>1655</v>
      </c>
      <c r="F2503" s="117" t="s">
        <v>1654</v>
      </c>
      <c r="G2503" s="146" t="str">
        <f t="shared" si="39"/>
        <v>352080岩国市</v>
      </c>
      <c r="H2503" s="117" t="s">
        <v>343</v>
      </c>
      <c r="J2503" s="117" t="s">
        <v>1597</v>
      </c>
      <c r="K2503" s="121">
        <v>72662693</v>
      </c>
    </row>
    <row r="2504" spans="1:11" x14ac:dyDescent="0.4">
      <c r="A2504" s="117" t="s">
        <v>6634</v>
      </c>
      <c r="B2504" s="117" t="s">
        <v>225</v>
      </c>
      <c r="C2504" s="117" t="s">
        <v>6560</v>
      </c>
      <c r="D2504" s="117" t="s">
        <v>6561</v>
      </c>
      <c r="E2504" s="117" t="s">
        <v>1653</v>
      </c>
      <c r="F2504" s="117" t="s">
        <v>1652</v>
      </c>
      <c r="G2504" s="146" t="str">
        <f t="shared" si="39"/>
        <v>352101光市</v>
      </c>
      <c r="H2504" s="117" t="s">
        <v>338</v>
      </c>
      <c r="J2504" s="117" t="s">
        <v>1597</v>
      </c>
      <c r="K2504" s="121">
        <v>21255278</v>
      </c>
    </row>
    <row r="2505" spans="1:11" x14ac:dyDescent="0.4">
      <c r="A2505" s="117" t="s">
        <v>6634</v>
      </c>
      <c r="B2505" s="117" t="s">
        <v>225</v>
      </c>
      <c r="C2505" s="117" t="s">
        <v>6560</v>
      </c>
      <c r="D2505" s="117" t="s">
        <v>6561</v>
      </c>
      <c r="E2505" s="117" t="s">
        <v>1651</v>
      </c>
      <c r="F2505" s="117" t="s">
        <v>1650</v>
      </c>
      <c r="G2505" s="146" t="str">
        <f t="shared" si="39"/>
        <v>352110長門市</v>
      </c>
      <c r="H2505" s="117" t="s">
        <v>338</v>
      </c>
      <c r="J2505" s="117" t="s">
        <v>1597</v>
      </c>
      <c r="K2505" s="121">
        <v>20341560</v>
      </c>
    </row>
    <row r="2506" spans="1:11" x14ac:dyDescent="0.4">
      <c r="A2506" s="117" t="s">
        <v>6634</v>
      </c>
      <c r="B2506" s="117" t="s">
        <v>225</v>
      </c>
      <c r="C2506" s="117" t="s">
        <v>6560</v>
      </c>
      <c r="D2506" s="117" t="s">
        <v>6561</v>
      </c>
      <c r="E2506" s="117" t="s">
        <v>1649</v>
      </c>
      <c r="F2506" s="117" t="s">
        <v>1648</v>
      </c>
      <c r="G2506" s="146" t="str">
        <f t="shared" si="39"/>
        <v>352128柳井市</v>
      </c>
      <c r="H2506" s="117" t="s">
        <v>338</v>
      </c>
      <c r="J2506" s="117" t="s">
        <v>1597</v>
      </c>
      <c r="K2506" s="121">
        <v>16222878</v>
      </c>
    </row>
    <row r="2507" spans="1:11" x14ac:dyDescent="0.4">
      <c r="A2507" s="117" t="s">
        <v>6634</v>
      </c>
      <c r="B2507" s="117" t="s">
        <v>225</v>
      </c>
      <c r="C2507" s="117" t="s">
        <v>6560</v>
      </c>
      <c r="D2507" s="117" t="s">
        <v>6561</v>
      </c>
      <c r="E2507" s="117" t="s">
        <v>1647</v>
      </c>
      <c r="F2507" s="117" t="s">
        <v>1646</v>
      </c>
      <c r="G2507" s="146" t="str">
        <f t="shared" si="39"/>
        <v>352136美祢市</v>
      </c>
      <c r="H2507" s="117" t="s">
        <v>338</v>
      </c>
      <c r="J2507" s="117" t="s">
        <v>1597</v>
      </c>
      <c r="K2507" s="121">
        <v>17036690</v>
      </c>
    </row>
    <row r="2508" spans="1:11" x14ac:dyDescent="0.4">
      <c r="A2508" s="117" t="s">
        <v>6634</v>
      </c>
      <c r="B2508" s="117" t="s">
        <v>225</v>
      </c>
      <c r="C2508" s="117" t="s">
        <v>6560</v>
      </c>
      <c r="D2508" s="117" t="s">
        <v>6561</v>
      </c>
      <c r="E2508" s="117" t="s">
        <v>1645</v>
      </c>
      <c r="F2508" s="117" t="s">
        <v>1644</v>
      </c>
      <c r="G2508" s="146" t="str">
        <f t="shared" si="39"/>
        <v>352152周南市</v>
      </c>
      <c r="H2508" s="117" t="s">
        <v>343</v>
      </c>
      <c r="J2508" s="117" t="s">
        <v>1597</v>
      </c>
      <c r="K2508" s="121">
        <v>70762188</v>
      </c>
    </row>
    <row r="2509" spans="1:11" x14ac:dyDescent="0.4">
      <c r="A2509" s="117" t="s">
        <v>6634</v>
      </c>
      <c r="B2509" s="117" t="s">
        <v>225</v>
      </c>
      <c r="C2509" s="117" t="s">
        <v>6560</v>
      </c>
      <c r="D2509" s="117" t="s">
        <v>6561</v>
      </c>
      <c r="E2509" s="117" t="s">
        <v>1643</v>
      </c>
      <c r="F2509" s="117" t="s">
        <v>1642</v>
      </c>
      <c r="G2509" s="146" t="str">
        <f t="shared" si="39"/>
        <v>352161山陽小野田市</v>
      </c>
      <c r="H2509" s="117" t="s">
        <v>338</v>
      </c>
      <c r="J2509" s="117" t="s">
        <v>1597</v>
      </c>
      <c r="K2509" s="121">
        <v>31776886</v>
      </c>
    </row>
    <row r="2510" spans="1:11" x14ac:dyDescent="0.4">
      <c r="A2510" s="117" t="s">
        <v>6634</v>
      </c>
      <c r="B2510" s="117" t="s">
        <v>225</v>
      </c>
      <c r="C2510" s="117" t="s">
        <v>6560</v>
      </c>
      <c r="D2510" s="117" t="s">
        <v>6561</v>
      </c>
      <c r="E2510" s="117" t="s">
        <v>1641</v>
      </c>
      <c r="F2510" s="117" t="s">
        <v>1640</v>
      </c>
      <c r="G2510" s="146" t="str">
        <f t="shared" si="39"/>
        <v>353051周防大島町</v>
      </c>
      <c r="H2510" s="117" t="s">
        <v>277</v>
      </c>
      <c r="J2510" s="117" t="s">
        <v>1597</v>
      </c>
      <c r="K2510" s="121">
        <v>13907595</v>
      </c>
    </row>
    <row r="2511" spans="1:11" x14ac:dyDescent="0.4">
      <c r="A2511" s="117" t="s">
        <v>6634</v>
      </c>
      <c r="B2511" s="117" t="s">
        <v>225</v>
      </c>
      <c r="C2511" s="117" t="s">
        <v>6560</v>
      </c>
      <c r="D2511" s="117" t="s">
        <v>6561</v>
      </c>
      <c r="E2511" s="117" t="s">
        <v>1639</v>
      </c>
      <c r="F2511" s="117" t="s">
        <v>1638</v>
      </c>
      <c r="G2511" s="146" t="str">
        <f t="shared" si="39"/>
        <v>353213和木町</v>
      </c>
      <c r="H2511" s="117" t="s">
        <v>277</v>
      </c>
      <c r="J2511" s="117" t="s">
        <v>1597</v>
      </c>
      <c r="K2511" s="121">
        <v>4246092</v>
      </c>
    </row>
    <row r="2512" spans="1:11" x14ac:dyDescent="0.4">
      <c r="A2512" s="117" t="s">
        <v>6634</v>
      </c>
      <c r="B2512" s="117" t="s">
        <v>225</v>
      </c>
      <c r="C2512" s="117" t="s">
        <v>6560</v>
      </c>
      <c r="D2512" s="117" t="s">
        <v>6561</v>
      </c>
      <c r="E2512" s="117" t="s">
        <v>1637</v>
      </c>
      <c r="F2512" s="117" t="s">
        <v>1636</v>
      </c>
      <c r="G2512" s="146" t="str">
        <f t="shared" si="39"/>
        <v>353418上関町</v>
      </c>
      <c r="H2512" s="117" t="s">
        <v>277</v>
      </c>
      <c r="J2512" s="117" t="s">
        <v>1597</v>
      </c>
      <c r="K2512" s="121">
        <v>4121298</v>
      </c>
    </row>
    <row r="2513" spans="1:11" x14ac:dyDescent="0.4">
      <c r="A2513" s="117" t="s">
        <v>6634</v>
      </c>
      <c r="B2513" s="117" t="s">
        <v>225</v>
      </c>
      <c r="C2513" s="117" t="s">
        <v>6560</v>
      </c>
      <c r="D2513" s="117" t="s">
        <v>6561</v>
      </c>
      <c r="E2513" s="117" t="s">
        <v>1635</v>
      </c>
      <c r="F2513" s="117" t="s">
        <v>1634</v>
      </c>
      <c r="G2513" s="146" t="str">
        <f t="shared" si="39"/>
        <v>353434田布施町</v>
      </c>
      <c r="H2513" s="117" t="s">
        <v>277</v>
      </c>
      <c r="J2513" s="117" t="s">
        <v>1597</v>
      </c>
      <c r="K2513" s="121">
        <v>5705413</v>
      </c>
    </row>
    <row r="2514" spans="1:11" x14ac:dyDescent="0.4">
      <c r="A2514" s="117" t="s">
        <v>6634</v>
      </c>
      <c r="B2514" s="117" t="s">
        <v>225</v>
      </c>
      <c r="C2514" s="117" t="s">
        <v>6560</v>
      </c>
      <c r="D2514" s="117" t="s">
        <v>6561</v>
      </c>
      <c r="E2514" s="117" t="s">
        <v>1633</v>
      </c>
      <c r="F2514" s="117" t="s">
        <v>1632</v>
      </c>
      <c r="G2514" s="146" t="str">
        <f t="shared" si="39"/>
        <v>353442平生町</v>
      </c>
      <c r="H2514" s="117" t="s">
        <v>277</v>
      </c>
      <c r="J2514" s="117" t="s">
        <v>1597</v>
      </c>
      <c r="K2514" s="121">
        <v>4977442</v>
      </c>
    </row>
    <row r="2515" spans="1:11" x14ac:dyDescent="0.4">
      <c r="A2515" s="117" t="s">
        <v>6634</v>
      </c>
      <c r="B2515" s="117" t="s">
        <v>225</v>
      </c>
      <c r="C2515" s="117" t="s">
        <v>6560</v>
      </c>
      <c r="D2515" s="117" t="s">
        <v>6561</v>
      </c>
      <c r="E2515" s="117" t="s">
        <v>1631</v>
      </c>
      <c r="F2515" s="117" t="s">
        <v>1630</v>
      </c>
      <c r="G2515" s="146" t="str">
        <f t="shared" si="39"/>
        <v>355020阿武町</v>
      </c>
      <c r="H2515" s="117" t="s">
        <v>277</v>
      </c>
      <c r="J2515" s="117" t="s">
        <v>1597</v>
      </c>
      <c r="K2515" s="121">
        <v>2737433</v>
      </c>
    </row>
    <row r="2516" spans="1:11" x14ac:dyDescent="0.4">
      <c r="A2516" s="117" t="s">
        <v>6634</v>
      </c>
      <c r="B2516" s="117" t="s">
        <v>225</v>
      </c>
      <c r="C2516" s="117" t="s">
        <v>6560</v>
      </c>
      <c r="D2516" s="117" t="s">
        <v>6561</v>
      </c>
      <c r="E2516" s="117" t="s">
        <v>1629</v>
      </c>
      <c r="F2516" s="117" t="s">
        <v>1628</v>
      </c>
      <c r="G2516" s="146" t="str">
        <f t="shared" si="39"/>
        <v>358045周南地区福祉施設組合</v>
      </c>
      <c r="H2516" s="117" t="s">
        <v>226</v>
      </c>
      <c r="J2516" s="117" t="s">
        <v>1597</v>
      </c>
      <c r="K2516" s="121">
        <v>487607</v>
      </c>
    </row>
    <row r="2517" spans="1:11" x14ac:dyDescent="0.4">
      <c r="A2517" s="117" t="s">
        <v>6634</v>
      </c>
      <c r="B2517" s="117" t="s">
        <v>225</v>
      </c>
      <c r="C2517" s="117" t="s">
        <v>6560</v>
      </c>
      <c r="D2517" s="117" t="s">
        <v>6561</v>
      </c>
      <c r="E2517" s="117" t="s">
        <v>1627</v>
      </c>
      <c r="F2517" s="117" t="s">
        <v>1626</v>
      </c>
      <c r="G2517" s="146" t="str">
        <f t="shared" si="39"/>
        <v>358053養護老人ホーム秋楽園組合</v>
      </c>
      <c r="H2517" s="117" t="s">
        <v>226</v>
      </c>
      <c r="J2517" s="117" t="s">
        <v>1597</v>
      </c>
      <c r="K2517" s="121">
        <v>258410</v>
      </c>
    </row>
    <row r="2518" spans="1:11" x14ac:dyDescent="0.4">
      <c r="A2518" s="117" t="s">
        <v>6634</v>
      </c>
      <c r="B2518" s="117" t="s">
        <v>225</v>
      </c>
      <c r="C2518" s="117" t="s">
        <v>6560</v>
      </c>
      <c r="D2518" s="117" t="s">
        <v>6561</v>
      </c>
      <c r="E2518" s="117" t="s">
        <v>1625</v>
      </c>
      <c r="F2518" s="117" t="s">
        <v>1624</v>
      </c>
      <c r="G2518" s="146" t="str">
        <f t="shared" si="39"/>
        <v>358126玖珂地方老人福祉施設組合</v>
      </c>
      <c r="H2518" s="117" t="s">
        <v>226</v>
      </c>
      <c r="J2518" s="117" t="s">
        <v>1597</v>
      </c>
      <c r="K2518" s="121">
        <v>388948</v>
      </c>
    </row>
    <row r="2519" spans="1:11" x14ac:dyDescent="0.4">
      <c r="A2519" s="117" t="s">
        <v>6634</v>
      </c>
      <c r="B2519" s="117" t="s">
        <v>225</v>
      </c>
      <c r="C2519" s="117" t="s">
        <v>6560</v>
      </c>
      <c r="D2519" s="117" t="s">
        <v>6561</v>
      </c>
      <c r="E2519" s="117" t="s">
        <v>1623</v>
      </c>
      <c r="F2519" s="117" t="s">
        <v>1622</v>
      </c>
      <c r="G2519" s="146" t="str">
        <f t="shared" si="39"/>
        <v>358282玖西環境衛生組合</v>
      </c>
      <c r="H2519" s="117" t="s">
        <v>226</v>
      </c>
      <c r="J2519" s="117" t="s">
        <v>1597</v>
      </c>
      <c r="K2519" s="121">
        <v>280936</v>
      </c>
    </row>
    <row r="2520" spans="1:11" x14ac:dyDescent="0.4">
      <c r="A2520" s="117" t="s">
        <v>6634</v>
      </c>
      <c r="B2520" s="117" t="s">
        <v>225</v>
      </c>
      <c r="C2520" s="117" t="s">
        <v>6560</v>
      </c>
      <c r="D2520" s="117" t="s">
        <v>6561</v>
      </c>
      <c r="E2520" s="117" t="s">
        <v>1621</v>
      </c>
      <c r="F2520" s="117" t="s">
        <v>1620</v>
      </c>
      <c r="G2520" s="146" t="str">
        <f t="shared" si="39"/>
        <v>358304周東環境衛生組合</v>
      </c>
      <c r="H2520" s="117" t="s">
        <v>226</v>
      </c>
      <c r="J2520" s="117" t="s">
        <v>1597</v>
      </c>
      <c r="K2520" s="121">
        <v>676123</v>
      </c>
    </row>
    <row r="2521" spans="1:11" x14ac:dyDescent="0.4">
      <c r="A2521" s="117" t="s">
        <v>6634</v>
      </c>
      <c r="B2521" s="117" t="s">
        <v>225</v>
      </c>
      <c r="C2521" s="117" t="s">
        <v>6560</v>
      </c>
      <c r="D2521" s="117" t="s">
        <v>6561</v>
      </c>
      <c r="E2521" s="117" t="s">
        <v>1619</v>
      </c>
      <c r="F2521" s="117" t="s">
        <v>1618</v>
      </c>
      <c r="G2521" s="146" t="str">
        <f t="shared" si="39"/>
        <v>358347熊南総合事務組合</v>
      </c>
      <c r="H2521" s="117" t="s">
        <v>226</v>
      </c>
      <c r="J2521" s="117" t="s">
        <v>1597</v>
      </c>
      <c r="K2521" s="121">
        <v>248991</v>
      </c>
    </row>
    <row r="2522" spans="1:11" x14ac:dyDescent="0.4">
      <c r="A2522" s="117" t="s">
        <v>6634</v>
      </c>
      <c r="B2522" s="117" t="s">
        <v>225</v>
      </c>
      <c r="C2522" s="117" t="s">
        <v>6560</v>
      </c>
      <c r="D2522" s="117" t="s">
        <v>6561</v>
      </c>
      <c r="E2522" s="117" t="s">
        <v>1617</v>
      </c>
      <c r="F2522" s="117" t="s">
        <v>1616</v>
      </c>
      <c r="G2522" s="146" t="str">
        <f t="shared" si="39"/>
        <v>358371周南地区衛生施設組合</v>
      </c>
      <c r="H2522" s="117" t="s">
        <v>226</v>
      </c>
      <c r="J2522" s="117" t="s">
        <v>1597</v>
      </c>
      <c r="K2522" s="121">
        <v>1610337</v>
      </c>
    </row>
    <row r="2523" spans="1:11" x14ac:dyDescent="0.4">
      <c r="A2523" s="117" t="s">
        <v>6634</v>
      </c>
      <c r="B2523" s="117" t="s">
        <v>225</v>
      </c>
      <c r="C2523" s="117" t="s">
        <v>6560</v>
      </c>
      <c r="D2523" s="117" t="s">
        <v>6561</v>
      </c>
      <c r="E2523" s="117" t="s">
        <v>1615</v>
      </c>
      <c r="F2523" s="117" t="s">
        <v>1614</v>
      </c>
      <c r="G2523" s="146" t="str">
        <f t="shared" si="39"/>
        <v>358436柳井地区広域消防組合</v>
      </c>
      <c r="H2523" s="117" t="s">
        <v>226</v>
      </c>
      <c r="J2523" s="117" t="s">
        <v>1597</v>
      </c>
      <c r="K2523" s="121">
        <v>1345971</v>
      </c>
    </row>
    <row r="2524" spans="1:11" x14ac:dyDescent="0.4">
      <c r="A2524" s="117" t="s">
        <v>6634</v>
      </c>
      <c r="B2524" s="117" t="s">
        <v>225</v>
      </c>
      <c r="C2524" s="117" t="s">
        <v>6560</v>
      </c>
      <c r="D2524" s="117" t="s">
        <v>6561</v>
      </c>
      <c r="E2524" s="117" t="s">
        <v>1613</v>
      </c>
      <c r="F2524" s="117" t="s">
        <v>1612</v>
      </c>
      <c r="G2524" s="146" t="str">
        <f t="shared" si="39"/>
        <v>358461光地区消防組合</v>
      </c>
      <c r="H2524" s="117" t="s">
        <v>226</v>
      </c>
      <c r="J2524" s="117" t="s">
        <v>1597</v>
      </c>
      <c r="K2524" s="121">
        <v>1361225</v>
      </c>
    </row>
    <row r="2525" spans="1:11" x14ac:dyDescent="0.4">
      <c r="A2525" s="117" t="s">
        <v>6634</v>
      </c>
      <c r="B2525" s="117" t="s">
        <v>225</v>
      </c>
      <c r="C2525" s="117" t="s">
        <v>6560</v>
      </c>
      <c r="D2525" s="117" t="s">
        <v>6561</v>
      </c>
      <c r="E2525" s="117" t="s">
        <v>1611</v>
      </c>
      <c r="F2525" s="117" t="s">
        <v>1610</v>
      </c>
      <c r="G2525" s="146" t="str">
        <f t="shared" si="39"/>
        <v>358487岩国地区消防組合</v>
      </c>
      <c r="H2525" s="117" t="s">
        <v>226</v>
      </c>
      <c r="J2525" s="117" t="s">
        <v>1597</v>
      </c>
      <c r="K2525" s="121">
        <v>2204991</v>
      </c>
    </row>
    <row r="2526" spans="1:11" x14ac:dyDescent="0.4">
      <c r="A2526" s="117" t="s">
        <v>6634</v>
      </c>
      <c r="B2526" s="117" t="s">
        <v>225</v>
      </c>
      <c r="C2526" s="117" t="s">
        <v>6560</v>
      </c>
      <c r="D2526" s="117" t="s">
        <v>6561</v>
      </c>
      <c r="E2526" s="117" t="s">
        <v>1609</v>
      </c>
      <c r="F2526" s="117" t="s">
        <v>1608</v>
      </c>
      <c r="G2526" s="146" t="str">
        <f t="shared" si="39"/>
        <v>358517周陽環境整備組合</v>
      </c>
      <c r="H2526" s="117" t="s">
        <v>226</v>
      </c>
      <c r="J2526" s="117" t="s">
        <v>1597</v>
      </c>
      <c r="K2526" s="121">
        <v>430609</v>
      </c>
    </row>
    <row r="2527" spans="1:11" x14ac:dyDescent="0.4">
      <c r="A2527" s="117" t="s">
        <v>6634</v>
      </c>
      <c r="B2527" s="117" t="s">
        <v>225</v>
      </c>
      <c r="C2527" s="117" t="s">
        <v>6560</v>
      </c>
      <c r="D2527" s="117" t="s">
        <v>6561</v>
      </c>
      <c r="E2527" s="117" t="s">
        <v>1607</v>
      </c>
      <c r="F2527" s="117" t="s">
        <v>1606</v>
      </c>
      <c r="G2527" s="146" t="str">
        <f t="shared" si="39"/>
        <v>358592周南東部環境施設組合</v>
      </c>
      <c r="H2527" s="117" t="s">
        <v>226</v>
      </c>
      <c r="J2527" s="117" t="s">
        <v>1597</v>
      </c>
      <c r="K2527" s="121">
        <v>648149</v>
      </c>
    </row>
    <row r="2528" spans="1:11" x14ac:dyDescent="0.4">
      <c r="A2528" s="117" t="s">
        <v>6634</v>
      </c>
      <c r="B2528" s="117" t="s">
        <v>225</v>
      </c>
      <c r="C2528" s="117" t="s">
        <v>6560</v>
      </c>
      <c r="D2528" s="117" t="s">
        <v>6561</v>
      </c>
      <c r="E2528" s="117" t="s">
        <v>1605</v>
      </c>
      <c r="F2528" s="117" t="s">
        <v>1604</v>
      </c>
      <c r="G2528" s="146" t="str">
        <f t="shared" si="39"/>
        <v>358690山口県市町総合事務組合</v>
      </c>
      <c r="H2528" s="117" t="s">
        <v>226</v>
      </c>
      <c r="J2528" s="117" t="s">
        <v>1597</v>
      </c>
      <c r="K2528" s="121">
        <v>1904851</v>
      </c>
    </row>
    <row r="2529" spans="1:11" x14ac:dyDescent="0.4">
      <c r="A2529" s="117" t="s">
        <v>6634</v>
      </c>
      <c r="B2529" s="117" t="s">
        <v>225</v>
      </c>
      <c r="C2529" s="117" t="s">
        <v>6560</v>
      </c>
      <c r="D2529" s="117" t="s">
        <v>6561</v>
      </c>
      <c r="E2529" s="117" t="s">
        <v>1603</v>
      </c>
      <c r="F2529" s="117" t="s">
        <v>1602</v>
      </c>
      <c r="G2529" s="146" t="str">
        <f t="shared" si="39"/>
        <v>358703山口県後期高齢者医療広域連合</v>
      </c>
      <c r="H2529" s="117" t="s">
        <v>220</v>
      </c>
      <c r="J2529" s="117" t="s">
        <v>1597</v>
      </c>
      <c r="K2529" s="121">
        <v>1340609</v>
      </c>
    </row>
    <row r="2530" spans="1:11" x14ac:dyDescent="0.4">
      <c r="A2530" s="117" t="s">
        <v>6634</v>
      </c>
      <c r="B2530" s="117" t="s">
        <v>225</v>
      </c>
      <c r="C2530" s="117" t="s">
        <v>6560</v>
      </c>
      <c r="D2530" s="117" t="s">
        <v>6561</v>
      </c>
      <c r="E2530" s="117" t="s">
        <v>1601</v>
      </c>
      <c r="F2530" s="117" t="s">
        <v>1600</v>
      </c>
      <c r="G2530" s="146" t="str">
        <f t="shared" si="39"/>
        <v>358738萩・長門清掃一部事務組合</v>
      </c>
      <c r="H2530" s="117" t="s">
        <v>226</v>
      </c>
      <c r="J2530" s="117" t="s">
        <v>1597</v>
      </c>
      <c r="K2530" s="121">
        <v>389661</v>
      </c>
    </row>
    <row r="2531" spans="1:11" x14ac:dyDescent="0.4">
      <c r="A2531" s="117" t="s">
        <v>6634</v>
      </c>
      <c r="B2531" s="117" t="s">
        <v>225</v>
      </c>
      <c r="C2531" s="117" t="s">
        <v>6560</v>
      </c>
      <c r="D2531" s="117" t="s">
        <v>6561</v>
      </c>
      <c r="E2531" s="117" t="s">
        <v>1599</v>
      </c>
      <c r="F2531" s="117" t="s">
        <v>1598</v>
      </c>
      <c r="G2531" s="146" t="str">
        <f t="shared" si="39"/>
        <v>358746宇部・山陽小野田消防組合</v>
      </c>
      <c r="H2531" s="117" t="s">
        <v>226</v>
      </c>
      <c r="J2531" s="117" t="s">
        <v>1597</v>
      </c>
      <c r="K2531" s="121">
        <v>2910606</v>
      </c>
    </row>
    <row r="2532" spans="1:11" x14ac:dyDescent="0.4">
      <c r="A2532" s="117" t="s">
        <v>6634</v>
      </c>
      <c r="B2532" s="117" t="s">
        <v>225</v>
      </c>
      <c r="C2532" s="117" t="s">
        <v>6560</v>
      </c>
      <c r="D2532" s="117" t="s">
        <v>6561</v>
      </c>
      <c r="E2532" s="117" t="s">
        <v>1596</v>
      </c>
      <c r="F2532" s="117" t="s">
        <v>1595</v>
      </c>
      <c r="G2532" s="146" t="str">
        <f t="shared" si="39"/>
        <v>362018徳島市</v>
      </c>
      <c r="H2532" s="117" t="s">
        <v>343</v>
      </c>
      <c r="J2532" s="117" t="s">
        <v>1492</v>
      </c>
      <c r="K2532" s="121">
        <v>96923060</v>
      </c>
    </row>
    <row r="2533" spans="1:11" x14ac:dyDescent="0.4">
      <c r="A2533" s="117" t="s">
        <v>6634</v>
      </c>
      <c r="B2533" s="117" t="s">
        <v>225</v>
      </c>
      <c r="C2533" s="117" t="s">
        <v>6560</v>
      </c>
      <c r="D2533" s="117" t="s">
        <v>6561</v>
      </c>
      <c r="E2533" s="117" t="s">
        <v>1594</v>
      </c>
      <c r="F2533" s="117" t="s">
        <v>1593</v>
      </c>
      <c r="G2533" s="146" t="str">
        <f t="shared" si="39"/>
        <v>362026鳴門市</v>
      </c>
      <c r="H2533" s="117" t="s">
        <v>338</v>
      </c>
      <c r="J2533" s="117" t="s">
        <v>1492</v>
      </c>
      <c r="K2533" s="121">
        <v>25798862</v>
      </c>
    </row>
    <row r="2534" spans="1:11" x14ac:dyDescent="0.4">
      <c r="A2534" s="117" t="s">
        <v>6634</v>
      </c>
      <c r="B2534" s="117" t="s">
        <v>225</v>
      </c>
      <c r="C2534" s="117" t="s">
        <v>6560</v>
      </c>
      <c r="D2534" s="117" t="s">
        <v>6561</v>
      </c>
      <c r="E2534" s="117" t="s">
        <v>1592</v>
      </c>
      <c r="F2534" s="117" t="s">
        <v>1591</v>
      </c>
      <c r="G2534" s="146" t="str">
        <f t="shared" si="39"/>
        <v>362034小松島市</v>
      </c>
      <c r="H2534" s="117" t="s">
        <v>338</v>
      </c>
      <c r="J2534" s="117" t="s">
        <v>1492</v>
      </c>
      <c r="K2534" s="121">
        <v>16181216</v>
      </c>
    </row>
    <row r="2535" spans="1:11" x14ac:dyDescent="0.4">
      <c r="A2535" s="117" t="s">
        <v>6634</v>
      </c>
      <c r="B2535" s="117" t="s">
        <v>225</v>
      </c>
      <c r="C2535" s="117" t="s">
        <v>6560</v>
      </c>
      <c r="D2535" s="117" t="s">
        <v>6561</v>
      </c>
      <c r="E2535" s="117" t="s">
        <v>1590</v>
      </c>
      <c r="F2535" s="117" t="s">
        <v>1589</v>
      </c>
      <c r="G2535" s="146" t="str">
        <f t="shared" si="39"/>
        <v>362042阿南市</v>
      </c>
      <c r="H2535" s="117" t="s">
        <v>338</v>
      </c>
      <c r="J2535" s="117" t="s">
        <v>1492</v>
      </c>
      <c r="K2535" s="121">
        <v>33198416</v>
      </c>
    </row>
    <row r="2536" spans="1:11" x14ac:dyDescent="0.4">
      <c r="A2536" s="117" t="s">
        <v>6634</v>
      </c>
      <c r="B2536" s="117" t="s">
        <v>225</v>
      </c>
      <c r="C2536" s="117" t="s">
        <v>6560</v>
      </c>
      <c r="D2536" s="117" t="s">
        <v>6561</v>
      </c>
      <c r="E2536" s="117" t="s">
        <v>1588</v>
      </c>
      <c r="F2536" s="117" t="s">
        <v>1587</v>
      </c>
      <c r="G2536" s="146" t="str">
        <f t="shared" si="39"/>
        <v>362051吉野川市</v>
      </c>
      <c r="H2536" s="117" t="s">
        <v>338</v>
      </c>
      <c r="J2536" s="117" t="s">
        <v>1492</v>
      </c>
      <c r="K2536" s="121">
        <v>22959459</v>
      </c>
    </row>
    <row r="2537" spans="1:11" x14ac:dyDescent="0.4">
      <c r="A2537" s="117" t="s">
        <v>6634</v>
      </c>
      <c r="B2537" s="117" t="s">
        <v>225</v>
      </c>
      <c r="C2537" s="117" t="s">
        <v>6560</v>
      </c>
      <c r="D2537" s="117" t="s">
        <v>6561</v>
      </c>
      <c r="E2537" s="117" t="s">
        <v>1586</v>
      </c>
      <c r="F2537" s="117" t="s">
        <v>1585</v>
      </c>
      <c r="G2537" s="146" t="str">
        <f t="shared" si="39"/>
        <v>362069阿波市</v>
      </c>
      <c r="H2537" s="117" t="s">
        <v>338</v>
      </c>
      <c r="J2537" s="117" t="s">
        <v>1492</v>
      </c>
      <c r="K2537" s="121">
        <v>20444578</v>
      </c>
    </row>
    <row r="2538" spans="1:11" x14ac:dyDescent="0.4">
      <c r="A2538" s="117" t="s">
        <v>6634</v>
      </c>
      <c r="B2538" s="117" t="s">
        <v>225</v>
      </c>
      <c r="C2538" s="117" t="s">
        <v>6560</v>
      </c>
      <c r="D2538" s="117" t="s">
        <v>6561</v>
      </c>
      <c r="E2538" s="117" t="s">
        <v>1584</v>
      </c>
      <c r="F2538" s="117" t="s">
        <v>1583</v>
      </c>
      <c r="G2538" s="146" t="str">
        <f t="shared" si="39"/>
        <v>362077美馬市</v>
      </c>
      <c r="H2538" s="117" t="s">
        <v>338</v>
      </c>
      <c r="J2538" s="117" t="s">
        <v>1492</v>
      </c>
      <c r="K2538" s="121">
        <v>22380931</v>
      </c>
    </row>
    <row r="2539" spans="1:11" x14ac:dyDescent="0.4">
      <c r="A2539" s="117" t="s">
        <v>6634</v>
      </c>
      <c r="B2539" s="117" t="s">
        <v>225</v>
      </c>
      <c r="C2539" s="117" t="s">
        <v>6560</v>
      </c>
      <c r="D2539" s="117" t="s">
        <v>6561</v>
      </c>
      <c r="E2539" s="117" t="s">
        <v>1582</v>
      </c>
      <c r="F2539" s="117" t="s">
        <v>1581</v>
      </c>
      <c r="G2539" s="146" t="str">
        <f t="shared" si="39"/>
        <v>362085三好市</v>
      </c>
      <c r="H2539" s="117" t="s">
        <v>338</v>
      </c>
      <c r="J2539" s="117" t="s">
        <v>1492</v>
      </c>
      <c r="K2539" s="121">
        <v>23819502</v>
      </c>
    </row>
    <row r="2540" spans="1:11" x14ac:dyDescent="0.4">
      <c r="A2540" s="117" t="s">
        <v>6634</v>
      </c>
      <c r="B2540" s="117" t="s">
        <v>225</v>
      </c>
      <c r="C2540" s="117" t="s">
        <v>6560</v>
      </c>
      <c r="D2540" s="117" t="s">
        <v>6561</v>
      </c>
      <c r="E2540" s="117" t="s">
        <v>1580</v>
      </c>
      <c r="F2540" s="117" t="s">
        <v>1579</v>
      </c>
      <c r="G2540" s="146" t="str">
        <f t="shared" si="39"/>
        <v>363014勝浦町</v>
      </c>
      <c r="H2540" s="117" t="s">
        <v>277</v>
      </c>
      <c r="J2540" s="117" t="s">
        <v>1492</v>
      </c>
      <c r="K2540" s="121">
        <v>3360056</v>
      </c>
    </row>
    <row r="2541" spans="1:11" x14ac:dyDescent="0.4">
      <c r="A2541" s="117" t="s">
        <v>6634</v>
      </c>
      <c r="B2541" s="117" t="s">
        <v>225</v>
      </c>
      <c r="C2541" s="117" t="s">
        <v>6560</v>
      </c>
      <c r="D2541" s="117" t="s">
        <v>6561</v>
      </c>
      <c r="E2541" s="117" t="s">
        <v>1578</v>
      </c>
      <c r="F2541" s="117" t="s">
        <v>1577</v>
      </c>
      <c r="G2541" s="146" t="str">
        <f t="shared" si="39"/>
        <v>363022上勝町</v>
      </c>
      <c r="H2541" s="117" t="s">
        <v>277</v>
      </c>
      <c r="J2541" s="117" t="s">
        <v>1492</v>
      </c>
      <c r="K2541" s="121">
        <v>2926189</v>
      </c>
    </row>
    <row r="2542" spans="1:11" x14ac:dyDescent="0.4">
      <c r="A2542" s="117" t="s">
        <v>6634</v>
      </c>
      <c r="B2542" s="117" t="s">
        <v>225</v>
      </c>
      <c r="C2542" s="117" t="s">
        <v>6560</v>
      </c>
      <c r="D2542" s="117" t="s">
        <v>6561</v>
      </c>
      <c r="E2542" s="117" t="s">
        <v>1576</v>
      </c>
      <c r="F2542" s="117" t="s">
        <v>1575</v>
      </c>
      <c r="G2542" s="146" t="str">
        <f t="shared" si="39"/>
        <v>363219佐那河内村</v>
      </c>
      <c r="H2542" s="117" t="s">
        <v>277</v>
      </c>
      <c r="J2542" s="117" t="s">
        <v>1492</v>
      </c>
      <c r="K2542" s="121">
        <v>2735840</v>
      </c>
    </row>
    <row r="2543" spans="1:11" x14ac:dyDescent="0.4">
      <c r="A2543" s="117" t="s">
        <v>6634</v>
      </c>
      <c r="B2543" s="117" t="s">
        <v>225</v>
      </c>
      <c r="C2543" s="117" t="s">
        <v>6560</v>
      </c>
      <c r="D2543" s="117" t="s">
        <v>6561</v>
      </c>
      <c r="E2543" s="117" t="s">
        <v>1574</v>
      </c>
      <c r="F2543" s="117" t="s">
        <v>1573</v>
      </c>
      <c r="G2543" s="146" t="str">
        <f t="shared" si="39"/>
        <v>363413石井町</v>
      </c>
      <c r="H2543" s="117" t="s">
        <v>277</v>
      </c>
      <c r="J2543" s="117" t="s">
        <v>1492</v>
      </c>
      <c r="K2543" s="121">
        <v>8886121</v>
      </c>
    </row>
    <row r="2544" spans="1:11" x14ac:dyDescent="0.4">
      <c r="A2544" s="117" t="s">
        <v>6634</v>
      </c>
      <c r="B2544" s="117" t="s">
        <v>225</v>
      </c>
      <c r="C2544" s="117" t="s">
        <v>6560</v>
      </c>
      <c r="D2544" s="117" t="s">
        <v>6561</v>
      </c>
      <c r="E2544" s="117" t="s">
        <v>1572</v>
      </c>
      <c r="F2544" s="117" t="s">
        <v>1571</v>
      </c>
      <c r="G2544" s="146" t="str">
        <f t="shared" si="39"/>
        <v>363421神山町</v>
      </c>
      <c r="H2544" s="117" t="s">
        <v>277</v>
      </c>
      <c r="J2544" s="117" t="s">
        <v>1492</v>
      </c>
      <c r="K2544" s="121">
        <v>4862151</v>
      </c>
    </row>
    <row r="2545" spans="1:11" x14ac:dyDescent="0.4">
      <c r="A2545" s="117" t="s">
        <v>6634</v>
      </c>
      <c r="B2545" s="117" t="s">
        <v>225</v>
      </c>
      <c r="C2545" s="117" t="s">
        <v>6560</v>
      </c>
      <c r="D2545" s="117" t="s">
        <v>6561</v>
      </c>
      <c r="E2545" s="117" t="s">
        <v>1570</v>
      </c>
      <c r="F2545" s="117" t="s">
        <v>1569</v>
      </c>
      <c r="G2545" s="146" t="str">
        <f t="shared" si="39"/>
        <v>363685那賀町</v>
      </c>
      <c r="H2545" s="117" t="s">
        <v>277</v>
      </c>
      <c r="J2545" s="117" t="s">
        <v>1492</v>
      </c>
      <c r="K2545" s="121">
        <v>13616470</v>
      </c>
    </row>
    <row r="2546" spans="1:11" x14ac:dyDescent="0.4">
      <c r="A2546" s="117" t="s">
        <v>6634</v>
      </c>
      <c r="B2546" s="117" t="s">
        <v>225</v>
      </c>
      <c r="C2546" s="117" t="s">
        <v>6560</v>
      </c>
      <c r="D2546" s="117" t="s">
        <v>6561</v>
      </c>
      <c r="E2546" s="117" t="s">
        <v>1568</v>
      </c>
      <c r="F2546" s="117" t="s">
        <v>1567</v>
      </c>
      <c r="G2546" s="146" t="str">
        <f t="shared" si="39"/>
        <v>363839牟岐町</v>
      </c>
      <c r="H2546" s="117" t="s">
        <v>277</v>
      </c>
      <c r="J2546" s="117" t="s">
        <v>1492</v>
      </c>
      <c r="K2546" s="121">
        <v>3165762</v>
      </c>
    </row>
    <row r="2547" spans="1:11" x14ac:dyDescent="0.4">
      <c r="A2547" s="117" t="s">
        <v>6634</v>
      </c>
      <c r="B2547" s="117" t="s">
        <v>225</v>
      </c>
      <c r="C2547" s="117" t="s">
        <v>6560</v>
      </c>
      <c r="D2547" s="117" t="s">
        <v>6561</v>
      </c>
      <c r="E2547" s="117" t="s">
        <v>1566</v>
      </c>
      <c r="F2547" s="117" t="s">
        <v>1565</v>
      </c>
      <c r="G2547" s="146" t="str">
        <f t="shared" si="39"/>
        <v>363871美波町</v>
      </c>
      <c r="H2547" s="117" t="s">
        <v>277</v>
      </c>
      <c r="J2547" s="117" t="s">
        <v>1492</v>
      </c>
      <c r="K2547" s="121">
        <v>6228545</v>
      </c>
    </row>
    <row r="2548" spans="1:11" x14ac:dyDescent="0.4">
      <c r="A2548" s="117" t="s">
        <v>6634</v>
      </c>
      <c r="B2548" s="117" t="s">
        <v>225</v>
      </c>
      <c r="C2548" s="117" t="s">
        <v>6560</v>
      </c>
      <c r="D2548" s="117" t="s">
        <v>6561</v>
      </c>
      <c r="E2548" s="117" t="s">
        <v>1564</v>
      </c>
      <c r="F2548" s="117" t="s">
        <v>1563</v>
      </c>
      <c r="G2548" s="146" t="str">
        <f t="shared" si="39"/>
        <v>363880海陽町</v>
      </c>
      <c r="H2548" s="117" t="s">
        <v>277</v>
      </c>
      <c r="J2548" s="117" t="s">
        <v>1492</v>
      </c>
      <c r="K2548" s="121">
        <v>8315377</v>
      </c>
    </row>
    <row r="2549" spans="1:11" x14ac:dyDescent="0.4">
      <c r="A2549" s="117" t="s">
        <v>6634</v>
      </c>
      <c r="B2549" s="117" t="s">
        <v>225</v>
      </c>
      <c r="C2549" s="117" t="s">
        <v>6560</v>
      </c>
      <c r="D2549" s="117" t="s">
        <v>6561</v>
      </c>
      <c r="E2549" s="117" t="s">
        <v>1562</v>
      </c>
      <c r="F2549" s="117" t="s">
        <v>1561</v>
      </c>
      <c r="G2549" s="146" t="str">
        <f t="shared" si="39"/>
        <v>364011松茂町</v>
      </c>
      <c r="H2549" s="117" t="s">
        <v>277</v>
      </c>
      <c r="J2549" s="117" t="s">
        <v>1492</v>
      </c>
      <c r="K2549" s="121">
        <v>6267925</v>
      </c>
    </row>
    <row r="2550" spans="1:11" x14ac:dyDescent="0.4">
      <c r="A2550" s="117" t="s">
        <v>6634</v>
      </c>
      <c r="B2550" s="117" t="s">
        <v>225</v>
      </c>
      <c r="C2550" s="117" t="s">
        <v>6560</v>
      </c>
      <c r="D2550" s="117" t="s">
        <v>6561</v>
      </c>
      <c r="E2550" s="117" t="s">
        <v>1560</v>
      </c>
      <c r="F2550" s="117" t="s">
        <v>1559</v>
      </c>
      <c r="G2550" s="146" t="str">
        <f t="shared" si="39"/>
        <v>364029北島町</v>
      </c>
      <c r="H2550" s="117" t="s">
        <v>277</v>
      </c>
      <c r="J2550" s="117" t="s">
        <v>1492</v>
      </c>
      <c r="K2550" s="121">
        <v>7516667</v>
      </c>
    </row>
    <row r="2551" spans="1:11" x14ac:dyDescent="0.4">
      <c r="A2551" s="117" t="s">
        <v>6634</v>
      </c>
      <c r="B2551" s="117" t="s">
        <v>225</v>
      </c>
      <c r="C2551" s="117" t="s">
        <v>6560</v>
      </c>
      <c r="D2551" s="117" t="s">
        <v>6561</v>
      </c>
      <c r="E2551" s="117" t="s">
        <v>1558</v>
      </c>
      <c r="F2551" s="117" t="s">
        <v>1557</v>
      </c>
      <c r="G2551" s="146" t="str">
        <f t="shared" si="39"/>
        <v>364037藍住町</v>
      </c>
      <c r="H2551" s="117" t="s">
        <v>277</v>
      </c>
      <c r="J2551" s="117" t="s">
        <v>1492</v>
      </c>
      <c r="K2551" s="121">
        <v>11137153</v>
      </c>
    </row>
    <row r="2552" spans="1:11" x14ac:dyDescent="0.4">
      <c r="A2552" s="117" t="s">
        <v>6634</v>
      </c>
      <c r="B2552" s="117" t="s">
        <v>225</v>
      </c>
      <c r="C2552" s="117" t="s">
        <v>6560</v>
      </c>
      <c r="D2552" s="117" t="s">
        <v>6561</v>
      </c>
      <c r="E2552" s="117" t="s">
        <v>1556</v>
      </c>
      <c r="F2552" s="117" t="s">
        <v>1555</v>
      </c>
      <c r="G2552" s="146" t="str">
        <f t="shared" si="39"/>
        <v>364045板野町</v>
      </c>
      <c r="H2552" s="117" t="s">
        <v>277</v>
      </c>
      <c r="J2552" s="117" t="s">
        <v>1492</v>
      </c>
      <c r="K2552" s="121">
        <v>5557070</v>
      </c>
    </row>
    <row r="2553" spans="1:11" x14ac:dyDescent="0.4">
      <c r="A2553" s="117" t="s">
        <v>6634</v>
      </c>
      <c r="B2553" s="117" t="s">
        <v>225</v>
      </c>
      <c r="C2553" s="117" t="s">
        <v>6560</v>
      </c>
      <c r="D2553" s="117" t="s">
        <v>6561</v>
      </c>
      <c r="E2553" s="117" t="s">
        <v>1554</v>
      </c>
      <c r="F2553" s="117" t="s">
        <v>1553</v>
      </c>
      <c r="G2553" s="146" t="str">
        <f t="shared" si="39"/>
        <v>364053上板町</v>
      </c>
      <c r="H2553" s="117" t="s">
        <v>277</v>
      </c>
      <c r="J2553" s="117" t="s">
        <v>1492</v>
      </c>
      <c r="K2553" s="121">
        <v>5139286</v>
      </c>
    </row>
    <row r="2554" spans="1:11" x14ac:dyDescent="0.4">
      <c r="A2554" s="117" t="s">
        <v>6634</v>
      </c>
      <c r="B2554" s="117" t="s">
        <v>225</v>
      </c>
      <c r="C2554" s="117" t="s">
        <v>6560</v>
      </c>
      <c r="D2554" s="117" t="s">
        <v>6561</v>
      </c>
      <c r="E2554" s="117" t="s">
        <v>1552</v>
      </c>
      <c r="F2554" s="117" t="s">
        <v>1551</v>
      </c>
      <c r="G2554" s="146" t="str">
        <f t="shared" si="39"/>
        <v>364681つるぎ町</v>
      </c>
      <c r="H2554" s="117" t="s">
        <v>277</v>
      </c>
      <c r="J2554" s="117" t="s">
        <v>1492</v>
      </c>
      <c r="K2554" s="121">
        <v>8258928</v>
      </c>
    </row>
    <row r="2555" spans="1:11" x14ac:dyDescent="0.4">
      <c r="A2555" s="117" t="s">
        <v>6634</v>
      </c>
      <c r="B2555" s="117" t="s">
        <v>225</v>
      </c>
      <c r="C2555" s="117" t="s">
        <v>6560</v>
      </c>
      <c r="D2555" s="117" t="s">
        <v>6561</v>
      </c>
      <c r="E2555" s="117" t="s">
        <v>1550</v>
      </c>
      <c r="F2555" s="117" t="s">
        <v>1549</v>
      </c>
      <c r="G2555" s="146" t="str">
        <f t="shared" si="39"/>
        <v>364894東みよし町</v>
      </c>
      <c r="H2555" s="117" t="s">
        <v>277</v>
      </c>
      <c r="J2555" s="117" t="s">
        <v>1492</v>
      </c>
      <c r="K2555" s="121">
        <v>7939735</v>
      </c>
    </row>
    <row r="2556" spans="1:11" x14ac:dyDescent="0.4">
      <c r="A2556" s="117" t="s">
        <v>6634</v>
      </c>
      <c r="B2556" s="117" t="s">
        <v>225</v>
      </c>
      <c r="C2556" s="117" t="s">
        <v>6560</v>
      </c>
      <c r="D2556" s="117" t="s">
        <v>6561</v>
      </c>
      <c r="E2556" s="117" t="s">
        <v>1548</v>
      </c>
      <c r="F2556" s="117" t="s">
        <v>1547</v>
      </c>
      <c r="G2556" s="146" t="str">
        <f t="shared" si="39"/>
        <v>368032西阿老人ホーム組合</v>
      </c>
      <c r="H2556" s="117" t="s">
        <v>226</v>
      </c>
      <c r="J2556" s="117" t="s">
        <v>1492</v>
      </c>
      <c r="K2556" s="121">
        <v>233517</v>
      </c>
    </row>
    <row r="2557" spans="1:11" x14ac:dyDescent="0.4">
      <c r="A2557" s="117" t="s">
        <v>6634</v>
      </c>
      <c r="B2557" s="117" t="s">
        <v>225</v>
      </c>
      <c r="C2557" s="117" t="s">
        <v>6560</v>
      </c>
      <c r="D2557" s="117" t="s">
        <v>6561</v>
      </c>
      <c r="E2557" s="117" t="s">
        <v>1546</v>
      </c>
      <c r="F2557" s="117" t="s">
        <v>1545</v>
      </c>
      <c r="G2557" s="146" t="str">
        <f t="shared" si="39"/>
        <v>368121海部老人ホーム町村組合</v>
      </c>
      <c r="H2557" s="117" t="s">
        <v>226</v>
      </c>
      <c r="J2557" s="117" t="s">
        <v>1492</v>
      </c>
      <c r="K2557" s="121">
        <v>149742</v>
      </c>
    </row>
    <row r="2558" spans="1:11" x14ac:dyDescent="0.4">
      <c r="A2558" s="117" t="s">
        <v>6634</v>
      </c>
      <c r="B2558" s="117" t="s">
        <v>225</v>
      </c>
      <c r="C2558" s="117" t="s">
        <v>6560</v>
      </c>
      <c r="D2558" s="117" t="s">
        <v>6561</v>
      </c>
      <c r="E2558" s="117" t="s">
        <v>1544</v>
      </c>
      <c r="F2558" s="117" t="s">
        <v>1543</v>
      </c>
      <c r="G2558" s="146" t="str">
        <f t="shared" si="39"/>
        <v>368148老人ホーム福寿荘組合</v>
      </c>
      <c r="H2558" s="117" t="s">
        <v>226</v>
      </c>
      <c r="J2558" s="117" t="s">
        <v>1492</v>
      </c>
      <c r="K2558" s="121">
        <v>153748</v>
      </c>
    </row>
    <row r="2559" spans="1:11" x14ac:dyDescent="0.4">
      <c r="A2559" s="117" t="s">
        <v>6634</v>
      </c>
      <c r="B2559" s="117" t="s">
        <v>225</v>
      </c>
      <c r="C2559" s="117" t="s">
        <v>6560</v>
      </c>
      <c r="D2559" s="117" t="s">
        <v>6561</v>
      </c>
      <c r="E2559" s="117" t="s">
        <v>1542</v>
      </c>
      <c r="F2559" s="117" t="s">
        <v>1541</v>
      </c>
      <c r="G2559" s="146" t="str">
        <f t="shared" si="39"/>
        <v>368156美馬西部共立火葬場組合</v>
      </c>
      <c r="H2559" s="117" t="s">
        <v>226</v>
      </c>
      <c r="J2559" s="117" t="s">
        <v>1492</v>
      </c>
      <c r="K2559" s="121">
        <v>26782</v>
      </c>
    </row>
    <row r="2560" spans="1:11" x14ac:dyDescent="0.4">
      <c r="A2560" s="117" t="s">
        <v>6634</v>
      </c>
      <c r="B2560" s="117" t="s">
        <v>225</v>
      </c>
      <c r="C2560" s="117" t="s">
        <v>6560</v>
      </c>
      <c r="D2560" s="117" t="s">
        <v>6561</v>
      </c>
      <c r="E2560" s="117" t="s">
        <v>1540</v>
      </c>
      <c r="F2560" s="117" t="s">
        <v>1539</v>
      </c>
      <c r="G2560" s="146" t="str">
        <f t="shared" si="39"/>
        <v>368181吉野川環境整備組合</v>
      </c>
      <c r="H2560" s="117" t="s">
        <v>226</v>
      </c>
      <c r="J2560" s="117" t="s">
        <v>1492</v>
      </c>
      <c r="K2560" s="121">
        <v>189627</v>
      </c>
    </row>
    <row r="2561" spans="1:11" x14ac:dyDescent="0.4">
      <c r="A2561" s="117" t="s">
        <v>6634</v>
      </c>
      <c r="B2561" s="117" t="s">
        <v>225</v>
      </c>
      <c r="C2561" s="117" t="s">
        <v>6560</v>
      </c>
      <c r="D2561" s="117" t="s">
        <v>6561</v>
      </c>
      <c r="E2561" s="117" t="s">
        <v>1538</v>
      </c>
      <c r="F2561" s="117" t="s">
        <v>1537</v>
      </c>
      <c r="G2561" s="146" t="str">
        <f t="shared" si="39"/>
        <v>368199海部郡衛生処理事務組合</v>
      </c>
      <c r="H2561" s="117" t="s">
        <v>226</v>
      </c>
      <c r="J2561" s="117" t="s">
        <v>1492</v>
      </c>
      <c r="K2561" s="121">
        <v>543073</v>
      </c>
    </row>
    <row r="2562" spans="1:11" x14ac:dyDescent="0.4">
      <c r="A2562" s="117" t="s">
        <v>6634</v>
      </c>
      <c r="B2562" s="117" t="s">
        <v>225</v>
      </c>
      <c r="C2562" s="117" t="s">
        <v>6560</v>
      </c>
      <c r="D2562" s="117" t="s">
        <v>6561</v>
      </c>
      <c r="E2562" s="117" t="s">
        <v>1536</v>
      </c>
      <c r="F2562" s="117" t="s">
        <v>1535</v>
      </c>
      <c r="G2562" s="146" t="str">
        <f t="shared" ref="G2562:G2625" si="40">E2562&amp;F2562</f>
        <v>368229阿北火葬場管理組合</v>
      </c>
      <c r="H2562" s="117" t="s">
        <v>226</v>
      </c>
      <c r="J2562" s="117" t="s">
        <v>1492</v>
      </c>
      <c r="K2562" s="121">
        <v>108364</v>
      </c>
    </row>
    <row r="2563" spans="1:11" x14ac:dyDescent="0.4">
      <c r="A2563" s="117" t="s">
        <v>6634</v>
      </c>
      <c r="B2563" s="117" t="s">
        <v>225</v>
      </c>
      <c r="C2563" s="117" t="s">
        <v>6560</v>
      </c>
      <c r="D2563" s="117" t="s">
        <v>6561</v>
      </c>
      <c r="E2563" s="117" t="s">
        <v>1534</v>
      </c>
      <c r="F2563" s="117" t="s">
        <v>1533</v>
      </c>
      <c r="G2563" s="146" t="str">
        <f t="shared" si="40"/>
        <v>368245阿北環境整備組合</v>
      </c>
      <c r="H2563" s="117" t="s">
        <v>226</v>
      </c>
      <c r="J2563" s="117" t="s">
        <v>1492</v>
      </c>
      <c r="K2563" s="121">
        <v>234459</v>
      </c>
    </row>
    <row r="2564" spans="1:11" x14ac:dyDescent="0.4">
      <c r="A2564" s="117" t="s">
        <v>6634</v>
      </c>
      <c r="B2564" s="117" t="s">
        <v>225</v>
      </c>
      <c r="C2564" s="117" t="s">
        <v>6560</v>
      </c>
      <c r="D2564" s="117" t="s">
        <v>6561</v>
      </c>
      <c r="E2564" s="117" t="s">
        <v>1532</v>
      </c>
      <c r="F2564" s="117" t="s">
        <v>1531</v>
      </c>
      <c r="G2564" s="146" t="str">
        <f t="shared" si="40"/>
        <v>368261美馬環境整備組合</v>
      </c>
      <c r="H2564" s="117" t="s">
        <v>226</v>
      </c>
      <c r="J2564" s="117" t="s">
        <v>1492</v>
      </c>
      <c r="K2564" s="121">
        <v>900204</v>
      </c>
    </row>
    <row r="2565" spans="1:11" x14ac:dyDescent="0.4">
      <c r="A2565" s="117" t="s">
        <v>6634</v>
      </c>
      <c r="B2565" s="117" t="s">
        <v>225</v>
      </c>
      <c r="C2565" s="117" t="s">
        <v>6560</v>
      </c>
      <c r="D2565" s="117" t="s">
        <v>6561</v>
      </c>
      <c r="E2565" s="117" t="s">
        <v>1530</v>
      </c>
      <c r="F2565" s="117" t="s">
        <v>1529</v>
      </c>
      <c r="G2565" s="146" t="str">
        <f t="shared" si="40"/>
        <v>368270三好東部火葬場管理組合</v>
      </c>
      <c r="H2565" s="117" t="s">
        <v>226</v>
      </c>
      <c r="J2565" s="117" t="s">
        <v>1492</v>
      </c>
      <c r="K2565" s="121">
        <v>15129</v>
      </c>
    </row>
    <row r="2566" spans="1:11" x14ac:dyDescent="0.4">
      <c r="A2566" s="117" t="s">
        <v>6634</v>
      </c>
      <c r="B2566" s="117" t="s">
        <v>225</v>
      </c>
      <c r="C2566" s="117" t="s">
        <v>6560</v>
      </c>
      <c r="D2566" s="117" t="s">
        <v>6561</v>
      </c>
      <c r="E2566" s="117" t="s">
        <v>1528</v>
      </c>
      <c r="F2566" s="117" t="s">
        <v>1527</v>
      </c>
      <c r="G2566" s="146" t="str">
        <f t="shared" si="40"/>
        <v>368296徳島県市町村議会議員公務災害補償等組合</v>
      </c>
      <c r="H2566" s="117" t="s">
        <v>226</v>
      </c>
      <c r="J2566" s="117" t="s">
        <v>1492</v>
      </c>
      <c r="K2566" s="121">
        <v>680</v>
      </c>
    </row>
    <row r="2567" spans="1:11" x14ac:dyDescent="0.4">
      <c r="A2567" s="117" t="s">
        <v>6634</v>
      </c>
      <c r="B2567" s="117" t="s">
        <v>225</v>
      </c>
      <c r="C2567" s="117" t="s">
        <v>6560</v>
      </c>
      <c r="D2567" s="117" t="s">
        <v>6561</v>
      </c>
      <c r="E2567" s="117" t="s">
        <v>1526</v>
      </c>
      <c r="F2567" s="117" t="s">
        <v>1525</v>
      </c>
      <c r="G2567" s="146" t="str">
        <f t="shared" si="40"/>
        <v>368318美馬西部消防組合</v>
      </c>
      <c r="H2567" s="117" t="s">
        <v>226</v>
      </c>
      <c r="J2567" s="117" t="s">
        <v>1492</v>
      </c>
      <c r="K2567" s="121">
        <v>941440</v>
      </c>
    </row>
    <row r="2568" spans="1:11" x14ac:dyDescent="0.4">
      <c r="A2568" s="117" t="s">
        <v>6634</v>
      </c>
      <c r="B2568" s="117" t="s">
        <v>225</v>
      </c>
      <c r="C2568" s="117" t="s">
        <v>6560</v>
      </c>
      <c r="D2568" s="117" t="s">
        <v>6561</v>
      </c>
      <c r="E2568" s="117" t="s">
        <v>1524</v>
      </c>
      <c r="F2568" s="117" t="s">
        <v>1523</v>
      </c>
      <c r="G2568" s="146" t="str">
        <f t="shared" si="40"/>
        <v>368334松茂町ほか二町競艇事業組合</v>
      </c>
      <c r="H2568" s="117" t="s">
        <v>220</v>
      </c>
      <c r="J2568" s="117" t="s">
        <v>1492</v>
      </c>
      <c r="K2568" s="121">
        <v>0</v>
      </c>
    </row>
    <row r="2569" spans="1:11" x14ac:dyDescent="0.4">
      <c r="A2569" s="117" t="s">
        <v>6634</v>
      </c>
      <c r="B2569" s="117" t="s">
        <v>225</v>
      </c>
      <c r="C2569" s="117" t="s">
        <v>6560</v>
      </c>
      <c r="D2569" s="117" t="s">
        <v>6561</v>
      </c>
      <c r="E2569" s="117" t="s">
        <v>1522</v>
      </c>
      <c r="F2569" s="117" t="s">
        <v>1521</v>
      </c>
      <c r="G2569" s="146" t="str">
        <f t="shared" si="40"/>
        <v>368351美馬西部学校給食センター組合</v>
      </c>
      <c r="H2569" s="117" t="s">
        <v>226</v>
      </c>
      <c r="J2569" s="117" t="s">
        <v>1492</v>
      </c>
      <c r="K2569" s="121">
        <v>216102</v>
      </c>
    </row>
    <row r="2570" spans="1:11" x14ac:dyDescent="0.4">
      <c r="A2570" s="117" t="s">
        <v>6634</v>
      </c>
      <c r="B2570" s="117" t="s">
        <v>225</v>
      </c>
      <c r="C2570" s="117" t="s">
        <v>6560</v>
      </c>
      <c r="D2570" s="117" t="s">
        <v>6561</v>
      </c>
      <c r="E2570" s="117" t="s">
        <v>1520</v>
      </c>
      <c r="F2570" s="117" t="s">
        <v>1519</v>
      </c>
      <c r="G2570" s="146" t="str">
        <f t="shared" si="40"/>
        <v>368415板野東部消防組合</v>
      </c>
      <c r="H2570" s="117" t="s">
        <v>226</v>
      </c>
      <c r="J2570" s="117" t="s">
        <v>1492</v>
      </c>
      <c r="K2570" s="121">
        <v>1071935</v>
      </c>
    </row>
    <row r="2571" spans="1:11" x14ac:dyDescent="0.4">
      <c r="A2571" s="117" t="s">
        <v>6634</v>
      </c>
      <c r="B2571" s="117" t="s">
        <v>225</v>
      </c>
      <c r="C2571" s="117" t="s">
        <v>6560</v>
      </c>
      <c r="D2571" s="117" t="s">
        <v>6561</v>
      </c>
      <c r="E2571" s="117" t="s">
        <v>1518</v>
      </c>
      <c r="F2571" s="117" t="s">
        <v>1517</v>
      </c>
      <c r="G2571" s="146" t="str">
        <f t="shared" si="40"/>
        <v>368423板野東部青少年育成センター組合</v>
      </c>
      <c r="H2571" s="117" t="s">
        <v>226</v>
      </c>
      <c r="J2571" s="117" t="s">
        <v>1492</v>
      </c>
      <c r="K2571" s="121">
        <v>31981</v>
      </c>
    </row>
    <row r="2572" spans="1:11" x14ac:dyDescent="0.4">
      <c r="A2572" s="117" t="s">
        <v>6634</v>
      </c>
      <c r="B2572" s="117" t="s">
        <v>225</v>
      </c>
      <c r="C2572" s="117" t="s">
        <v>6560</v>
      </c>
      <c r="D2572" s="117" t="s">
        <v>6561</v>
      </c>
      <c r="E2572" s="117" t="s">
        <v>1516</v>
      </c>
      <c r="F2572" s="117" t="s">
        <v>1515</v>
      </c>
      <c r="G2572" s="146" t="str">
        <f t="shared" si="40"/>
        <v>368466美馬地区広域行政組合</v>
      </c>
      <c r="H2572" s="117" t="s">
        <v>226</v>
      </c>
      <c r="J2572" s="117" t="s">
        <v>1492</v>
      </c>
      <c r="K2572" s="121">
        <v>60046</v>
      </c>
    </row>
    <row r="2573" spans="1:11" x14ac:dyDescent="0.4">
      <c r="A2573" s="117" t="s">
        <v>6634</v>
      </c>
      <c r="B2573" s="117" t="s">
        <v>225</v>
      </c>
      <c r="C2573" s="117" t="s">
        <v>6560</v>
      </c>
      <c r="D2573" s="117" t="s">
        <v>6561</v>
      </c>
      <c r="E2573" s="117" t="s">
        <v>1514</v>
      </c>
      <c r="F2573" s="117" t="s">
        <v>1513</v>
      </c>
      <c r="G2573" s="146" t="str">
        <f t="shared" si="40"/>
        <v>368512板野西部消防組合</v>
      </c>
      <c r="H2573" s="117" t="s">
        <v>226</v>
      </c>
      <c r="J2573" s="117" t="s">
        <v>1492</v>
      </c>
      <c r="K2573" s="121">
        <v>338215</v>
      </c>
    </row>
    <row r="2574" spans="1:11" x14ac:dyDescent="0.4">
      <c r="A2574" s="117" t="s">
        <v>6634</v>
      </c>
      <c r="B2574" s="117" t="s">
        <v>225</v>
      </c>
      <c r="C2574" s="117" t="s">
        <v>6560</v>
      </c>
      <c r="D2574" s="117" t="s">
        <v>6561</v>
      </c>
      <c r="E2574" s="117" t="s">
        <v>1512</v>
      </c>
      <c r="F2574" s="117" t="s">
        <v>1511</v>
      </c>
      <c r="G2574" s="146" t="str">
        <f t="shared" si="40"/>
        <v>368571小松島市外三町村衛生組合</v>
      </c>
      <c r="H2574" s="117" t="s">
        <v>226</v>
      </c>
      <c r="J2574" s="117" t="s">
        <v>1492</v>
      </c>
      <c r="K2574" s="121">
        <v>387531</v>
      </c>
    </row>
    <row r="2575" spans="1:11" x14ac:dyDescent="0.4">
      <c r="A2575" s="117" t="s">
        <v>6634</v>
      </c>
      <c r="B2575" s="117" t="s">
        <v>225</v>
      </c>
      <c r="C2575" s="117" t="s">
        <v>6560</v>
      </c>
      <c r="D2575" s="117" t="s">
        <v>6561</v>
      </c>
      <c r="E2575" s="117" t="s">
        <v>1510</v>
      </c>
      <c r="F2575" s="117" t="s">
        <v>1509</v>
      </c>
      <c r="G2575" s="146" t="str">
        <f t="shared" si="40"/>
        <v>368601中央広域環境施設組合</v>
      </c>
      <c r="H2575" s="117" t="s">
        <v>226</v>
      </c>
      <c r="J2575" s="117" t="s">
        <v>1492</v>
      </c>
      <c r="K2575" s="121">
        <v>2244651</v>
      </c>
    </row>
    <row r="2576" spans="1:11" x14ac:dyDescent="0.4">
      <c r="A2576" s="117" t="s">
        <v>6634</v>
      </c>
      <c r="B2576" s="117" t="s">
        <v>225</v>
      </c>
      <c r="C2576" s="117" t="s">
        <v>6560</v>
      </c>
      <c r="D2576" s="117" t="s">
        <v>6561</v>
      </c>
      <c r="E2576" s="117" t="s">
        <v>1508</v>
      </c>
      <c r="F2576" s="117" t="s">
        <v>1507</v>
      </c>
      <c r="G2576" s="146" t="str">
        <f t="shared" si="40"/>
        <v>368636名西消防組合</v>
      </c>
      <c r="H2576" s="117" t="s">
        <v>226</v>
      </c>
      <c r="J2576" s="117" t="s">
        <v>1492</v>
      </c>
      <c r="K2576" s="121">
        <v>455927</v>
      </c>
    </row>
    <row r="2577" spans="1:11" x14ac:dyDescent="0.4">
      <c r="A2577" s="117" t="s">
        <v>6634</v>
      </c>
      <c r="B2577" s="117" t="s">
        <v>225</v>
      </c>
      <c r="C2577" s="117" t="s">
        <v>6560</v>
      </c>
      <c r="D2577" s="117" t="s">
        <v>6561</v>
      </c>
      <c r="E2577" s="117" t="s">
        <v>1506</v>
      </c>
      <c r="F2577" s="117" t="s">
        <v>1505</v>
      </c>
      <c r="G2577" s="146" t="str">
        <f t="shared" si="40"/>
        <v>368644徳島県市町村総合事務組合</v>
      </c>
      <c r="H2577" s="117" t="s">
        <v>226</v>
      </c>
      <c r="J2577" s="117" t="s">
        <v>1492</v>
      </c>
      <c r="K2577" s="121">
        <v>5876978</v>
      </c>
    </row>
    <row r="2578" spans="1:11" x14ac:dyDescent="0.4">
      <c r="A2578" s="117" t="s">
        <v>6634</v>
      </c>
      <c r="B2578" s="117" t="s">
        <v>225</v>
      </c>
      <c r="C2578" s="117" t="s">
        <v>6560</v>
      </c>
      <c r="D2578" s="117" t="s">
        <v>6561</v>
      </c>
      <c r="E2578" s="117" t="s">
        <v>1504</v>
      </c>
      <c r="F2578" s="117" t="s">
        <v>1503</v>
      </c>
      <c r="G2578" s="146" t="str">
        <f t="shared" si="40"/>
        <v>368652板野西部青少年補導センター組合</v>
      </c>
      <c r="H2578" s="117" t="s">
        <v>226</v>
      </c>
      <c r="J2578" s="117" t="s">
        <v>1492</v>
      </c>
      <c r="K2578" s="121">
        <v>19563</v>
      </c>
    </row>
    <row r="2579" spans="1:11" x14ac:dyDescent="0.4">
      <c r="A2579" s="117" t="s">
        <v>6634</v>
      </c>
      <c r="B2579" s="117" t="s">
        <v>225</v>
      </c>
      <c r="C2579" s="117" t="s">
        <v>6560</v>
      </c>
      <c r="D2579" s="117" t="s">
        <v>6561</v>
      </c>
      <c r="E2579" s="117" t="s">
        <v>1502</v>
      </c>
      <c r="F2579" s="117" t="s">
        <v>1501</v>
      </c>
      <c r="G2579" s="146" t="str">
        <f t="shared" si="40"/>
        <v>369055那賀川北岸地域湛水防除施設組合</v>
      </c>
      <c r="H2579" s="117" t="s">
        <v>226</v>
      </c>
      <c r="J2579" s="117" t="s">
        <v>1492</v>
      </c>
      <c r="K2579" s="121">
        <v>17234</v>
      </c>
    </row>
    <row r="2580" spans="1:11" x14ac:dyDescent="0.4">
      <c r="A2580" s="117" t="s">
        <v>6634</v>
      </c>
      <c r="B2580" s="117" t="s">
        <v>225</v>
      </c>
      <c r="C2580" s="117" t="s">
        <v>6560</v>
      </c>
      <c r="D2580" s="117" t="s">
        <v>6561</v>
      </c>
      <c r="E2580" s="117" t="s">
        <v>1500</v>
      </c>
      <c r="F2580" s="117" t="s">
        <v>1499</v>
      </c>
      <c r="G2580" s="146" t="str">
        <f t="shared" si="40"/>
        <v>369063海部消防組合</v>
      </c>
      <c r="H2580" s="117" t="s">
        <v>226</v>
      </c>
      <c r="J2580" s="117" t="s">
        <v>1492</v>
      </c>
      <c r="K2580" s="121">
        <v>565562</v>
      </c>
    </row>
    <row r="2581" spans="1:11" x14ac:dyDescent="0.4">
      <c r="A2581" s="117" t="s">
        <v>6634</v>
      </c>
      <c r="B2581" s="117" t="s">
        <v>225</v>
      </c>
      <c r="C2581" s="117" t="s">
        <v>6560</v>
      </c>
      <c r="D2581" s="117" t="s">
        <v>6561</v>
      </c>
      <c r="E2581" s="117" t="s">
        <v>1498</v>
      </c>
      <c r="F2581" s="117" t="s">
        <v>1497</v>
      </c>
      <c r="G2581" s="146" t="str">
        <f t="shared" si="40"/>
        <v>369080徳島中央広域連合</v>
      </c>
      <c r="H2581" s="117" t="s">
        <v>226</v>
      </c>
      <c r="J2581" s="117" t="s">
        <v>1492</v>
      </c>
      <c r="K2581" s="121">
        <v>1249973</v>
      </c>
    </row>
    <row r="2582" spans="1:11" x14ac:dyDescent="0.4">
      <c r="A2582" s="117" t="s">
        <v>6634</v>
      </c>
      <c r="B2582" s="117" t="s">
        <v>225</v>
      </c>
      <c r="C2582" s="117" t="s">
        <v>6560</v>
      </c>
      <c r="D2582" s="117" t="s">
        <v>6561</v>
      </c>
      <c r="E2582" s="117" t="s">
        <v>1496</v>
      </c>
      <c r="F2582" s="117" t="s">
        <v>1495</v>
      </c>
      <c r="G2582" s="146" t="str">
        <f t="shared" si="40"/>
        <v>369101みよし広域連合</v>
      </c>
      <c r="H2582" s="117" t="s">
        <v>226</v>
      </c>
      <c r="J2582" s="117" t="s">
        <v>1492</v>
      </c>
      <c r="K2582" s="121">
        <v>1536983</v>
      </c>
    </row>
    <row r="2583" spans="1:11" x14ac:dyDescent="0.4">
      <c r="A2583" s="117" t="s">
        <v>6634</v>
      </c>
      <c r="B2583" s="117" t="s">
        <v>225</v>
      </c>
      <c r="C2583" s="117" t="s">
        <v>6560</v>
      </c>
      <c r="D2583" s="117" t="s">
        <v>6561</v>
      </c>
      <c r="E2583" s="117" t="s">
        <v>1494</v>
      </c>
      <c r="F2583" s="117" t="s">
        <v>1493</v>
      </c>
      <c r="G2583" s="146" t="str">
        <f t="shared" si="40"/>
        <v>369110徳島県後期高齢者医療広域連合</v>
      </c>
      <c r="H2583" s="117" t="s">
        <v>220</v>
      </c>
      <c r="J2583" s="117" t="s">
        <v>1492</v>
      </c>
      <c r="K2583" s="121">
        <v>838789</v>
      </c>
    </row>
    <row r="2584" spans="1:11" x14ac:dyDescent="0.4">
      <c r="A2584" s="117" t="s">
        <v>6634</v>
      </c>
      <c r="B2584" s="117" t="s">
        <v>225</v>
      </c>
      <c r="C2584" s="117" t="s">
        <v>6560</v>
      </c>
      <c r="D2584" s="117" t="s">
        <v>6561</v>
      </c>
      <c r="E2584" s="117" t="s">
        <v>1491</v>
      </c>
      <c r="F2584" s="117" t="s">
        <v>1490</v>
      </c>
      <c r="G2584" s="146" t="str">
        <f t="shared" si="40"/>
        <v>372013高松市</v>
      </c>
      <c r="H2584" s="117" t="s">
        <v>360</v>
      </c>
      <c r="J2584" s="117" t="s">
        <v>1421</v>
      </c>
      <c r="K2584" s="121">
        <v>172499393</v>
      </c>
    </row>
    <row r="2585" spans="1:11" x14ac:dyDescent="0.4">
      <c r="A2585" s="117" t="s">
        <v>6634</v>
      </c>
      <c r="B2585" s="117" t="s">
        <v>225</v>
      </c>
      <c r="C2585" s="117" t="s">
        <v>6560</v>
      </c>
      <c r="D2585" s="117" t="s">
        <v>6561</v>
      </c>
      <c r="E2585" s="117" t="s">
        <v>1489</v>
      </c>
      <c r="F2585" s="117" t="s">
        <v>1488</v>
      </c>
      <c r="G2585" s="146" t="str">
        <f t="shared" si="40"/>
        <v>372021丸亀市</v>
      </c>
      <c r="H2585" s="117" t="s">
        <v>343</v>
      </c>
      <c r="J2585" s="117" t="s">
        <v>1421</v>
      </c>
      <c r="K2585" s="121">
        <v>39836597</v>
      </c>
    </row>
    <row r="2586" spans="1:11" x14ac:dyDescent="0.4">
      <c r="A2586" s="117" t="s">
        <v>6634</v>
      </c>
      <c r="B2586" s="117" t="s">
        <v>225</v>
      </c>
      <c r="C2586" s="117" t="s">
        <v>6560</v>
      </c>
      <c r="D2586" s="117" t="s">
        <v>6561</v>
      </c>
      <c r="E2586" s="117" t="s">
        <v>1487</v>
      </c>
      <c r="F2586" s="117" t="s">
        <v>1486</v>
      </c>
      <c r="G2586" s="146" t="str">
        <f t="shared" si="40"/>
        <v>372030坂出市</v>
      </c>
      <c r="H2586" s="117" t="s">
        <v>338</v>
      </c>
      <c r="J2586" s="117" t="s">
        <v>1421</v>
      </c>
      <c r="K2586" s="121">
        <v>22781555</v>
      </c>
    </row>
    <row r="2587" spans="1:11" x14ac:dyDescent="0.4">
      <c r="A2587" s="117" t="s">
        <v>6634</v>
      </c>
      <c r="B2587" s="117" t="s">
        <v>225</v>
      </c>
      <c r="C2587" s="117" t="s">
        <v>6560</v>
      </c>
      <c r="D2587" s="117" t="s">
        <v>6561</v>
      </c>
      <c r="E2587" s="117" t="s">
        <v>1485</v>
      </c>
      <c r="F2587" s="117" t="s">
        <v>1484</v>
      </c>
      <c r="G2587" s="146" t="str">
        <f t="shared" si="40"/>
        <v>372048善通寺市</v>
      </c>
      <c r="H2587" s="117" t="s">
        <v>338</v>
      </c>
      <c r="J2587" s="117" t="s">
        <v>1421</v>
      </c>
      <c r="K2587" s="121">
        <v>13244697</v>
      </c>
    </row>
    <row r="2588" spans="1:11" x14ac:dyDescent="0.4">
      <c r="A2588" s="117" t="s">
        <v>6634</v>
      </c>
      <c r="B2588" s="117" t="s">
        <v>225</v>
      </c>
      <c r="C2588" s="117" t="s">
        <v>6560</v>
      </c>
      <c r="D2588" s="117" t="s">
        <v>6561</v>
      </c>
      <c r="E2588" s="117" t="s">
        <v>1483</v>
      </c>
      <c r="F2588" s="117" t="s">
        <v>1482</v>
      </c>
      <c r="G2588" s="146" t="str">
        <f t="shared" si="40"/>
        <v>372056観音寺市</v>
      </c>
      <c r="H2588" s="117" t="s">
        <v>338</v>
      </c>
      <c r="J2588" s="117" t="s">
        <v>1421</v>
      </c>
      <c r="K2588" s="121">
        <v>24767144</v>
      </c>
    </row>
    <row r="2589" spans="1:11" x14ac:dyDescent="0.4">
      <c r="A2589" s="117" t="s">
        <v>6634</v>
      </c>
      <c r="B2589" s="117" t="s">
        <v>225</v>
      </c>
      <c r="C2589" s="117" t="s">
        <v>6560</v>
      </c>
      <c r="D2589" s="117" t="s">
        <v>6561</v>
      </c>
      <c r="E2589" s="117" t="s">
        <v>1481</v>
      </c>
      <c r="F2589" s="117" t="s">
        <v>1480</v>
      </c>
      <c r="G2589" s="146" t="str">
        <f t="shared" si="40"/>
        <v>372064さぬき市</v>
      </c>
      <c r="H2589" s="117" t="s">
        <v>338</v>
      </c>
      <c r="J2589" s="117" t="s">
        <v>1421</v>
      </c>
      <c r="K2589" s="121">
        <v>25816064</v>
      </c>
    </row>
    <row r="2590" spans="1:11" x14ac:dyDescent="0.4">
      <c r="A2590" s="117" t="s">
        <v>6634</v>
      </c>
      <c r="B2590" s="117" t="s">
        <v>225</v>
      </c>
      <c r="C2590" s="117" t="s">
        <v>6560</v>
      </c>
      <c r="D2590" s="117" t="s">
        <v>6561</v>
      </c>
      <c r="E2590" s="117" t="s">
        <v>1479</v>
      </c>
      <c r="F2590" s="117" t="s">
        <v>1478</v>
      </c>
      <c r="G2590" s="146" t="str">
        <f t="shared" si="40"/>
        <v>372072東かがわ市</v>
      </c>
      <c r="H2590" s="117" t="s">
        <v>338</v>
      </c>
      <c r="J2590" s="117" t="s">
        <v>1421</v>
      </c>
      <c r="K2590" s="121">
        <v>16379677</v>
      </c>
    </row>
    <row r="2591" spans="1:11" x14ac:dyDescent="0.4">
      <c r="A2591" s="117" t="s">
        <v>6634</v>
      </c>
      <c r="B2591" s="117" t="s">
        <v>225</v>
      </c>
      <c r="C2591" s="117" t="s">
        <v>6560</v>
      </c>
      <c r="D2591" s="117" t="s">
        <v>6561</v>
      </c>
      <c r="E2591" s="117" t="s">
        <v>1477</v>
      </c>
      <c r="F2591" s="117" t="s">
        <v>1476</v>
      </c>
      <c r="G2591" s="146" t="str">
        <f t="shared" si="40"/>
        <v>372081三豊市</v>
      </c>
      <c r="H2591" s="117" t="s">
        <v>338</v>
      </c>
      <c r="J2591" s="117" t="s">
        <v>1421</v>
      </c>
      <c r="K2591" s="121">
        <v>30186839</v>
      </c>
    </row>
    <row r="2592" spans="1:11" x14ac:dyDescent="0.4">
      <c r="A2592" s="117" t="s">
        <v>6634</v>
      </c>
      <c r="B2592" s="117" t="s">
        <v>225</v>
      </c>
      <c r="C2592" s="117" t="s">
        <v>6560</v>
      </c>
      <c r="D2592" s="117" t="s">
        <v>6561</v>
      </c>
      <c r="E2592" s="117" t="s">
        <v>1475</v>
      </c>
      <c r="F2592" s="117" t="s">
        <v>1474</v>
      </c>
      <c r="G2592" s="146" t="str">
        <f t="shared" si="40"/>
        <v>373222土庄町</v>
      </c>
      <c r="H2592" s="117" t="s">
        <v>277</v>
      </c>
      <c r="J2592" s="117" t="s">
        <v>1421</v>
      </c>
      <c r="K2592" s="121">
        <v>7636967</v>
      </c>
    </row>
    <row r="2593" spans="1:11" x14ac:dyDescent="0.4">
      <c r="A2593" s="117" t="s">
        <v>6634</v>
      </c>
      <c r="B2593" s="117" t="s">
        <v>225</v>
      </c>
      <c r="C2593" s="117" t="s">
        <v>6560</v>
      </c>
      <c r="D2593" s="117" t="s">
        <v>6561</v>
      </c>
      <c r="E2593" s="117" t="s">
        <v>1473</v>
      </c>
      <c r="F2593" s="117" t="s">
        <v>1472</v>
      </c>
      <c r="G2593" s="146" t="str">
        <f t="shared" si="40"/>
        <v>373249小豆島町</v>
      </c>
      <c r="H2593" s="117" t="s">
        <v>277</v>
      </c>
      <c r="J2593" s="117" t="s">
        <v>1421</v>
      </c>
      <c r="K2593" s="121">
        <v>10251766</v>
      </c>
    </row>
    <row r="2594" spans="1:11" x14ac:dyDescent="0.4">
      <c r="A2594" s="117" t="s">
        <v>6634</v>
      </c>
      <c r="B2594" s="117" t="s">
        <v>225</v>
      </c>
      <c r="C2594" s="117" t="s">
        <v>6560</v>
      </c>
      <c r="D2594" s="117" t="s">
        <v>6561</v>
      </c>
      <c r="E2594" s="117" t="s">
        <v>1471</v>
      </c>
      <c r="F2594" s="117" t="s">
        <v>1470</v>
      </c>
      <c r="G2594" s="146" t="str">
        <f t="shared" si="40"/>
        <v>373419三木町</v>
      </c>
      <c r="H2594" s="117" t="s">
        <v>277</v>
      </c>
      <c r="J2594" s="117" t="s">
        <v>1421</v>
      </c>
      <c r="K2594" s="121">
        <v>12633314</v>
      </c>
    </row>
    <row r="2595" spans="1:11" x14ac:dyDescent="0.4">
      <c r="A2595" s="117" t="s">
        <v>6634</v>
      </c>
      <c r="B2595" s="117" t="s">
        <v>225</v>
      </c>
      <c r="C2595" s="117" t="s">
        <v>6560</v>
      </c>
      <c r="D2595" s="117" t="s">
        <v>6561</v>
      </c>
      <c r="E2595" s="117" t="s">
        <v>1469</v>
      </c>
      <c r="F2595" s="117" t="s">
        <v>1468</v>
      </c>
      <c r="G2595" s="146" t="str">
        <f t="shared" si="40"/>
        <v>373648直島町</v>
      </c>
      <c r="H2595" s="117" t="s">
        <v>277</v>
      </c>
      <c r="J2595" s="117" t="s">
        <v>1421</v>
      </c>
      <c r="K2595" s="121">
        <v>4163633</v>
      </c>
    </row>
    <row r="2596" spans="1:11" x14ac:dyDescent="0.4">
      <c r="A2596" s="117" t="s">
        <v>6634</v>
      </c>
      <c r="B2596" s="117" t="s">
        <v>225</v>
      </c>
      <c r="C2596" s="117" t="s">
        <v>6560</v>
      </c>
      <c r="D2596" s="117" t="s">
        <v>6561</v>
      </c>
      <c r="E2596" s="117" t="s">
        <v>1467</v>
      </c>
      <c r="F2596" s="117" t="s">
        <v>1466</v>
      </c>
      <c r="G2596" s="146" t="str">
        <f t="shared" si="40"/>
        <v>373869宇多津町</v>
      </c>
      <c r="H2596" s="117" t="s">
        <v>277</v>
      </c>
      <c r="J2596" s="117" t="s">
        <v>1421</v>
      </c>
      <c r="K2596" s="121">
        <v>7167825</v>
      </c>
    </row>
    <row r="2597" spans="1:11" x14ac:dyDescent="0.4">
      <c r="A2597" s="117" t="s">
        <v>6634</v>
      </c>
      <c r="B2597" s="117" t="s">
        <v>225</v>
      </c>
      <c r="C2597" s="117" t="s">
        <v>6560</v>
      </c>
      <c r="D2597" s="117" t="s">
        <v>6561</v>
      </c>
      <c r="E2597" s="117" t="s">
        <v>1465</v>
      </c>
      <c r="F2597" s="117" t="s">
        <v>1464</v>
      </c>
      <c r="G2597" s="146" t="str">
        <f t="shared" si="40"/>
        <v>373877綾川町</v>
      </c>
      <c r="H2597" s="117" t="s">
        <v>277</v>
      </c>
      <c r="J2597" s="117" t="s">
        <v>1421</v>
      </c>
      <c r="K2597" s="121">
        <v>9568339</v>
      </c>
    </row>
    <row r="2598" spans="1:11" x14ac:dyDescent="0.4">
      <c r="A2598" s="117" t="s">
        <v>6634</v>
      </c>
      <c r="B2598" s="117" t="s">
        <v>225</v>
      </c>
      <c r="C2598" s="117" t="s">
        <v>6560</v>
      </c>
      <c r="D2598" s="117" t="s">
        <v>6561</v>
      </c>
      <c r="E2598" s="117" t="s">
        <v>1463</v>
      </c>
      <c r="F2598" s="117" t="s">
        <v>1462</v>
      </c>
      <c r="G2598" s="146" t="str">
        <f t="shared" si="40"/>
        <v>374032琴平町</v>
      </c>
      <c r="H2598" s="117" t="s">
        <v>277</v>
      </c>
      <c r="J2598" s="117" t="s">
        <v>1421</v>
      </c>
      <c r="K2598" s="121">
        <v>4432266</v>
      </c>
    </row>
    <row r="2599" spans="1:11" x14ac:dyDescent="0.4">
      <c r="A2599" s="117" t="s">
        <v>6634</v>
      </c>
      <c r="B2599" s="117" t="s">
        <v>225</v>
      </c>
      <c r="C2599" s="117" t="s">
        <v>6560</v>
      </c>
      <c r="D2599" s="117" t="s">
        <v>6561</v>
      </c>
      <c r="E2599" s="117" t="s">
        <v>1461</v>
      </c>
      <c r="F2599" s="117" t="s">
        <v>1460</v>
      </c>
      <c r="G2599" s="146" t="str">
        <f t="shared" si="40"/>
        <v>374041多度津町</v>
      </c>
      <c r="H2599" s="117" t="s">
        <v>277</v>
      </c>
      <c r="J2599" s="117" t="s">
        <v>1421</v>
      </c>
      <c r="K2599" s="121">
        <v>9398806</v>
      </c>
    </row>
    <row r="2600" spans="1:11" x14ac:dyDescent="0.4">
      <c r="A2600" s="117" t="s">
        <v>6634</v>
      </c>
      <c r="B2600" s="117" t="s">
        <v>225</v>
      </c>
      <c r="C2600" s="117" t="s">
        <v>6560</v>
      </c>
      <c r="D2600" s="117" t="s">
        <v>6561</v>
      </c>
      <c r="E2600" s="117" t="s">
        <v>1459</v>
      </c>
      <c r="F2600" s="117" t="s">
        <v>1458</v>
      </c>
      <c r="G2600" s="146" t="str">
        <f t="shared" si="40"/>
        <v>374067まんのう町</v>
      </c>
      <c r="H2600" s="117" t="s">
        <v>277</v>
      </c>
      <c r="J2600" s="117" t="s">
        <v>1421</v>
      </c>
      <c r="K2600" s="121">
        <v>11191911</v>
      </c>
    </row>
    <row r="2601" spans="1:11" x14ac:dyDescent="0.4">
      <c r="A2601" s="117" t="s">
        <v>6634</v>
      </c>
      <c r="B2601" s="117" t="s">
        <v>225</v>
      </c>
      <c r="C2601" s="117" t="s">
        <v>6560</v>
      </c>
      <c r="D2601" s="117" t="s">
        <v>6561</v>
      </c>
      <c r="E2601" s="117" t="s">
        <v>1457</v>
      </c>
      <c r="F2601" s="117" t="s">
        <v>1456</v>
      </c>
      <c r="G2601" s="146" t="str">
        <f t="shared" si="40"/>
        <v>378046まんのう町外二ヶ市町（十郷地区）山林組合</v>
      </c>
      <c r="H2601" s="117" t="s">
        <v>226</v>
      </c>
      <c r="J2601" s="117" t="s">
        <v>1421</v>
      </c>
      <c r="K2601" s="121">
        <v>3921</v>
      </c>
    </row>
    <row r="2602" spans="1:11" x14ac:dyDescent="0.4">
      <c r="A2602" s="117" t="s">
        <v>6634</v>
      </c>
      <c r="B2602" s="117" t="s">
        <v>225</v>
      </c>
      <c r="C2602" s="117" t="s">
        <v>6560</v>
      </c>
      <c r="D2602" s="117" t="s">
        <v>6561</v>
      </c>
      <c r="E2602" s="117" t="s">
        <v>1455</v>
      </c>
      <c r="F2602" s="117" t="s">
        <v>1454</v>
      </c>
      <c r="G2602" s="146" t="str">
        <f t="shared" si="40"/>
        <v>378054まんのう町外三ヶ市町山林組合</v>
      </c>
      <c r="H2602" s="117" t="s">
        <v>226</v>
      </c>
      <c r="J2602" s="117" t="s">
        <v>1421</v>
      </c>
      <c r="K2602" s="121">
        <v>374</v>
      </c>
    </row>
    <row r="2603" spans="1:11" x14ac:dyDescent="0.4">
      <c r="A2603" s="117" t="s">
        <v>6634</v>
      </c>
      <c r="B2603" s="117" t="s">
        <v>225</v>
      </c>
      <c r="C2603" s="117" t="s">
        <v>6560</v>
      </c>
      <c r="D2603" s="117" t="s">
        <v>6561</v>
      </c>
      <c r="E2603" s="117" t="s">
        <v>1453</v>
      </c>
      <c r="F2603" s="117" t="s">
        <v>1452</v>
      </c>
      <c r="G2603" s="146" t="str">
        <f t="shared" si="40"/>
        <v>378062まんのう町外三ヶ市町（七箇地区）山林組合</v>
      </c>
      <c r="H2603" s="117" t="s">
        <v>226</v>
      </c>
      <c r="J2603" s="117" t="s">
        <v>1421</v>
      </c>
      <c r="K2603" s="121">
        <v>4363</v>
      </c>
    </row>
    <row r="2604" spans="1:11" x14ac:dyDescent="0.4">
      <c r="A2604" s="117" t="s">
        <v>6634</v>
      </c>
      <c r="B2604" s="117" t="s">
        <v>225</v>
      </c>
      <c r="C2604" s="117" t="s">
        <v>6560</v>
      </c>
      <c r="D2604" s="117" t="s">
        <v>6561</v>
      </c>
      <c r="E2604" s="117" t="s">
        <v>1451</v>
      </c>
      <c r="F2604" s="117" t="s">
        <v>1450</v>
      </c>
      <c r="G2604" s="146" t="str">
        <f t="shared" si="40"/>
        <v>378097伝法川防災溜池事業組合</v>
      </c>
      <c r="H2604" s="117" t="s">
        <v>226</v>
      </c>
      <c r="J2604" s="117" t="s">
        <v>1421</v>
      </c>
      <c r="K2604" s="121">
        <v>2143</v>
      </c>
    </row>
    <row r="2605" spans="1:11" x14ac:dyDescent="0.4">
      <c r="A2605" s="117" t="s">
        <v>6634</v>
      </c>
      <c r="B2605" s="117" t="s">
        <v>225</v>
      </c>
      <c r="C2605" s="117" t="s">
        <v>6560</v>
      </c>
      <c r="D2605" s="117" t="s">
        <v>6561</v>
      </c>
      <c r="E2605" s="117" t="s">
        <v>1449</v>
      </c>
      <c r="F2605" s="117" t="s">
        <v>1448</v>
      </c>
      <c r="G2605" s="146" t="str">
        <f t="shared" si="40"/>
        <v>378381香川県三豊市観音寺市学校組合</v>
      </c>
      <c r="H2605" s="117" t="s">
        <v>226</v>
      </c>
      <c r="J2605" s="117" t="s">
        <v>1421</v>
      </c>
      <c r="K2605" s="121">
        <v>167090</v>
      </c>
    </row>
    <row r="2606" spans="1:11" x14ac:dyDescent="0.4">
      <c r="A2606" s="117" t="s">
        <v>6634</v>
      </c>
      <c r="B2606" s="117" t="s">
        <v>225</v>
      </c>
      <c r="C2606" s="117" t="s">
        <v>6560</v>
      </c>
      <c r="D2606" s="117" t="s">
        <v>6561</v>
      </c>
      <c r="E2606" s="117" t="s">
        <v>1447</v>
      </c>
      <c r="F2606" s="117" t="s">
        <v>1446</v>
      </c>
      <c r="G2606" s="146" t="str">
        <f t="shared" si="40"/>
        <v>378488香川県市町総合事務組合</v>
      </c>
      <c r="H2606" s="117" t="s">
        <v>226</v>
      </c>
      <c r="J2606" s="117" t="s">
        <v>1421</v>
      </c>
      <c r="K2606" s="121">
        <v>4883646</v>
      </c>
    </row>
    <row r="2607" spans="1:11" x14ac:dyDescent="0.4">
      <c r="A2607" s="117" t="s">
        <v>6634</v>
      </c>
      <c r="B2607" s="117" t="s">
        <v>225</v>
      </c>
      <c r="C2607" s="117" t="s">
        <v>6560</v>
      </c>
      <c r="D2607" s="117" t="s">
        <v>6561</v>
      </c>
      <c r="E2607" s="117" t="s">
        <v>1445</v>
      </c>
      <c r="F2607" s="117" t="s">
        <v>1444</v>
      </c>
      <c r="G2607" s="146" t="str">
        <f t="shared" si="40"/>
        <v>378526香川県中部広域競艇事業組合</v>
      </c>
      <c r="H2607" s="117" t="s">
        <v>220</v>
      </c>
      <c r="J2607" s="117" t="s">
        <v>1421</v>
      </c>
      <c r="K2607" s="121">
        <v>0</v>
      </c>
    </row>
    <row r="2608" spans="1:11" x14ac:dyDescent="0.4">
      <c r="A2608" s="117" t="s">
        <v>6634</v>
      </c>
      <c r="B2608" s="117" t="s">
        <v>225</v>
      </c>
      <c r="C2608" s="117" t="s">
        <v>6560</v>
      </c>
      <c r="D2608" s="117" t="s">
        <v>6561</v>
      </c>
      <c r="E2608" s="117" t="s">
        <v>1443</v>
      </c>
      <c r="F2608" s="117" t="s">
        <v>1442</v>
      </c>
      <c r="G2608" s="146" t="str">
        <f t="shared" si="40"/>
        <v>378542仲多度南部消防組合</v>
      </c>
      <c r="H2608" s="117" t="s">
        <v>226</v>
      </c>
      <c r="J2608" s="117" t="s">
        <v>1421</v>
      </c>
      <c r="K2608" s="121">
        <v>648439</v>
      </c>
    </row>
    <row r="2609" spans="1:11" x14ac:dyDescent="0.4">
      <c r="A2609" s="117" t="s">
        <v>6634</v>
      </c>
      <c r="B2609" s="117" t="s">
        <v>225</v>
      </c>
      <c r="C2609" s="117" t="s">
        <v>6560</v>
      </c>
      <c r="D2609" s="117" t="s">
        <v>6561</v>
      </c>
      <c r="E2609" s="117" t="s">
        <v>1441</v>
      </c>
      <c r="F2609" s="117" t="s">
        <v>1440</v>
      </c>
      <c r="G2609" s="146" t="str">
        <f t="shared" si="40"/>
        <v>378585大川広域行政組合</v>
      </c>
      <c r="H2609" s="117" t="s">
        <v>226</v>
      </c>
      <c r="J2609" s="117" t="s">
        <v>1421</v>
      </c>
      <c r="K2609" s="121">
        <v>2658235</v>
      </c>
    </row>
    <row r="2610" spans="1:11" x14ac:dyDescent="0.4">
      <c r="A2610" s="117" t="s">
        <v>6634</v>
      </c>
      <c r="B2610" s="117" t="s">
        <v>225</v>
      </c>
      <c r="C2610" s="117" t="s">
        <v>6560</v>
      </c>
      <c r="D2610" s="117" t="s">
        <v>6561</v>
      </c>
      <c r="E2610" s="117" t="s">
        <v>1439</v>
      </c>
      <c r="F2610" s="117" t="s">
        <v>1438</v>
      </c>
      <c r="G2610" s="146" t="str">
        <f t="shared" si="40"/>
        <v>378607さぬき市・三木町山林組合</v>
      </c>
      <c r="H2610" s="117" t="s">
        <v>226</v>
      </c>
      <c r="J2610" s="117" t="s">
        <v>1421</v>
      </c>
      <c r="K2610" s="121">
        <v>994</v>
      </c>
    </row>
    <row r="2611" spans="1:11" x14ac:dyDescent="0.4">
      <c r="A2611" s="117" t="s">
        <v>6634</v>
      </c>
      <c r="B2611" s="117" t="s">
        <v>225</v>
      </c>
      <c r="C2611" s="117" t="s">
        <v>6560</v>
      </c>
      <c r="D2611" s="117" t="s">
        <v>6561</v>
      </c>
      <c r="E2611" s="117" t="s">
        <v>1437</v>
      </c>
      <c r="F2611" s="117" t="s">
        <v>1436</v>
      </c>
      <c r="G2611" s="146" t="str">
        <f t="shared" si="40"/>
        <v>378615東かがわ市外一市一町組合</v>
      </c>
      <c r="H2611" s="117" t="s">
        <v>226</v>
      </c>
      <c r="J2611" s="117" t="s">
        <v>1421</v>
      </c>
      <c r="K2611" s="121">
        <v>518</v>
      </c>
    </row>
    <row r="2612" spans="1:11" x14ac:dyDescent="0.4">
      <c r="A2612" s="117" t="s">
        <v>6634</v>
      </c>
      <c r="B2612" s="117" t="s">
        <v>225</v>
      </c>
      <c r="C2612" s="117" t="s">
        <v>6560</v>
      </c>
      <c r="D2612" s="117" t="s">
        <v>6561</v>
      </c>
      <c r="E2612" s="117" t="s">
        <v>1435</v>
      </c>
      <c r="F2612" s="117" t="s">
        <v>1434</v>
      </c>
      <c r="G2612" s="146" t="str">
        <f t="shared" si="40"/>
        <v>378640三観広域行政組合</v>
      </c>
      <c r="H2612" s="117" t="s">
        <v>226</v>
      </c>
      <c r="J2612" s="117" t="s">
        <v>1421</v>
      </c>
      <c r="K2612" s="121">
        <v>2340047</v>
      </c>
    </row>
    <row r="2613" spans="1:11" x14ac:dyDescent="0.4">
      <c r="A2613" s="117" t="s">
        <v>6634</v>
      </c>
      <c r="B2613" s="117" t="s">
        <v>225</v>
      </c>
      <c r="C2613" s="117" t="s">
        <v>6560</v>
      </c>
      <c r="D2613" s="117" t="s">
        <v>6561</v>
      </c>
      <c r="E2613" s="117" t="s">
        <v>1433</v>
      </c>
      <c r="F2613" s="117" t="s">
        <v>1432</v>
      </c>
      <c r="G2613" s="146" t="str">
        <f t="shared" si="40"/>
        <v>378666小豆地区広域行政事務組合（普通会計分）</v>
      </c>
      <c r="H2613" s="117" t="s">
        <v>226</v>
      </c>
      <c r="J2613" s="117" t="s">
        <v>1421</v>
      </c>
      <c r="K2613" s="121">
        <v>1173013</v>
      </c>
    </row>
    <row r="2614" spans="1:11" x14ac:dyDescent="0.4">
      <c r="A2614" s="117" t="s">
        <v>6634</v>
      </c>
      <c r="B2614" s="117" t="s">
        <v>225</v>
      </c>
      <c r="C2614" s="117" t="s">
        <v>6560</v>
      </c>
      <c r="D2614" s="117" t="s">
        <v>6561</v>
      </c>
      <c r="E2614" s="117" t="s">
        <v>1431</v>
      </c>
      <c r="F2614" s="117" t="s">
        <v>1430</v>
      </c>
      <c r="G2614" s="146" t="str">
        <f t="shared" si="40"/>
        <v>378674中讃広域行政事務組合</v>
      </c>
      <c r="H2614" s="117" t="s">
        <v>226</v>
      </c>
      <c r="J2614" s="117" t="s">
        <v>1421</v>
      </c>
      <c r="K2614" s="121">
        <v>2841906</v>
      </c>
    </row>
    <row r="2615" spans="1:11" x14ac:dyDescent="0.4">
      <c r="A2615" s="117" t="s">
        <v>6634</v>
      </c>
      <c r="B2615" s="117" t="s">
        <v>225</v>
      </c>
      <c r="C2615" s="117" t="s">
        <v>6560</v>
      </c>
      <c r="D2615" s="117" t="s">
        <v>6561</v>
      </c>
      <c r="E2615" s="117" t="s">
        <v>1429</v>
      </c>
      <c r="F2615" s="117" t="s">
        <v>1428</v>
      </c>
      <c r="G2615" s="146" t="str">
        <f t="shared" si="40"/>
        <v>378691坂出、宇多津広域行政事務組合</v>
      </c>
      <c r="H2615" s="117" t="s">
        <v>226</v>
      </c>
      <c r="J2615" s="117" t="s">
        <v>1421</v>
      </c>
      <c r="K2615" s="121">
        <v>622372</v>
      </c>
    </row>
    <row r="2616" spans="1:11" x14ac:dyDescent="0.4">
      <c r="A2616" s="117" t="s">
        <v>6634</v>
      </c>
      <c r="B2616" s="117" t="s">
        <v>225</v>
      </c>
      <c r="C2616" s="117" t="s">
        <v>6560</v>
      </c>
      <c r="D2616" s="117" t="s">
        <v>6561</v>
      </c>
      <c r="E2616" s="117" t="s">
        <v>1427</v>
      </c>
      <c r="F2616" s="117" t="s">
        <v>1426</v>
      </c>
      <c r="G2616" s="146" t="str">
        <f t="shared" si="40"/>
        <v>378828香川県東部清掃施設組合</v>
      </c>
      <c r="H2616" s="117" t="s">
        <v>226</v>
      </c>
      <c r="J2616" s="117" t="s">
        <v>1421</v>
      </c>
      <c r="K2616" s="121">
        <v>1679405</v>
      </c>
    </row>
    <row r="2617" spans="1:11" x14ac:dyDescent="0.4">
      <c r="A2617" s="117" t="s">
        <v>6634</v>
      </c>
      <c r="B2617" s="117" t="s">
        <v>225</v>
      </c>
      <c r="C2617" s="117" t="s">
        <v>6560</v>
      </c>
      <c r="D2617" s="117" t="s">
        <v>6561</v>
      </c>
      <c r="E2617" s="117" t="s">
        <v>1425</v>
      </c>
      <c r="F2617" s="117" t="s">
        <v>1424</v>
      </c>
      <c r="G2617" s="146" t="str">
        <f t="shared" si="40"/>
        <v>378836三木・長尾葬斎組合</v>
      </c>
      <c r="H2617" s="117" t="s">
        <v>226</v>
      </c>
      <c r="J2617" s="117" t="s">
        <v>1421</v>
      </c>
      <c r="K2617" s="121">
        <v>93525</v>
      </c>
    </row>
    <row r="2618" spans="1:11" x14ac:dyDescent="0.4">
      <c r="A2618" s="117" t="s">
        <v>6634</v>
      </c>
      <c r="B2618" s="117" t="s">
        <v>225</v>
      </c>
      <c r="C2618" s="117" t="s">
        <v>6560</v>
      </c>
      <c r="D2618" s="117" t="s">
        <v>6561</v>
      </c>
      <c r="E2618" s="117" t="s">
        <v>1423</v>
      </c>
      <c r="F2618" s="117" t="s">
        <v>1422</v>
      </c>
      <c r="G2618" s="146" t="str">
        <f t="shared" si="40"/>
        <v>378861香川県後期高齢者医療広域連合</v>
      </c>
      <c r="H2618" s="117" t="s">
        <v>220</v>
      </c>
      <c r="J2618" s="117" t="s">
        <v>1421</v>
      </c>
      <c r="K2618" s="121">
        <v>114739</v>
      </c>
    </row>
    <row r="2619" spans="1:11" x14ac:dyDescent="0.4">
      <c r="A2619" s="117" t="s">
        <v>6634</v>
      </c>
      <c r="B2619" s="117" t="s">
        <v>225</v>
      </c>
      <c r="C2619" s="117" t="s">
        <v>6560</v>
      </c>
      <c r="D2619" s="117" t="s">
        <v>6561</v>
      </c>
      <c r="E2619" s="117" t="s">
        <v>1420</v>
      </c>
      <c r="F2619" s="117" t="s">
        <v>1419</v>
      </c>
      <c r="G2619" s="146" t="str">
        <f t="shared" si="40"/>
        <v>382019松山市</v>
      </c>
      <c r="H2619" s="117" t="s">
        <v>360</v>
      </c>
      <c r="J2619" s="117" t="s">
        <v>1342</v>
      </c>
      <c r="K2619" s="121">
        <v>187055981</v>
      </c>
    </row>
    <row r="2620" spans="1:11" x14ac:dyDescent="0.4">
      <c r="A2620" s="117" t="s">
        <v>6634</v>
      </c>
      <c r="B2620" s="117" t="s">
        <v>225</v>
      </c>
      <c r="C2620" s="117" t="s">
        <v>6560</v>
      </c>
      <c r="D2620" s="117" t="s">
        <v>6561</v>
      </c>
      <c r="E2620" s="117" t="s">
        <v>1418</v>
      </c>
      <c r="F2620" s="117" t="s">
        <v>1417</v>
      </c>
      <c r="G2620" s="146" t="str">
        <f t="shared" si="40"/>
        <v>382027今治市</v>
      </c>
      <c r="H2620" s="117" t="s">
        <v>343</v>
      </c>
      <c r="J2620" s="117" t="s">
        <v>1342</v>
      </c>
      <c r="K2620" s="121">
        <v>83135385</v>
      </c>
    </row>
    <row r="2621" spans="1:11" x14ac:dyDescent="0.4">
      <c r="A2621" s="117" t="s">
        <v>6634</v>
      </c>
      <c r="B2621" s="117" t="s">
        <v>225</v>
      </c>
      <c r="C2621" s="117" t="s">
        <v>6560</v>
      </c>
      <c r="D2621" s="117" t="s">
        <v>6561</v>
      </c>
      <c r="E2621" s="117" t="s">
        <v>1416</v>
      </c>
      <c r="F2621" s="117" t="s">
        <v>1415</v>
      </c>
      <c r="G2621" s="146" t="str">
        <f t="shared" si="40"/>
        <v>382035宇和島市</v>
      </c>
      <c r="H2621" s="117" t="s">
        <v>338</v>
      </c>
      <c r="J2621" s="117" t="s">
        <v>1342</v>
      </c>
      <c r="K2621" s="121">
        <v>42610409</v>
      </c>
    </row>
    <row r="2622" spans="1:11" x14ac:dyDescent="0.4">
      <c r="A2622" s="117" t="s">
        <v>6634</v>
      </c>
      <c r="B2622" s="117" t="s">
        <v>225</v>
      </c>
      <c r="C2622" s="117" t="s">
        <v>6560</v>
      </c>
      <c r="D2622" s="117" t="s">
        <v>6561</v>
      </c>
      <c r="E2622" s="117" t="s">
        <v>1414</v>
      </c>
      <c r="F2622" s="117" t="s">
        <v>1413</v>
      </c>
      <c r="G2622" s="146" t="str">
        <f t="shared" si="40"/>
        <v>382043八幡浜市</v>
      </c>
      <c r="H2622" s="117" t="s">
        <v>338</v>
      </c>
      <c r="J2622" s="117" t="s">
        <v>1342</v>
      </c>
      <c r="K2622" s="121">
        <v>20226066</v>
      </c>
    </row>
    <row r="2623" spans="1:11" x14ac:dyDescent="0.4">
      <c r="A2623" s="117" t="s">
        <v>6634</v>
      </c>
      <c r="B2623" s="117" t="s">
        <v>225</v>
      </c>
      <c r="C2623" s="117" t="s">
        <v>6560</v>
      </c>
      <c r="D2623" s="117" t="s">
        <v>6561</v>
      </c>
      <c r="E2623" s="117" t="s">
        <v>1412</v>
      </c>
      <c r="F2623" s="117" t="s">
        <v>1411</v>
      </c>
      <c r="G2623" s="146" t="str">
        <f t="shared" si="40"/>
        <v>382051新居浜市</v>
      </c>
      <c r="H2623" s="117" t="s">
        <v>343</v>
      </c>
      <c r="J2623" s="117" t="s">
        <v>1342</v>
      </c>
      <c r="K2623" s="121">
        <v>49684628</v>
      </c>
    </row>
    <row r="2624" spans="1:11" x14ac:dyDescent="0.4">
      <c r="A2624" s="117" t="s">
        <v>6634</v>
      </c>
      <c r="B2624" s="117" t="s">
        <v>225</v>
      </c>
      <c r="C2624" s="117" t="s">
        <v>6560</v>
      </c>
      <c r="D2624" s="117" t="s">
        <v>6561</v>
      </c>
      <c r="E2624" s="117" t="s">
        <v>1410</v>
      </c>
      <c r="F2624" s="117" t="s">
        <v>1409</v>
      </c>
      <c r="G2624" s="146" t="str">
        <f t="shared" si="40"/>
        <v>382060西条市</v>
      </c>
      <c r="H2624" s="117" t="s">
        <v>343</v>
      </c>
      <c r="J2624" s="117" t="s">
        <v>1342</v>
      </c>
      <c r="K2624" s="121">
        <v>49134436</v>
      </c>
    </row>
    <row r="2625" spans="1:11" x14ac:dyDescent="0.4">
      <c r="A2625" s="117" t="s">
        <v>6634</v>
      </c>
      <c r="B2625" s="117" t="s">
        <v>225</v>
      </c>
      <c r="C2625" s="117" t="s">
        <v>6560</v>
      </c>
      <c r="D2625" s="117" t="s">
        <v>6561</v>
      </c>
      <c r="E2625" s="117" t="s">
        <v>1408</v>
      </c>
      <c r="F2625" s="117" t="s">
        <v>1407</v>
      </c>
      <c r="G2625" s="146" t="str">
        <f t="shared" si="40"/>
        <v>382078大洲市</v>
      </c>
      <c r="H2625" s="117" t="s">
        <v>338</v>
      </c>
      <c r="J2625" s="117" t="s">
        <v>1342</v>
      </c>
      <c r="K2625" s="121">
        <v>23849026</v>
      </c>
    </row>
    <row r="2626" spans="1:11" x14ac:dyDescent="0.4">
      <c r="A2626" s="117" t="s">
        <v>6634</v>
      </c>
      <c r="B2626" s="117" t="s">
        <v>225</v>
      </c>
      <c r="C2626" s="117" t="s">
        <v>6560</v>
      </c>
      <c r="D2626" s="117" t="s">
        <v>6561</v>
      </c>
      <c r="E2626" s="117" t="s">
        <v>1406</v>
      </c>
      <c r="F2626" s="117" t="s">
        <v>1405</v>
      </c>
      <c r="G2626" s="146" t="str">
        <f t="shared" ref="G2626:G2689" si="41">E2626&amp;F2626</f>
        <v>382108伊予市</v>
      </c>
      <c r="H2626" s="117" t="s">
        <v>338</v>
      </c>
      <c r="J2626" s="117" t="s">
        <v>1342</v>
      </c>
      <c r="K2626" s="121">
        <v>17256551</v>
      </c>
    </row>
    <row r="2627" spans="1:11" x14ac:dyDescent="0.4">
      <c r="A2627" s="117" t="s">
        <v>6634</v>
      </c>
      <c r="B2627" s="117" t="s">
        <v>225</v>
      </c>
      <c r="C2627" s="117" t="s">
        <v>6560</v>
      </c>
      <c r="D2627" s="117" t="s">
        <v>6561</v>
      </c>
      <c r="E2627" s="117" t="s">
        <v>1404</v>
      </c>
      <c r="F2627" s="117" t="s">
        <v>1403</v>
      </c>
      <c r="G2627" s="146" t="str">
        <f t="shared" si="41"/>
        <v>382132四国中央市</v>
      </c>
      <c r="H2627" s="117" t="s">
        <v>338</v>
      </c>
      <c r="J2627" s="117" t="s">
        <v>1342</v>
      </c>
      <c r="K2627" s="121">
        <v>37895857</v>
      </c>
    </row>
    <row r="2628" spans="1:11" x14ac:dyDescent="0.4">
      <c r="A2628" s="117" t="s">
        <v>6634</v>
      </c>
      <c r="B2628" s="117" t="s">
        <v>225</v>
      </c>
      <c r="C2628" s="117" t="s">
        <v>6560</v>
      </c>
      <c r="D2628" s="117" t="s">
        <v>6561</v>
      </c>
      <c r="E2628" s="117" t="s">
        <v>1402</v>
      </c>
      <c r="F2628" s="117" t="s">
        <v>1401</v>
      </c>
      <c r="G2628" s="146" t="str">
        <f t="shared" si="41"/>
        <v>382141西予市</v>
      </c>
      <c r="H2628" s="117" t="s">
        <v>338</v>
      </c>
      <c r="J2628" s="117" t="s">
        <v>1342</v>
      </c>
      <c r="K2628" s="121">
        <v>27008730</v>
      </c>
    </row>
    <row r="2629" spans="1:11" x14ac:dyDescent="0.4">
      <c r="A2629" s="117" t="s">
        <v>6634</v>
      </c>
      <c r="B2629" s="117" t="s">
        <v>225</v>
      </c>
      <c r="C2629" s="117" t="s">
        <v>6560</v>
      </c>
      <c r="D2629" s="117" t="s">
        <v>6561</v>
      </c>
      <c r="E2629" s="117" t="s">
        <v>1400</v>
      </c>
      <c r="F2629" s="117" t="s">
        <v>1399</v>
      </c>
      <c r="G2629" s="146" t="str">
        <f t="shared" si="41"/>
        <v>382159東温市</v>
      </c>
      <c r="H2629" s="117" t="s">
        <v>338</v>
      </c>
      <c r="J2629" s="117" t="s">
        <v>1342</v>
      </c>
      <c r="K2629" s="121">
        <v>14515881</v>
      </c>
    </row>
    <row r="2630" spans="1:11" x14ac:dyDescent="0.4">
      <c r="A2630" s="117" t="s">
        <v>6634</v>
      </c>
      <c r="B2630" s="117" t="s">
        <v>225</v>
      </c>
      <c r="C2630" s="117" t="s">
        <v>6560</v>
      </c>
      <c r="D2630" s="117" t="s">
        <v>6561</v>
      </c>
      <c r="E2630" s="117" t="s">
        <v>1398</v>
      </c>
      <c r="F2630" s="117" t="s">
        <v>1397</v>
      </c>
      <c r="G2630" s="146" t="str">
        <f t="shared" si="41"/>
        <v>383562上島町</v>
      </c>
      <c r="H2630" s="117" t="s">
        <v>277</v>
      </c>
      <c r="J2630" s="117" t="s">
        <v>1342</v>
      </c>
      <c r="K2630" s="121">
        <v>6471469</v>
      </c>
    </row>
    <row r="2631" spans="1:11" x14ac:dyDescent="0.4">
      <c r="A2631" s="117" t="s">
        <v>6634</v>
      </c>
      <c r="B2631" s="117" t="s">
        <v>225</v>
      </c>
      <c r="C2631" s="117" t="s">
        <v>6560</v>
      </c>
      <c r="D2631" s="117" t="s">
        <v>6561</v>
      </c>
      <c r="E2631" s="117" t="s">
        <v>1396</v>
      </c>
      <c r="F2631" s="117" t="s">
        <v>1395</v>
      </c>
      <c r="G2631" s="146" t="str">
        <f t="shared" si="41"/>
        <v>383864久万高原町</v>
      </c>
      <c r="H2631" s="117" t="s">
        <v>277</v>
      </c>
      <c r="J2631" s="117" t="s">
        <v>1342</v>
      </c>
      <c r="K2631" s="121">
        <v>9679277</v>
      </c>
    </row>
    <row r="2632" spans="1:11" x14ac:dyDescent="0.4">
      <c r="A2632" s="117" t="s">
        <v>6634</v>
      </c>
      <c r="B2632" s="117" t="s">
        <v>225</v>
      </c>
      <c r="C2632" s="117" t="s">
        <v>6560</v>
      </c>
      <c r="D2632" s="117" t="s">
        <v>6561</v>
      </c>
      <c r="E2632" s="117" t="s">
        <v>1394</v>
      </c>
      <c r="F2632" s="117" t="s">
        <v>1393</v>
      </c>
      <c r="G2632" s="146" t="str">
        <f t="shared" si="41"/>
        <v>384011松前町</v>
      </c>
      <c r="H2632" s="117" t="s">
        <v>277</v>
      </c>
      <c r="J2632" s="117" t="s">
        <v>1342</v>
      </c>
      <c r="K2632" s="121">
        <v>10175889</v>
      </c>
    </row>
    <row r="2633" spans="1:11" x14ac:dyDescent="0.4">
      <c r="A2633" s="117" t="s">
        <v>6634</v>
      </c>
      <c r="B2633" s="117" t="s">
        <v>225</v>
      </c>
      <c r="C2633" s="117" t="s">
        <v>6560</v>
      </c>
      <c r="D2633" s="117" t="s">
        <v>6561</v>
      </c>
      <c r="E2633" s="117" t="s">
        <v>1392</v>
      </c>
      <c r="F2633" s="117" t="s">
        <v>1391</v>
      </c>
      <c r="G2633" s="146" t="str">
        <f t="shared" si="41"/>
        <v>384020砥部町</v>
      </c>
      <c r="H2633" s="117" t="s">
        <v>277</v>
      </c>
      <c r="J2633" s="117" t="s">
        <v>1342</v>
      </c>
      <c r="K2633" s="121">
        <v>9154779</v>
      </c>
    </row>
    <row r="2634" spans="1:11" x14ac:dyDescent="0.4">
      <c r="A2634" s="117" t="s">
        <v>6634</v>
      </c>
      <c r="B2634" s="117" t="s">
        <v>225</v>
      </c>
      <c r="C2634" s="117" t="s">
        <v>6560</v>
      </c>
      <c r="D2634" s="117" t="s">
        <v>6561</v>
      </c>
      <c r="E2634" s="117" t="s">
        <v>1390</v>
      </c>
      <c r="F2634" s="117" t="s">
        <v>1389</v>
      </c>
      <c r="G2634" s="146" t="str">
        <f t="shared" si="41"/>
        <v>384224内子町</v>
      </c>
      <c r="H2634" s="117" t="s">
        <v>277</v>
      </c>
      <c r="J2634" s="117" t="s">
        <v>1342</v>
      </c>
      <c r="K2634" s="121">
        <v>11014432</v>
      </c>
    </row>
    <row r="2635" spans="1:11" x14ac:dyDescent="0.4">
      <c r="A2635" s="117" t="s">
        <v>6634</v>
      </c>
      <c r="B2635" s="117" t="s">
        <v>225</v>
      </c>
      <c r="C2635" s="117" t="s">
        <v>6560</v>
      </c>
      <c r="D2635" s="117" t="s">
        <v>6561</v>
      </c>
      <c r="E2635" s="117" t="s">
        <v>1388</v>
      </c>
      <c r="F2635" s="117" t="s">
        <v>1387</v>
      </c>
      <c r="G2635" s="146" t="str">
        <f t="shared" si="41"/>
        <v>384429伊方町</v>
      </c>
      <c r="H2635" s="117" t="s">
        <v>277</v>
      </c>
      <c r="J2635" s="117" t="s">
        <v>1342</v>
      </c>
      <c r="K2635" s="121">
        <v>10321753</v>
      </c>
    </row>
    <row r="2636" spans="1:11" x14ac:dyDescent="0.4">
      <c r="A2636" s="117" t="s">
        <v>6634</v>
      </c>
      <c r="B2636" s="117" t="s">
        <v>225</v>
      </c>
      <c r="C2636" s="117" t="s">
        <v>6560</v>
      </c>
      <c r="D2636" s="117" t="s">
        <v>6561</v>
      </c>
      <c r="E2636" s="117" t="s">
        <v>1386</v>
      </c>
      <c r="F2636" s="117" t="s">
        <v>1385</v>
      </c>
      <c r="G2636" s="146" t="str">
        <f t="shared" si="41"/>
        <v>384844松野町</v>
      </c>
      <c r="H2636" s="117" t="s">
        <v>277</v>
      </c>
      <c r="J2636" s="117" t="s">
        <v>1342</v>
      </c>
      <c r="K2636" s="121">
        <v>3389087</v>
      </c>
    </row>
    <row r="2637" spans="1:11" x14ac:dyDescent="0.4">
      <c r="A2637" s="117" t="s">
        <v>6634</v>
      </c>
      <c r="B2637" s="117" t="s">
        <v>225</v>
      </c>
      <c r="C2637" s="117" t="s">
        <v>6560</v>
      </c>
      <c r="D2637" s="117" t="s">
        <v>6561</v>
      </c>
      <c r="E2637" s="117" t="s">
        <v>1384</v>
      </c>
      <c r="F2637" s="117" t="s">
        <v>1383</v>
      </c>
      <c r="G2637" s="146" t="str">
        <f t="shared" si="41"/>
        <v>384887鬼北町</v>
      </c>
      <c r="H2637" s="117" t="s">
        <v>277</v>
      </c>
      <c r="J2637" s="117" t="s">
        <v>1342</v>
      </c>
      <c r="K2637" s="121">
        <v>6990982</v>
      </c>
    </row>
    <row r="2638" spans="1:11" x14ac:dyDescent="0.4">
      <c r="A2638" s="117" t="s">
        <v>6634</v>
      </c>
      <c r="B2638" s="117" t="s">
        <v>225</v>
      </c>
      <c r="C2638" s="117" t="s">
        <v>6560</v>
      </c>
      <c r="D2638" s="117" t="s">
        <v>6561</v>
      </c>
      <c r="E2638" s="117" t="s">
        <v>1382</v>
      </c>
      <c r="F2638" s="117" t="s">
        <v>1381</v>
      </c>
      <c r="G2638" s="146" t="str">
        <f t="shared" si="41"/>
        <v>385069愛南町</v>
      </c>
      <c r="H2638" s="117" t="s">
        <v>277</v>
      </c>
      <c r="J2638" s="117" t="s">
        <v>1342</v>
      </c>
      <c r="K2638" s="121">
        <v>16922051</v>
      </c>
    </row>
    <row r="2639" spans="1:11" x14ac:dyDescent="0.4">
      <c r="A2639" s="117" t="s">
        <v>6634</v>
      </c>
      <c r="B2639" s="117" t="s">
        <v>225</v>
      </c>
      <c r="C2639" s="117" t="s">
        <v>6560</v>
      </c>
      <c r="D2639" s="117" t="s">
        <v>6561</v>
      </c>
      <c r="E2639" s="117" t="s">
        <v>1380</v>
      </c>
      <c r="F2639" s="117" t="s">
        <v>1379</v>
      </c>
      <c r="G2639" s="146" t="str">
        <f t="shared" si="41"/>
        <v>388262松山衛生事務組合</v>
      </c>
      <c r="H2639" s="117" t="s">
        <v>226</v>
      </c>
      <c r="J2639" s="117" t="s">
        <v>1342</v>
      </c>
      <c r="K2639" s="121">
        <v>2912984</v>
      </c>
    </row>
    <row r="2640" spans="1:11" x14ac:dyDescent="0.4">
      <c r="A2640" s="117" t="s">
        <v>6634</v>
      </c>
      <c r="B2640" s="117" t="s">
        <v>225</v>
      </c>
      <c r="C2640" s="117" t="s">
        <v>6560</v>
      </c>
      <c r="D2640" s="117" t="s">
        <v>6561</v>
      </c>
      <c r="E2640" s="117" t="s">
        <v>1378</v>
      </c>
      <c r="F2640" s="117" t="s">
        <v>1377</v>
      </c>
      <c r="G2640" s="146" t="str">
        <f t="shared" si="41"/>
        <v>388289愛媛県市町総合事務組合</v>
      </c>
      <c r="H2640" s="117" t="s">
        <v>226</v>
      </c>
      <c r="J2640" s="117" t="s">
        <v>1342</v>
      </c>
      <c r="K2640" s="121">
        <v>9498866</v>
      </c>
    </row>
    <row r="2641" spans="1:11" x14ac:dyDescent="0.4">
      <c r="A2641" s="117" t="s">
        <v>6634</v>
      </c>
      <c r="B2641" s="117" t="s">
        <v>225</v>
      </c>
      <c r="C2641" s="117" t="s">
        <v>6560</v>
      </c>
      <c r="D2641" s="117" t="s">
        <v>6561</v>
      </c>
      <c r="E2641" s="117" t="s">
        <v>1376</v>
      </c>
      <c r="F2641" s="117" t="s">
        <v>1375</v>
      </c>
      <c r="G2641" s="146" t="str">
        <f t="shared" si="41"/>
        <v>388327松山市、東温市共有山林組合</v>
      </c>
      <c r="H2641" s="117" t="s">
        <v>226</v>
      </c>
      <c r="J2641" s="117" t="s">
        <v>1342</v>
      </c>
      <c r="K2641" s="121">
        <v>6750</v>
      </c>
    </row>
    <row r="2642" spans="1:11" x14ac:dyDescent="0.4">
      <c r="A2642" s="117" t="s">
        <v>6634</v>
      </c>
      <c r="B2642" s="117" t="s">
        <v>225</v>
      </c>
      <c r="C2642" s="117" t="s">
        <v>6560</v>
      </c>
      <c r="D2642" s="117" t="s">
        <v>6561</v>
      </c>
      <c r="E2642" s="117" t="s">
        <v>1374</v>
      </c>
      <c r="F2642" s="117" t="s">
        <v>1373</v>
      </c>
      <c r="G2642" s="146" t="str">
        <f t="shared" si="41"/>
        <v>388343松山養護老人ホーム事務組合</v>
      </c>
      <c r="H2642" s="117" t="s">
        <v>226</v>
      </c>
      <c r="J2642" s="117" t="s">
        <v>1342</v>
      </c>
      <c r="K2642" s="121">
        <v>495826</v>
      </c>
    </row>
    <row r="2643" spans="1:11" x14ac:dyDescent="0.4">
      <c r="A2643" s="117" t="s">
        <v>6634</v>
      </c>
      <c r="B2643" s="117" t="s">
        <v>225</v>
      </c>
      <c r="C2643" s="117" t="s">
        <v>6560</v>
      </c>
      <c r="D2643" s="117" t="s">
        <v>6561</v>
      </c>
      <c r="E2643" s="117" t="s">
        <v>1372</v>
      </c>
      <c r="F2643" s="117" t="s">
        <v>1371</v>
      </c>
      <c r="G2643" s="146" t="str">
        <f t="shared" si="41"/>
        <v>388408伊予市・松前町共立衛生組合</v>
      </c>
      <c r="H2643" s="117" t="s">
        <v>226</v>
      </c>
      <c r="J2643" s="117" t="s">
        <v>1342</v>
      </c>
      <c r="K2643" s="121">
        <v>214007</v>
      </c>
    </row>
    <row r="2644" spans="1:11" x14ac:dyDescent="0.4">
      <c r="A2644" s="117" t="s">
        <v>6634</v>
      </c>
      <c r="B2644" s="117" t="s">
        <v>225</v>
      </c>
      <c r="C2644" s="117" t="s">
        <v>6560</v>
      </c>
      <c r="D2644" s="117" t="s">
        <v>6561</v>
      </c>
      <c r="E2644" s="117" t="s">
        <v>1370</v>
      </c>
      <c r="F2644" s="117" t="s">
        <v>1369</v>
      </c>
      <c r="G2644" s="146" t="str">
        <f t="shared" si="41"/>
        <v>388416伊予市・伊予郡養護老人ホーム組合</v>
      </c>
      <c r="H2644" s="117" t="s">
        <v>226</v>
      </c>
      <c r="J2644" s="117" t="s">
        <v>1342</v>
      </c>
      <c r="K2644" s="121">
        <v>251143</v>
      </c>
    </row>
    <row r="2645" spans="1:11" x14ac:dyDescent="0.4">
      <c r="A2645" s="117" t="s">
        <v>6634</v>
      </c>
      <c r="B2645" s="117" t="s">
        <v>225</v>
      </c>
      <c r="C2645" s="117" t="s">
        <v>6560</v>
      </c>
      <c r="D2645" s="117" t="s">
        <v>6561</v>
      </c>
      <c r="E2645" s="117" t="s">
        <v>1368</v>
      </c>
      <c r="F2645" s="117" t="s">
        <v>1367</v>
      </c>
      <c r="G2645" s="146" t="str">
        <f t="shared" si="41"/>
        <v>388424大洲・喜多衛生事務組合</v>
      </c>
      <c r="H2645" s="117" t="s">
        <v>226</v>
      </c>
      <c r="J2645" s="117" t="s">
        <v>1342</v>
      </c>
      <c r="K2645" s="121">
        <v>511584</v>
      </c>
    </row>
    <row r="2646" spans="1:11" x14ac:dyDescent="0.4">
      <c r="A2646" s="117" t="s">
        <v>6634</v>
      </c>
      <c r="B2646" s="117" t="s">
        <v>225</v>
      </c>
      <c r="C2646" s="117" t="s">
        <v>6560</v>
      </c>
      <c r="D2646" s="117" t="s">
        <v>6561</v>
      </c>
      <c r="E2646" s="117" t="s">
        <v>1366</v>
      </c>
      <c r="F2646" s="117" t="s">
        <v>1365</v>
      </c>
      <c r="G2646" s="146" t="str">
        <f t="shared" si="41"/>
        <v>388599高知県宿毛市愛媛県南宇和郡愛南町篠山小中学校組合</v>
      </c>
      <c r="H2646" s="117" t="s">
        <v>226</v>
      </c>
      <c r="J2646" s="117" t="s">
        <v>1342</v>
      </c>
      <c r="K2646" s="121">
        <v>43035</v>
      </c>
    </row>
    <row r="2647" spans="1:11" x14ac:dyDescent="0.4">
      <c r="A2647" s="117" t="s">
        <v>6634</v>
      </c>
      <c r="B2647" s="117" t="s">
        <v>225</v>
      </c>
      <c r="C2647" s="117" t="s">
        <v>6560</v>
      </c>
      <c r="D2647" s="117" t="s">
        <v>6561</v>
      </c>
      <c r="E2647" s="117" t="s">
        <v>1364</v>
      </c>
      <c r="F2647" s="117" t="s">
        <v>1363</v>
      </c>
      <c r="G2647" s="146" t="str">
        <f t="shared" si="41"/>
        <v>388629八幡浜地区施設事務組合</v>
      </c>
      <c r="H2647" s="117" t="s">
        <v>226</v>
      </c>
      <c r="J2647" s="117" t="s">
        <v>1342</v>
      </c>
      <c r="K2647" s="121">
        <v>1517339</v>
      </c>
    </row>
    <row r="2648" spans="1:11" x14ac:dyDescent="0.4">
      <c r="A2648" s="117" t="s">
        <v>6634</v>
      </c>
      <c r="B2648" s="117" t="s">
        <v>225</v>
      </c>
      <c r="C2648" s="117" t="s">
        <v>6560</v>
      </c>
      <c r="D2648" s="117" t="s">
        <v>6561</v>
      </c>
      <c r="E2648" s="117" t="s">
        <v>1362</v>
      </c>
      <c r="F2648" s="117" t="s">
        <v>1361</v>
      </c>
      <c r="G2648" s="146" t="str">
        <f t="shared" si="41"/>
        <v>388653伊予地区ごみ処理施設管理組合</v>
      </c>
      <c r="H2648" s="117" t="s">
        <v>226</v>
      </c>
      <c r="J2648" s="117" t="s">
        <v>1342</v>
      </c>
      <c r="K2648" s="121">
        <v>442303</v>
      </c>
    </row>
    <row r="2649" spans="1:11" x14ac:dyDescent="0.4">
      <c r="A2649" s="117" t="s">
        <v>6634</v>
      </c>
      <c r="B2649" s="117" t="s">
        <v>225</v>
      </c>
      <c r="C2649" s="117" t="s">
        <v>6560</v>
      </c>
      <c r="D2649" s="117" t="s">
        <v>6561</v>
      </c>
      <c r="E2649" s="117" t="s">
        <v>1360</v>
      </c>
      <c r="F2649" s="117" t="s">
        <v>1359</v>
      </c>
      <c r="G2649" s="146" t="str">
        <f t="shared" si="41"/>
        <v>388696大洲喜多特別養護老人ホーム事務組合</v>
      </c>
      <c r="H2649" s="117" t="s">
        <v>226</v>
      </c>
      <c r="J2649" s="117" t="s">
        <v>1342</v>
      </c>
      <c r="K2649" s="121">
        <v>205407</v>
      </c>
    </row>
    <row r="2650" spans="1:11" x14ac:dyDescent="0.4">
      <c r="A2650" s="117" t="s">
        <v>6634</v>
      </c>
      <c r="B2650" s="117" t="s">
        <v>225</v>
      </c>
      <c r="C2650" s="117" t="s">
        <v>6560</v>
      </c>
      <c r="D2650" s="117" t="s">
        <v>6561</v>
      </c>
      <c r="E2650" s="117" t="s">
        <v>1358</v>
      </c>
      <c r="F2650" s="117" t="s">
        <v>1357</v>
      </c>
      <c r="G2650" s="146" t="str">
        <f t="shared" si="41"/>
        <v>388858伊予消防等事務組合</v>
      </c>
      <c r="H2650" s="117" t="s">
        <v>226</v>
      </c>
      <c r="J2650" s="117" t="s">
        <v>1342</v>
      </c>
      <c r="K2650" s="121">
        <v>1598317</v>
      </c>
    </row>
    <row r="2651" spans="1:11" x14ac:dyDescent="0.4">
      <c r="A2651" s="117" t="s">
        <v>6634</v>
      </c>
      <c r="B2651" s="117" t="s">
        <v>225</v>
      </c>
      <c r="C2651" s="117" t="s">
        <v>6560</v>
      </c>
      <c r="D2651" s="117" t="s">
        <v>6561</v>
      </c>
      <c r="E2651" s="117" t="s">
        <v>1356</v>
      </c>
      <c r="F2651" s="117" t="s">
        <v>1355</v>
      </c>
      <c r="G2651" s="146" t="str">
        <f t="shared" si="41"/>
        <v>388882宇和島地区広域事務組合</v>
      </c>
      <c r="H2651" s="117" t="s">
        <v>226</v>
      </c>
      <c r="J2651" s="117" t="s">
        <v>1342</v>
      </c>
      <c r="K2651" s="121">
        <v>5786968</v>
      </c>
    </row>
    <row r="2652" spans="1:11" x14ac:dyDescent="0.4">
      <c r="A2652" s="117" t="s">
        <v>6634</v>
      </c>
      <c r="B2652" s="117" t="s">
        <v>225</v>
      </c>
      <c r="C2652" s="117" t="s">
        <v>6560</v>
      </c>
      <c r="D2652" s="117" t="s">
        <v>6561</v>
      </c>
      <c r="E2652" s="117" t="s">
        <v>1354</v>
      </c>
      <c r="F2652" s="117" t="s">
        <v>1353</v>
      </c>
      <c r="G2652" s="146" t="str">
        <f t="shared" si="41"/>
        <v>388891伊予市外二町共有物組合</v>
      </c>
      <c r="H2652" s="117" t="s">
        <v>226</v>
      </c>
      <c r="J2652" s="117" t="s">
        <v>1342</v>
      </c>
      <c r="K2652" s="121">
        <v>6317</v>
      </c>
    </row>
    <row r="2653" spans="1:11" x14ac:dyDescent="0.4">
      <c r="A2653" s="117" t="s">
        <v>6634</v>
      </c>
      <c r="B2653" s="117" t="s">
        <v>225</v>
      </c>
      <c r="C2653" s="117" t="s">
        <v>6560</v>
      </c>
      <c r="D2653" s="117" t="s">
        <v>6561</v>
      </c>
      <c r="E2653" s="117" t="s">
        <v>1352</v>
      </c>
      <c r="F2653" s="117" t="s">
        <v>1351</v>
      </c>
      <c r="G2653" s="146" t="str">
        <f t="shared" si="41"/>
        <v>388963大洲地区広域消防事務組合</v>
      </c>
      <c r="H2653" s="117" t="s">
        <v>226</v>
      </c>
      <c r="J2653" s="117" t="s">
        <v>1342</v>
      </c>
      <c r="K2653" s="121">
        <v>1061215</v>
      </c>
    </row>
    <row r="2654" spans="1:11" x14ac:dyDescent="0.4">
      <c r="A2654" s="117" t="s">
        <v>6634</v>
      </c>
      <c r="B2654" s="117" t="s">
        <v>225</v>
      </c>
      <c r="C2654" s="117" t="s">
        <v>6560</v>
      </c>
      <c r="D2654" s="117" t="s">
        <v>6561</v>
      </c>
      <c r="E2654" s="117" t="s">
        <v>1350</v>
      </c>
      <c r="F2654" s="117" t="s">
        <v>1349</v>
      </c>
      <c r="G2654" s="146" t="str">
        <f t="shared" si="41"/>
        <v>388980松山広域福祉施設事務組合</v>
      </c>
      <c r="H2654" s="117" t="s">
        <v>226</v>
      </c>
      <c r="J2654" s="117" t="s">
        <v>1342</v>
      </c>
      <c r="K2654" s="121">
        <v>398983</v>
      </c>
    </row>
    <row r="2655" spans="1:11" x14ac:dyDescent="0.4">
      <c r="A2655" s="117" t="s">
        <v>6634</v>
      </c>
      <c r="B2655" s="117" t="s">
        <v>225</v>
      </c>
      <c r="C2655" s="117" t="s">
        <v>6560</v>
      </c>
      <c r="D2655" s="117" t="s">
        <v>6561</v>
      </c>
      <c r="E2655" s="117" t="s">
        <v>1348</v>
      </c>
      <c r="F2655" s="117" t="s">
        <v>1347</v>
      </c>
      <c r="G2655" s="146" t="str">
        <f t="shared" si="41"/>
        <v>389048八幡浜・大洲地区広域市町村圏組合（普通会計分）</v>
      </c>
      <c r="H2655" s="117" t="s">
        <v>226</v>
      </c>
      <c r="J2655" s="117" t="s">
        <v>1342</v>
      </c>
      <c r="K2655" s="121">
        <v>82799</v>
      </c>
    </row>
    <row r="2656" spans="1:11" x14ac:dyDescent="0.4">
      <c r="A2656" s="117" t="s">
        <v>6634</v>
      </c>
      <c r="B2656" s="117" t="s">
        <v>225</v>
      </c>
      <c r="C2656" s="117" t="s">
        <v>6560</v>
      </c>
      <c r="D2656" s="117" t="s">
        <v>6561</v>
      </c>
      <c r="E2656" s="117" t="s">
        <v>1346</v>
      </c>
      <c r="F2656" s="117" t="s">
        <v>1345</v>
      </c>
      <c r="G2656" s="146" t="str">
        <f t="shared" si="41"/>
        <v>389111愛媛地方税滞納整理機構</v>
      </c>
      <c r="H2656" s="117" t="s">
        <v>226</v>
      </c>
      <c r="J2656" s="117" t="s">
        <v>1342</v>
      </c>
      <c r="K2656" s="121">
        <v>104475</v>
      </c>
    </row>
    <row r="2657" spans="1:11" x14ac:dyDescent="0.4">
      <c r="A2657" s="117" t="s">
        <v>6634</v>
      </c>
      <c r="B2657" s="117" t="s">
        <v>225</v>
      </c>
      <c r="C2657" s="117" t="s">
        <v>6560</v>
      </c>
      <c r="D2657" s="117" t="s">
        <v>6561</v>
      </c>
      <c r="E2657" s="117" t="s">
        <v>1344</v>
      </c>
      <c r="F2657" s="117" t="s">
        <v>1343</v>
      </c>
      <c r="G2657" s="146" t="str">
        <f t="shared" si="41"/>
        <v>389129愛媛県後期高齢者医療広域連合</v>
      </c>
      <c r="H2657" s="117" t="s">
        <v>220</v>
      </c>
      <c r="J2657" s="117" t="s">
        <v>1342</v>
      </c>
      <c r="K2657" s="121">
        <v>61754</v>
      </c>
    </row>
    <row r="2658" spans="1:11" x14ac:dyDescent="0.4">
      <c r="A2658" s="117" t="s">
        <v>6634</v>
      </c>
      <c r="B2658" s="117" t="s">
        <v>225</v>
      </c>
      <c r="C2658" s="117" t="s">
        <v>6560</v>
      </c>
      <c r="D2658" s="117" t="s">
        <v>6561</v>
      </c>
      <c r="E2658" s="117" t="s">
        <v>1341</v>
      </c>
      <c r="F2658" s="117" t="s">
        <v>1340</v>
      </c>
      <c r="G2658" s="146" t="str">
        <f t="shared" si="41"/>
        <v>392014高知市</v>
      </c>
      <c r="H2658" s="117" t="s">
        <v>360</v>
      </c>
      <c r="J2658" s="117" t="s">
        <v>1209</v>
      </c>
      <c r="K2658" s="121">
        <v>156930740</v>
      </c>
    </row>
    <row r="2659" spans="1:11" x14ac:dyDescent="0.4">
      <c r="A2659" s="117" t="s">
        <v>6634</v>
      </c>
      <c r="B2659" s="117" t="s">
        <v>225</v>
      </c>
      <c r="C2659" s="117" t="s">
        <v>6560</v>
      </c>
      <c r="D2659" s="117" t="s">
        <v>6561</v>
      </c>
      <c r="E2659" s="117" t="s">
        <v>1339</v>
      </c>
      <c r="F2659" s="117" t="s">
        <v>1338</v>
      </c>
      <c r="G2659" s="146" t="str">
        <f t="shared" si="41"/>
        <v>392022室戸市</v>
      </c>
      <c r="H2659" s="117" t="s">
        <v>338</v>
      </c>
      <c r="J2659" s="117" t="s">
        <v>1209</v>
      </c>
      <c r="K2659" s="121">
        <v>13481640</v>
      </c>
    </row>
    <row r="2660" spans="1:11" x14ac:dyDescent="0.4">
      <c r="A2660" s="117" t="s">
        <v>6634</v>
      </c>
      <c r="B2660" s="117" t="s">
        <v>225</v>
      </c>
      <c r="C2660" s="117" t="s">
        <v>6560</v>
      </c>
      <c r="D2660" s="117" t="s">
        <v>6561</v>
      </c>
      <c r="E2660" s="117" t="s">
        <v>1337</v>
      </c>
      <c r="F2660" s="117" t="s">
        <v>1336</v>
      </c>
      <c r="G2660" s="146" t="str">
        <f t="shared" si="41"/>
        <v>392031安芸市</v>
      </c>
      <c r="H2660" s="117" t="s">
        <v>338</v>
      </c>
      <c r="J2660" s="117" t="s">
        <v>1209</v>
      </c>
      <c r="K2660" s="121">
        <v>12785911</v>
      </c>
    </row>
    <row r="2661" spans="1:11" x14ac:dyDescent="0.4">
      <c r="A2661" s="117" t="s">
        <v>6634</v>
      </c>
      <c r="B2661" s="117" t="s">
        <v>225</v>
      </c>
      <c r="C2661" s="117" t="s">
        <v>6560</v>
      </c>
      <c r="D2661" s="117" t="s">
        <v>6561</v>
      </c>
      <c r="E2661" s="117" t="s">
        <v>1335</v>
      </c>
      <c r="F2661" s="117" t="s">
        <v>1334</v>
      </c>
      <c r="G2661" s="146" t="str">
        <f t="shared" si="41"/>
        <v>392049南国市</v>
      </c>
      <c r="H2661" s="117" t="s">
        <v>338</v>
      </c>
      <c r="J2661" s="117" t="s">
        <v>1209</v>
      </c>
      <c r="K2661" s="121">
        <v>20544532</v>
      </c>
    </row>
    <row r="2662" spans="1:11" x14ac:dyDescent="0.4">
      <c r="A2662" s="117" t="s">
        <v>6634</v>
      </c>
      <c r="B2662" s="117" t="s">
        <v>225</v>
      </c>
      <c r="C2662" s="117" t="s">
        <v>6560</v>
      </c>
      <c r="D2662" s="117" t="s">
        <v>6561</v>
      </c>
      <c r="E2662" s="117" t="s">
        <v>1333</v>
      </c>
      <c r="F2662" s="117" t="s">
        <v>1332</v>
      </c>
      <c r="G2662" s="146" t="str">
        <f t="shared" si="41"/>
        <v>392057土佐市</v>
      </c>
      <c r="H2662" s="117" t="s">
        <v>338</v>
      </c>
      <c r="J2662" s="117" t="s">
        <v>1209</v>
      </c>
      <c r="K2662" s="121">
        <v>16920151</v>
      </c>
    </row>
    <row r="2663" spans="1:11" x14ac:dyDescent="0.4">
      <c r="A2663" s="117" t="s">
        <v>6634</v>
      </c>
      <c r="B2663" s="117" t="s">
        <v>225</v>
      </c>
      <c r="C2663" s="117" t="s">
        <v>6560</v>
      </c>
      <c r="D2663" s="117" t="s">
        <v>6561</v>
      </c>
      <c r="E2663" s="117" t="s">
        <v>1331</v>
      </c>
      <c r="F2663" s="117" t="s">
        <v>1330</v>
      </c>
      <c r="G2663" s="146" t="str">
        <f t="shared" si="41"/>
        <v>392065須崎市</v>
      </c>
      <c r="H2663" s="117" t="s">
        <v>338</v>
      </c>
      <c r="J2663" s="117" t="s">
        <v>1209</v>
      </c>
      <c r="K2663" s="121">
        <v>14818494</v>
      </c>
    </row>
    <row r="2664" spans="1:11" x14ac:dyDescent="0.4">
      <c r="A2664" s="117" t="s">
        <v>6634</v>
      </c>
      <c r="B2664" s="117" t="s">
        <v>225</v>
      </c>
      <c r="C2664" s="117" t="s">
        <v>6560</v>
      </c>
      <c r="D2664" s="117" t="s">
        <v>6561</v>
      </c>
      <c r="E2664" s="117" t="s">
        <v>1329</v>
      </c>
      <c r="F2664" s="117" t="s">
        <v>1328</v>
      </c>
      <c r="G2664" s="146" t="str">
        <f t="shared" si="41"/>
        <v>392081宿毛市</v>
      </c>
      <c r="H2664" s="117" t="s">
        <v>338</v>
      </c>
      <c r="J2664" s="117" t="s">
        <v>1209</v>
      </c>
      <c r="K2664" s="121">
        <v>11755715</v>
      </c>
    </row>
    <row r="2665" spans="1:11" x14ac:dyDescent="0.4">
      <c r="A2665" s="117" t="s">
        <v>6634</v>
      </c>
      <c r="B2665" s="117" t="s">
        <v>225</v>
      </c>
      <c r="C2665" s="117" t="s">
        <v>6560</v>
      </c>
      <c r="D2665" s="117" t="s">
        <v>6561</v>
      </c>
      <c r="E2665" s="117" t="s">
        <v>1327</v>
      </c>
      <c r="F2665" s="117" t="s">
        <v>1326</v>
      </c>
      <c r="G2665" s="146" t="str">
        <f t="shared" si="41"/>
        <v>392090土佐清水市</v>
      </c>
      <c r="H2665" s="117" t="s">
        <v>338</v>
      </c>
      <c r="J2665" s="117" t="s">
        <v>1209</v>
      </c>
      <c r="K2665" s="121">
        <v>10622182</v>
      </c>
    </row>
    <row r="2666" spans="1:11" x14ac:dyDescent="0.4">
      <c r="A2666" s="117" t="s">
        <v>6634</v>
      </c>
      <c r="B2666" s="117" t="s">
        <v>225</v>
      </c>
      <c r="C2666" s="117" t="s">
        <v>6560</v>
      </c>
      <c r="D2666" s="117" t="s">
        <v>6561</v>
      </c>
      <c r="E2666" s="117" t="s">
        <v>1325</v>
      </c>
      <c r="F2666" s="117" t="s">
        <v>1324</v>
      </c>
      <c r="G2666" s="146" t="str">
        <f t="shared" si="41"/>
        <v>392103四万十市</v>
      </c>
      <c r="H2666" s="117" t="s">
        <v>338</v>
      </c>
      <c r="J2666" s="117" t="s">
        <v>1209</v>
      </c>
      <c r="K2666" s="121">
        <v>21903164</v>
      </c>
    </row>
    <row r="2667" spans="1:11" x14ac:dyDescent="0.4">
      <c r="A2667" s="117" t="s">
        <v>6634</v>
      </c>
      <c r="B2667" s="117" t="s">
        <v>225</v>
      </c>
      <c r="C2667" s="117" t="s">
        <v>6560</v>
      </c>
      <c r="D2667" s="117" t="s">
        <v>6561</v>
      </c>
      <c r="E2667" s="117" t="s">
        <v>1323</v>
      </c>
      <c r="F2667" s="117" t="s">
        <v>1322</v>
      </c>
      <c r="G2667" s="146" t="str">
        <f t="shared" si="41"/>
        <v>392111香南市</v>
      </c>
      <c r="H2667" s="117" t="s">
        <v>338</v>
      </c>
      <c r="J2667" s="117" t="s">
        <v>1209</v>
      </c>
      <c r="K2667" s="121">
        <v>20758458</v>
      </c>
    </row>
    <row r="2668" spans="1:11" x14ac:dyDescent="0.4">
      <c r="A2668" s="117" t="s">
        <v>6634</v>
      </c>
      <c r="B2668" s="117" t="s">
        <v>225</v>
      </c>
      <c r="C2668" s="117" t="s">
        <v>6560</v>
      </c>
      <c r="D2668" s="117" t="s">
        <v>6561</v>
      </c>
      <c r="E2668" s="117" t="s">
        <v>1321</v>
      </c>
      <c r="F2668" s="117" t="s">
        <v>1320</v>
      </c>
      <c r="G2668" s="146" t="str">
        <f t="shared" si="41"/>
        <v>392120香美市</v>
      </c>
      <c r="H2668" s="117" t="s">
        <v>338</v>
      </c>
      <c r="J2668" s="117" t="s">
        <v>1209</v>
      </c>
      <c r="K2668" s="121">
        <v>16501732</v>
      </c>
    </row>
    <row r="2669" spans="1:11" x14ac:dyDescent="0.4">
      <c r="A2669" s="117" t="s">
        <v>6634</v>
      </c>
      <c r="B2669" s="117" t="s">
        <v>225</v>
      </c>
      <c r="C2669" s="117" t="s">
        <v>6560</v>
      </c>
      <c r="D2669" s="117" t="s">
        <v>6561</v>
      </c>
      <c r="E2669" s="117" t="s">
        <v>1319</v>
      </c>
      <c r="F2669" s="117" t="s">
        <v>1318</v>
      </c>
      <c r="G2669" s="146" t="str">
        <f t="shared" si="41"/>
        <v>393011東洋町</v>
      </c>
      <c r="H2669" s="117" t="s">
        <v>277</v>
      </c>
      <c r="J2669" s="117" t="s">
        <v>1209</v>
      </c>
      <c r="K2669" s="121">
        <v>2771365</v>
      </c>
    </row>
    <row r="2670" spans="1:11" x14ac:dyDescent="0.4">
      <c r="A2670" s="117" t="s">
        <v>6634</v>
      </c>
      <c r="B2670" s="117" t="s">
        <v>225</v>
      </c>
      <c r="C2670" s="117" t="s">
        <v>6560</v>
      </c>
      <c r="D2670" s="117" t="s">
        <v>6561</v>
      </c>
      <c r="E2670" s="117" t="s">
        <v>1317</v>
      </c>
      <c r="F2670" s="117" t="s">
        <v>1316</v>
      </c>
      <c r="G2670" s="146" t="str">
        <f t="shared" si="41"/>
        <v>393029奈半利町</v>
      </c>
      <c r="H2670" s="117" t="s">
        <v>277</v>
      </c>
      <c r="J2670" s="117" t="s">
        <v>1209</v>
      </c>
      <c r="K2670" s="121">
        <v>10827764</v>
      </c>
    </row>
    <row r="2671" spans="1:11" x14ac:dyDescent="0.4">
      <c r="A2671" s="117" t="s">
        <v>6634</v>
      </c>
      <c r="B2671" s="117" t="s">
        <v>225</v>
      </c>
      <c r="C2671" s="117" t="s">
        <v>6560</v>
      </c>
      <c r="D2671" s="117" t="s">
        <v>6561</v>
      </c>
      <c r="E2671" s="117" t="s">
        <v>1315</v>
      </c>
      <c r="F2671" s="117" t="s">
        <v>1314</v>
      </c>
      <c r="G2671" s="146" t="str">
        <f t="shared" si="41"/>
        <v>393037田野町</v>
      </c>
      <c r="H2671" s="117" t="s">
        <v>277</v>
      </c>
      <c r="J2671" s="117" t="s">
        <v>1209</v>
      </c>
      <c r="K2671" s="121">
        <v>2757067</v>
      </c>
    </row>
    <row r="2672" spans="1:11" x14ac:dyDescent="0.4">
      <c r="A2672" s="117" t="s">
        <v>6634</v>
      </c>
      <c r="B2672" s="117" t="s">
        <v>225</v>
      </c>
      <c r="C2672" s="117" t="s">
        <v>6560</v>
      </c>
      <c r="D2672" s="117" t="s">
        <v>6561</v>
      </c>
      <c r="E2672" s="117" t="s">
        <v>1313</v>
      </c>
      <c r="F2672" s="117" t="s">
        <v>1312</v>
      </c>
      <c r="G2672" s="146" t="str">
        <f t="shared" si="41"/>
        <v>393045安田町</v>
      </c>
      <c r="H2672" s="117" t="s">
        <v>277</v>
      </c>
      <c r="J2672" s="117" t="s">
        <v>1209</v>
      </c>
      <c r="K2672" s="121">
        <v>2816310</v>
      </c>
    </row>
    <row r="2673" spans="1:11" x14ac:dyDescent="0.4">
      <c r="A2673" s="117" t="s">
        <v>6634</v>
      </c>
      <c r="B2673" s="117" t="s">
        <v>225</v>
      </c>
      <c r="C2673" s="117" t="s">
        <v>6560</v>
      </c>
      <c r="D2673" s="117" t="s">
        <v>6561</v>
      </c>
      <c r="E2673" s="117" t="s">
        <v>1311</v>
      </c>
      <c r="F2673" s="117" t="s">
        <v>1310</v>
      </c>
      <c r="G2673" s="146" t="str">
        <f t="shared" si="41"/>
        <v>393053北川村</v>
      </c>
      <c r="H2673" s="117" t="s">
        <v>277</v>
      </c>
      <c r="J2673" s="117" t="s">
        <v>1209</v>
      </c>
      <c r="K2673" s="121">
        <v>2767586</v>
      </c>
    </row>
    <row r="2674" spans="1:11" x14ac:dyDescent="0.4">
      <c r="A2674" s="117" t="s">
        <v>6634</v>
      </c>
      <c r="B2674" s="117" t="s">
        <v>225</v>
      </c>
      <c r="C2674" s="117" t="s">
        <v>6560</v>
      </c>
      <c r="D2674" s="117" t="s">
        <v>6561</v>
      </c>
      <c r="E2674" s="117" t="s">
        <v>1309</v>
      </c>
      <c r="F2674" s="117" t="s">
        <v>1308</v>
      </c>
      <c r="G2674" s="146" t="str">
        <f t="shared" si="41"/>
        <v>393061馬路村</v>
      </c>
      <c r="H2674" s="117" t="s">
        <v>277</v>
      </c>
      <c r="J2674" s="117" t="s">
        <v>1209</v>
      </c>
      <c r="K2674" s="121">
        <v>2343225</v>
      </c>
    </row>
    <row r="2675" spans="1:11" x14ac:dyDescent="0.4">
      <c r="A2675" s="117" t="s">
        <v>6634</v>
      </c>
      <c r="B2675" s="117" t="s">
        <v>225</v>
      </c>
      <c r="C2675" s="117" t="s">
        <v>6560</v>
      </c>
      <c r="D2675" s="117" t="s">
        <v>6561</v>
      </c>
      <c r="E2675" s="117" t="s">
        <v>1307</v>
      </c>
      <c r="F2675" s="117" t="s">
        <v>1306</v>
      </c>
      <c r="G2675" s="146" t="str">
        <f t="shared" si="41"/>
        <v>393070芸西村</v>
      </c>
      <c r="H2675" s="117" t="s">
        <v>277</v>
      </c>
      <c r="J2675" s="117" t="s">
        <v>1209</v>
      </c>
      <c r="K2675" s="121">
        <v>3524859</v>
      </c>
    </row>
    <row r="2676" spans="1:11" x14ac:dyDescent="0.4">
      <c r="A2676" s="117" t="s">
        <v>6634</v>
      </c>
      <c r="B2676" s="117" t="s">
        <v>225</v>
      </c>
      <c r="C2676" s="117" t="s">
        <v>6560</v>
      </c>
      <c r="D2676" s="117" t="s">
        <v>6561</v>
      </c>
      <c r="E2676" s="117" t="s">
        <v>1305</v>
      </c>
      <c r="F2676" s="117" t="s">
        <v>1304</v>
      </c>
      <c r="G2676" s="146" t="str">
        <f t="shared" si="41"/>
        <v>393410本山町</v>
      </c>
      <c r="H2676" s="117" t="s">
        <v>277</v>
      </c>
      <c r="J2676" s="117" t="s">
        <v>1209</v>
      </c>
      <c r="K2676" s="121">
        <v>4886179</v>
      </c>
    </row>
    <row r="2677" spans="1:11" x14ac:dyDescent="0.4">
      <c r="A2677" s="117" t="s">
        <v>6634</v>
      </c>
      <c r="B2677" s="117" t="s">
        <v>225</v>
      </c>
      <c r="C2677" s="117" t="s">
        <v>6560</v>
      </c>
      <c r="D2677" s="117" t="s">
        <v>6561</v>
      </c>
      <c r="E2677" s="117" t="s">
        <v>1303</v>
      </c>
      <c r="F2677" s="117" t="s">
        <v>1302</v>
      </c>
      <c r="G2677" s="146" t="str">
        <f t="shared" si="41"/>
        <v>393444大豊町</v>
      </c>
      <c r="H2677" s="117" t="s">
        <v>277</v>
      </c>
      <c r="J2677" s="117" t="s">
        <v>1209</v>
      </c>
      <c r="K2677" s="121">
        <v>5520947</v>
      </c>
    </row>
    <row r="2678" spans="1:11" x14ac:dyDescent="0.4">
      <c r="A2678" s="117" t="s">
        <v>6634</v>
      </c>
      <c r="B2678" s="117" t="s">
        <v>225</v>
      </c>
      <c r="C2678" s="117" t="s">
        <v>6560</v>
      </c>
      <c r="D2678" s="117" t="s">
        <v>6561</v>
      </c>
      <c r="E2678" s="117" t="s">
        <v>1301</v>
      </c>
      <c r="F2678" s="117" t="s">
        <v>1300</v>
      </c>
      <c r="G2678" s="146" t="str">
        <f t="shared" si="41"/>
        <v>393631土佐町</v>
      </c>
      <c r="H2678" s="117" t="s">
        <v>277</v>
      </c>
      <c r="J2678" s="117" t="s">
        <v>1209</v>
      </c>
      <c r="K2678" s="121">
        <v>4322240</v>
      </c>
    </row>
    <row r="2679" spans="1:11" x14ac:dyDescent="0.4">
      <c r="A2679" s="117" t="s">
        <v>6634</v>
      </c>
      <c r="B2679" s="117" t="s">
        <v>225</v>
      </c>
      <c r="C2679" s="117" t="s">
        <v>6560</v>
      </c>
      <c r="D2679" s="117" t="s">
        <v>6561</v>
      </c>
      <c r="E2679" s="117" t="s">
        <v>1299</v>
      </c>
      <c r="F2679" s="117" t="s">
        <v>1298</v>
      </c>
      <c r="G2679" s="146" t="str">
        <f t="shared" si="41"/>
        <v>393649大川村</v>
      </c>
      <c r="H2679" s="117" t="s">
        <v>277</v>
      </c>
      <c r="J2679" s="117" t="s">
        <v>1209</v>
      </c>
      <c r="K2679" s="121">
        <v>1989888</v>
      </c>
    </row>
    <row r="2680" spans="1:11" x14ac:dyDescent="0.4">
      <c r="A2680" s="117" t="s">
        <v>6634</v>
      </c>
      <c r="B2680" s="117" t="s">
        <v>225</v>
      </c>
      <c r="C2680" s="117" t="s">
        <v>6560</v>
      </c>
      <c r="D2680" s="117" t="s">
        <v>6561</v>
      </c>
      <c r="E2680" s="117" t="s">
        <v>1297</v>
      </c>
      <c r="F2680" s="117" t="s">
        <v>1296</v>
      </c>
      <c r="G2680" s="146" t="str">
        <f t="shared" si="41"/>
        <v>393860いの町</v>
      </c>
      <c r="H2680" s="117" t="s">
        <v>277</v>
      </c>
      <c r="J2680" s="117" t="s">
        <v>1209</v>
      </c>
      <c r="K2680" s="121">
        <v>15346534</v>
      </c>
    </row>
    <row r="2681" spans="1:11" x14ac:dyDescent="0.4">
      <c r="A2681" s="117" t="s">
        <v>6634</v>
      </c>
      <c r="B2681" s="117" t="s">
        <v>225</v>
      </c>
      <c r="C2681" s="117" t="s">
        <v>6560</v>
      </c>
      <c r="D2681" s="117" t="s">
        <v>6561</v>
      </c>
      <c r="E2681" s="117" t="s">
        <v>1295</v>
      </c>
      <c r="F2681" s="117" t="s">
        <v>1294</v>
      </c>
      <c r="G2681" s="146" t="str">
        <f t="shared" si="41"/>
        <v>393878仁淀川町</v>
      </c>
      <c r="H2681" s="117" t="s">
        <v>277</v>
      </c>
      <c r="J2681" s="117" t="s">
        <v>1209</v>
      </c>
      <c r="K2681" s="121">
        <v>8364834</v>
      </c>
    </row>
    <row r="2682" spans="1:11" x14ac:dyDescent="0.4">
      <c r="A2682" s="117" t="s">
        <v>6634</v>
      </c>
      <c r="B2682" s="117" t="s">
        <v>225</v>
      </c>
      <c r="C2682" s="117" t="s">
        <v>6560</v>
      </c>
      <c r="D2682" s="117" t="s">
        <v>6561</v>
      </c>
      <c r="E2682" s="117" t="s">
        <v>1293</v>
      </c>
      <c r="F2682" s="117" t="s">
        <v>1292</v>
      </c>
      <c r="G2682" s="146" t="str">
        <f t="shared" si="41"/>
        <v>394017中土佐町</v>
      </c>
      <c r="H2682" s="117" t="s">
        <v>277</v>
      </c>
      <c r="J2682" s="117" t="s">
        <v>1209</v>
      </c>
      <c r="K2682" s="121">
        <v>6765480</v>
      </c>
    </row>
    <row r="2683" spans="1:11" x14ac:dyDescent="0.4">
      <c r="A2683" s="117" t="s">
        <v>6634</v>
      </c>
      <c r="B2683" s="117" t="s">
        <v>225</v>
      </c>
      <c r="C2683" s="117" t="s">
        <v>6560</v>
      </c>
      <c r="D2683" s="117" t="s">
        <v>6561</v>
      </c>
      <c r="E2683" s="117" t="s">
        <v>1291</v>
      </c>
      <c r="F2683" s="117" t="s">
        <v>1290</v>
      </c>
      <c r="G2683" s="146" t="str">
        <f t="shared" si="41"/>
        <v>394025佐川町</v>
      </c>
      <c r="H2683" s="117" t="s">
        <v>277</v>
      </c>
      <c r="J2683" s="117" t="s">
        <v>1209</v>
      </c>
      <c r="K2683" s="121">
        <v>6486337</v>
      </c>
    </row>
    <row r="2684" spans="1:11" x14ac:dyDescent="0.4">
      <c r="A2684" s="117" t="s">
        <v>6634</v>
      </c>
      <c r="B2684" s="117" t="s">
        <v>225</v>
      </c>
      <c r="C2684" s="117" t="s">
        <v>6560</v>
      </c>
      <c r="D2684" s="117" t="s">
        <v>6561</v>
      </c>
      <c r="E2684" s="117" t="s">
        <v>1289</v>
      </c>
      <c r="F2684" s="117" t="s">
        <v>1288</v>
      </c>
      <c r="G2684" s="146" t="str">
        <f t="shared" si="41"/>
        <v>394033越知町</v>
      </c>
      <c r="H2684" s="117" t="s">
        <v>277</v>
      </c>
      <c r="J2684" s="117" t="s">
        <v>1209</v>
      </c>
      <c r="K2684" s="121">
        <v>5632256</v>
      </c>
    </row>
    <row r="2685" spans="1:11" x14ac:dyDescent="0.4">
      <c r="A2685" s="117" t="s">
        <v>6634</v>
      </c>
      <c r="B2685" s="117" t="s">
        <v>225</v>
      </c>
      <c r="C2685" s="117" t="s">
        <v>6560</v>
      </c>
      <c r="D2685" s="117" t="s">
        <v>6561</v>
      </c>
      <c r="E2685" s="117" t="s">
        <v>1287</v>
      </c>
      <c r="F2685" s="117" t="s">
        <v>1286</v>
      </c>
      <c r="G2685" s="146" t="str">
        <f t="shared" si="41"/>
        <v>394050梼原町</v>
      </c>
      <c r="H2685" s="117" t="s">
        <v>277</v>
      </c>
      <c r="J2685" s="117" t="s">
        <v>1209</v>
      </c>
      <c r="K2685" s="121">
        <v>8065492</v>
      </c>
    </row>
    <row r="2686" spans="1:11" x14ac:dyDescent="0.4">
      <c r="A2686" s="117" t="s">
        <v>6634</v>
      </c>
      <c r="B2686" s="117" t="s">
        <v>225</v>
      </c>
      <c r="C2686" s="117" t="s">
        <v>6560</v>
      </c>
      <c r="D2686" s="117" t="s">
        <v>6561</v>
      </c>
      <c r="E2686" s="117" t="s">
        <v>1285</v>
      </c>
      <c r="F2686" s="117" t="s">
        <v>1284</v>
      </c>
      <c r="G2686" s="146" t="str">
        <f t="shared" si="41"/>
        <v>394106日高村</v>
      </c>
      <c r="H2686" s="117" t="s">
        <v>277</v>
      </c>
      <c r="J2686" s="117" t="s">
        <v>1209</v>
      </c>
      <c r="K2686" s="121">
        <v>4773645</v>
      </c>
    </row>
    <row r="2687" spans="1:11" x14ac:dyDescent="0.4">
      <c r="A2687" s="117" t="s">
        <v>6634</v>
      </c>
      <c r="B2687" s="117" t="s">
        <v>225</v>
      </c>
      <c r="C2687" s="117" t="s">
        <v>6560</v>
      </c>
      <c r="D2687" s="117" t="s">
        <v>6561</v>
      </c>
      <c r="E2687" s="117" t="s">
        <v>1283</v>
      </c>
      <c r="F2687" s="117" t="s">
        <v>1282</v>
      </c>
      <c r="G2687" s="146" t="str">
        <f t="shared" si="41"/>
        <v>394114津野町</v>
      </c>
      <c r="H2687" s="117" t="s">
        <v>277</v>
      </c>
      <c r="J2687" s="117" t="s">
        <v>1209</v>
      </c>
      <c r="K2687" s="121">
        <v>6412331</v>
      </c>
    </row>
    <row r="2688" spans="1:11" x14ac:dyDescent="0.4">
      <c r="A2688" s="117" t="s">
        <v>6634</v>
      </c>
      <c r="B2688" s="117" t="s">
        <v>225</v>
      </c>
      <c r="C2688" s="117" t="s">
        <v>6560</v>
      </c>
      <c r="D2688" s="117" t="s">
        <v>6561</v>
      </c>
      <c r="E2688" s="117" t="s">
        <v>1281</v>
      </c>
      <c r="F2688" s="117" t="s">
        <v>1280</v>
      </c>
      <c r="G2688" s="146" t="str">
        <f t="shared" si="41"/>
        <v>394122四万十町</v>
      </c>
      <c r="H2688" s="117" t="s">
        <v>277</v>
      </c>
      <c r="J2688" s="117" t="s">
        <v>1209</v>
      </c>
      <c r="K2688" s="121">
        <v>16489981</v>
      </c>
    </row>
    <row r="2689" spans="1:11" x14ac:dyDescent="0.4">
      <c r="A2689" s="117" t="s">
        <v>6634</v>
      </c>
      <c r="B2689" s="117" t="s">
        <v>225</v>
      </c>
      <c r="C2689" s="117" t="s">
        <v>6560</v>
      </c>
      <c r="D2689" s="117" t="s">
        <v>6561</v>
      </c>
      <c r="E2689" s="117" t="s">
        <v>1279</v>
      </c>
      <c r="F2689" s="117" t="s">
        <v>1278</v>
      </c>
      <c r="G2689" s="146" t="str">
        <f t="shared" si="41"/>
        <v>394246大月町</v>
      </c>
      <c r="H2689" s="117" t="s">
        <v>277</v>
      </c>
      <c r="J2689" s="117" t="s">
        <v>1209</v>
      </c>
      <c r="K2689" s="121">
        <v>4465105</v>
      </c>
    </row>
    <row r="2690" spans="1:11" x14ac:dyDescent="0.4">
      <c r="A2690" s="117" t="s">
        <v>6634</v>
      </c>
      <c r="B2690" s="117" t="s">
        <v>225</v>
      </c>
      <c r="C2690" s="117" t="s">
        <v>6560</v>
      </c>
      <c r="D2690" s="117" t="s">
        <v>6561</v>
      </c>
      <c r="E2690" s="117" t="s">
        <v>1277</v>
      </c>
      <c r="F2690" s="117" t="s">
        <v>1276</v>
      </c>
      <c r="G2690" s="146" t="str">
        <f t="shared" ref="G2690:G2753" si="42">E2690&amp;F2690</f>
        <v>394271三原村</v>
      </c>
      <c r="H2690" s="117" t="s">
        <v>277</v>
      </c>
      <c r="J2690" s="117" t="s">
        <v>1209</v>
      </c>
      <c r="K2690" s="121">
        <v>2254687</v>
      </c>
    </row>
    <row r="2691" spans="1:11" x14ac:dyDescent="0.4">
      <c r="A2691" s="117" t="s">
        <v>6634</v>
      </c>
      <c r="B2691" s="117" t="s">
        <v>225</v>
      </c>
      <c r="C2691" s="117" t="s">
        <v>6560</v>
      </c>
      <c r="D2691" s="117" t="s">
        <v>6561</v>
      </c>
      <c r="E2691" s="117" t="s">
        <v>1275</v>
      </c>
      <c r="F2691" s="117" t="s">
        <v>1274</v>
      </c>
      <c r="G2691" s="146" t="str">
        <f t="shared" si="42"/>
        <v>394289黒潮町</v>
      </c>
      <c r="H2691" s="117" t="s">
        <v>277</v>
      </c>
      <c r="J2691" s="117" t="s">
        <v>1209</v>
      </c>
      <c r="K2691" s="121">
        <v>12552678</v>
      </c>
    </row>
    <row r="2692" spans="1:11" x14ac:dyDescent="0.4">
      <c r="A2692" s="117" t="s">
        <v>6634</v>
      </c>
      <c r="B2692" s="117" t="s">
        <v>225</v>
      </c>
      <c r="C2692" s="117" t="s">
        <v>6560</v>
      </c>
      <c r="D2692" s="117" t="s">
        <v>6561</v>
      </c>
      <c r="E2692" s="117" t="s">
        <v>1273</v>
      </c>
      <c r="F2692" s="117" t="s">
        <v>1272</v>
      </c>
      <c r="G2692" s="146" t="str">
        <f t="shared" si="42"/>
        <v>398055香美郡殖林組合</v>
      </c>
      <c r="H2692" s="117" t="s">
        <v>226</v>
      </c>
      <c r="J2692" s="117" t="s">
        <v>1209</v>
      </c>
      <c r="K2692" s="121">
        <v>445</v>
      </c>
    </row>
    <row r="2693" spans="1:11" x14ac:dyDescent="0.4">
      <c r="A2693" s="117" t="s">
        <v>6634</v>
      </c>
      <c r="B2693" s="117" t="s">
        <v>225</v>
      </c>
      <c r="C2693" s="117" t="s">
        <v>6560</v>
      </c>
      <c r="D2693" s="117" t="s">
        <v>6561</v>
      </c>
      <c r="E2693" s="117" t="s">
        <v>1271</v>
      </c>
      <c r="F2693" s="117" t="s">
        <v>1270</v>
      </c>
      <c r="G2693" s="146" t="str">
        <f t="shared" si="42"/>
        <v>398209香南香美衛生組合</v>
      </c>
      <c r="H2693" s="117" t="s">
        <v>226</v>
      </c>
      <c r="J2693" s="117" t="s">
        <v>1209</v>
      </c>
      <c r="K2693" s="121">
        <v>147379</v>
      </c>
    </row>
    <row r="2694" spans="1:11" x14ac:dyDescent="0.4">
      <c r="A2694" s="117" t="s">
        <v>6634</v>
      </c>
      <c r="B2694" s="117" t="s">
        <v>225</v>
      </c>
      <c r="C2694" s="117" t="s">
        <v>6560</v>
      </c>
      <c r="D2694" s="117" t="s">
        <v>6561</v>
      </c>
      <c r="E2694" s="117" t="s">
        <v>1269</v>
      </c>
      <c r="F2694" s="117" t="s">
        <v>1268</v>
      </c>
      <c r="G2694" s="146" t="str">
        <f t="shared" si="42"/>
        <v>398225仁淀川下流衛生事務組合</v>
      </c>
      <c r="H2694" s="117" t="s">
        <v>226</v>
      </c>
      <c r="J2694" s="117" t="s">
        <v>1209</v>
      </c>
      <c r="K2694" s="121">
        <v>249471</v>
      </c>
    </row>
    <row r="2695" spans="1:11" x14ac:dyDescent="0.4">
      <c r="A2695" s="117" t="s">
        <v>6634</v>
      </c>
      <c r="B2695" s="117" t="s">
        <v>225</v>
      </c>
      <c r="C2695" s="117" t="s">
        <v>6560</v>
      </c>
      <c r="D2695" s="117" t="s">
        <v>6561</v>
      </c>
      <c r="E2695" s="117" t="s">
        <v>1267</v>
      </c>
      <c r="F2695" s="117" t="s">
        <v>1266</v>
      </c>
      <c r="G2695" s="146" t="str">
        <f t="shared" si="42"/>
        <v>398233高吾北広域町村事務組合</v>
      </c>
      <c r="H2695" s="117" t="s">
        <v>226</v>
      </c>
      <c r="J2695" s="117" t="s">
        <v>1209</v>
      </c>
      <c r="K2695" s="121">
        <v>1105486</v>
      </c>
    </row>
    <row r="2696" spans="1:11" x14ac:dyDescent="0.4">
      <c r="A2696" s="117" t="s">
        <v>6634</v>
      </c>
      <c r="B2696" s="117" t="s">
        <v>225</v>
      </c>
      <c r="C2696" s="117" t="s">
        <v>6560</v>
      </c>
      <c r="D2696" s="117" t="s">
        <v>6561</v>
      </c>
      <c r="E2696" s="117" t="s">
        <v>1265</v>
      </c>
      <c r="F2696" s="117" t="s">
        <v>1264</v>
      </c>
      <c r="G2696" s="146" t="str">
        <f t="shared" si="42"/>
        <v>398250香南斎場組合</v>
      </c>
      <c r="H2696" s="117" t="s">
        <v>226</v>
      </c>
      <c r="J2696" s="117" t="s">
        <v>1209</v>
      </c>
      <c r="K2696" s="121">
        <v>124358</v>
      </c>
    </row>
    <row r="2697" spans="1:11" x14ac:dyDescent="0.4">
      <c r="A2697" s="117" t="s">
        <v>6634</v>
      </c>
      <c r="B2697" s="117" t="s">
        <v>225</v>
      </c>
      <c r="C2697" s="117" t="s">
        <v>6560</v>
      </c>
      <c r="D2697" s="117" t="s">
        <v>6561</v>
      </c>
      <c r="E2697" s="117" t="s">
        <v>1263</v>
      </c>
      <c r="F2697" s="117" t="s">
        <v>1262</v>
      </c>
      <c r="G2697" s="146" t="str">
        <f t="shared" si="42"/>
        <v>398284香南香美老人ホーム組合</v>
      </c>
      <c r="H2697" s="117" t="s">
        <v>226</v>
      </c>
      <c r="J2697" s="117" t="s">
        <v>1209</v>
      </c>
      <c r="K2697" s="121">
        <v>211652</v>
      </c>
    </row>
    <row r="2698" spans="1:11" x14ac:dyDescent="0.4">
      <c r="A2698" s="117" t="s">
        <v>6634</v>
      </c>
      <c r="B2698" s="117" t="s">
        <v>225</v>
      </c>
      <c r="C2698" s="117" t="s">
        <v>6560</v>
      </c>
      <c r="D2698" s="117" t="s">
        <v>6561</v>
      </c>
      <c r="E2698" s="117" t="s">
        <v>1261</v>
      </c>
      <c r="F2698" s="117" t="s">
        <v>1260</v>
      </c>
      <c r="G2698" s="146" t="str">
        <f t="shared" si="42"/>
        <v>398331日高村佐川町学校組合</v>
      </c>
      <c r="H2698" s="117" t="s">
        <v>226</v>
      </c>
      <c r="J2698" s="117" t="s">
        <v>1209</v>
      </c>
      <c r="K2698" s="121">
        <v>160103</v>
      </c>
    </row>
    <row r="2699" spans="1:11" x14ac:dyDescent="0.4">
      <c r="A2699" s="117" t="s">
        <v>6634</v>
      </c>
      <c r="B2699" s="117" t="s">
        <v>225</v>
      </c>
      <c r="C2699" s="117" t="s">
        <v>6560</v>
      </c>
      <c r="D2699" s="117" t="s">
        <v>6561</v>
      </c>
      <c r="E2699" s="117" t="s">
        <v>1259</v>
      </c>
      <c r="F2699" s="117" t="s">
        <v>1258</v>
      </c>
      <c r="G2699" s="146" t="str">
        <f t="shared" si="42"/>
        <v>398357高知県競馬組合</v>
      </c>
      <c r="H2699" s="117" t="s">
        <v>220</v>
      </c>
      <c r="J2699" s="117" t="s">
        <v>1209</v>
      </c>
      <c r="K2699" s="121">
        <v>0</v>
      </c>
    </row>
    <row r="2700" spans="1:11" x14ac:dyDescent="0.4">
      <c r="A2700" s="117" t="s">
        <v>6634</v>
      </c>
      <c r="B2700" s="117" t="s">
        <v>225</v>
      </c>
      <c r="C2700" s="117" t="s">
        <v>6560</v>
      </c>
      <c r="D2700" s="117" t="s">
        <v>6561</v>
      </c>
      <c r="E2700" s="117" t="s">
        <v>1257</v>
      </c>
      <c r="F2700" s="117" t="s">
        <v>1256</v>
      </c>
      <c r="G2700" s="146" t="str">
        <f t="shared" si="42"/>
        <v>398403香南清掃組合</v>
      </c>
      <c r="H2700" s="117" t="s">
        <v>226</v>
      </c>
      <c r="J2700" s="117" t="s">
        <v>1209</v>
      </c>
      <c r="K2700" s="121">
        <v>639731</v>
      </c>
    </row>
    <row r="2701" spans="1:11" x14ac:dyDescent="0.4">
      <c r="A2701" s="117" t="s">
        <v>6634</v>
      </c>
      <c r="B2701" s="117" t="s">
        <v>225</v>
      </c>
      <c r="C2701" s="117" t="s">
        <v>6560</v>
      </c>
      <c r="D2701" s="117" t="s">
        <v>6561</v>
      </c>
      <c r="E2701" s="117" t="s">
        <v>1255</v>
      </c>
      <c r="F2701" s="117" t="s">
        <v>1254</v>
      </c>
      <c r="G2701" s="146" t="str">
        <f t="shared" si="42"/>
        <v>398446幡多広域市町村圏事務組合</v>
      </c>
      <c r="H2701" s="117" t="s">
        <v>226</v>
      </c>
      <c r="J2701" s="117" t="s">
        <v>1209</v>
      </c>
      <c r="K2701" s="121">
        <v>1293383</v>
      </c>
    </row>
    <row r="2702" spans="1:11" x14ac:dyDescent="0.4">
      <c r="A2702" s="117" t="s">
        <v>6634</v>
      </c>
      <c r="B2702" s="117" t="s">
        <v>225</v>
      </c>
      <c r="C2702" s="117" t="s">
        <v>6560</v>
      </c>
      <c r="D2702" s="117" t="s">
        <v>6561</v>
      </c>
      <c r="E2702" s="117" t="s">
        <v>1253</v>
      </c>
      <c r="F2702" s="117" t="s">
        <v>1252</v>
      </c>
      <c r="G2702" s="146" t="str">
        <f t="shared" si="42"/>
        <v>398462高幡消防組合</v>
      </c>
      <c r="H2702" s="117" t="s">
        <v>226</v>
      </c>
      <c r="J2702" s="117" t="s">
        <v>1209</v>
      </c>
      <c r="K2702" s="121">
        <v>1344702</v>
      </c>
    </row>
    <row r="2703" spans="1:11" x14ac:dyDescent="0.4">
      <c r="A2703" s="117" t="s">
        <v>6634</v>
      </c>
      <c r="B2703" s="117" t="s">
        <v>225</v>
      </c>
      <c r="C2703" s="117" t="s">
        <v>6560</v>
      </c>
      <c r="D2703" s="117" t="s">
        <v>6561</v>
      </c>
      <c r="E2703" s="117" t="s">
        <v>1251</v>
      </c>
      <c r="F2703" s="117" t="s">
        <v>1250</v>
      </c>
      <c r="G2703" s="146" t="str">
        <f t="shared" si="42"/>
        <v>398489幡多中央環境施設組合</v>
      </c>
      <c r="H2703" s="117" t="s">
        <v>226</v>
      </c>
      <c r="J2703" s="117" t="s">
        <v>1209</v>
      </c>
      <c r="K2703" s="121">
        <v>71428</v>
      </c>
    </row>
    <row r="2704" spans="1:11" x14ac:dyDescent="0.4">
      <c r="A2704" s="117" t="s">
        <v>6634</v>
      </c>
      <c r="B2704" s="117" t="s">
        <v>225</v>
      </c>
      <c r="C2704" s="117" t="s">
        <v>6560</v>
      </c>
      <c r="D2704" s="117" t="s">
        <v>6561</v>
      </c>
      <c r="E2704" s="117" t="s">
        <v>1249</v>
      </c>
      <c r="F2704" s="117" t="s">
        <v>1248</v>
      </c>
      <c r="G2704" s="146" t="str">
        <f t="shared" si="42"/>
        <v>398501津野山養護老人ホーム組合</v>
      </c>
      <c r="H2704" s="117" t="s">
        <v>226</v>
      </c>
      <c r="J2704" s="117" t="s">
        <v>1209</v>
      </c>
      <c r="K2704" s="121">
        <v>123542</v>
      </c>
    </row>
    <row r="2705" spans="1:11" x14ac:dyDescent="0.4">
      <c r="A2705" s="117" t="s">
        <v>6634</v>
      </c>
      <c r="B2705" s="117" t="s">
        <v>225</v>
      </c>
      <c r="C2705" s="117" t="s">
        <v>6560</v>
      </c>
      <c r="D2705" s="117" t="s">
        <v>6561</v>
      </c>
      <c r="E2705" s="117" t="s">
        <v>1247</v>
      </c>
      <c r="F2705" s="117" t="s">
        <v>1246</v>
      </c>
      <c r="G2705" s="146" t="str">
        <f t="shared" si="42"/>
        <v>398519高陵特別養護老人ホーム組合</v>
      </c>
      <c r="H2705" s="117" t="s">
        <v>226</v>
      </c>
      <c r="J2705" s="117" t="s">
        <v>1209</v>
      </c>
      <c r="K2705" s="121">
        <v>18071</v>
      </c>
    </row>
    <row r="2706" spans="1:11" x14ac:dyDescent="0.4">
      <c r="A2706" s="117" t="s">
        <v>6634</v>
      </c>
      <c r="B2706" s="117" t="s">
        <v>225</v>
      </c>
      <c r="C2706" s="117" t="s">
        <v>6560</v>
      </c>
      <c r="D2706" s="117" t="s">
        <v>6561</v>
      </c>
      <c r="E2706" s="117" t="s">
        <v>1245</v>
      </c>
      <c r="F2706" s="117" t="s">
        <v>1244</v>
      </c>
      <c r="G2706" s="146" t="str">
        <f t="shared" si="42"/>
        <v>398535津野山広域事務組合</v>
      </c>
      <c r="H2706" s="117" t="s">
        <v>226</v>
      </c>
      <c r="J2706" s="117" t="s">
        <v>1209</v>
      </c>
      <c r="K2706" s="121">
        <v>91420</v>
      </c>
    </row>
    <row r="2707" spans="1:11" x14ac:dyDescent="0.4">
      <c r="A2707" s="117" t="s">
        <v>6634</v>
      </c>
      <c r="B2707" s="117" t="s">
        <v>225</v>
      </c>
      <c r="C2707" s="117" t="s">
        <v>6560</v>
      </c>
      <c r="D2707" s="117" t="s">
        <v>6561</v>
      </c>
      <c r="E2707" s="117" t="s">
        <v>1243</v>
      </c>
      <c r="F2707" s="117" t="s">
        <v>1242</v>
      </c>
      <c r="G2707" s="146" t="str">
        <f t="shared" si="42"/>
        <v>398543高幡東部清掃組合</v>
      </c>
      <c r="H2707" s="117" t="s">
        <v>226</v>
      </c>
      <c r="J2707" s="117" t="s">
        <v>1209</v>
      </c>
      <c r="K2707" s="121">
        <v>390696</v>
      </c>
    </row>
    <row r="2708" spans="1:11" x14ac:dyDescent="0.4">
      <c r="A2708" s="117" t="s">
        <v>6634</v>
      </c>
      <c r="B2708" s="117" t="s">
        <v>225</v>
      </c>
      <c r="C2708" s="117" t="s">
        <v>6560</v>
      </c>
      <c r="D2708" s="117" t="s">
        <v>6561</v>
      </c>
      <c r="E2708" s="117" t="s">
        <v>1241</v>
      </c>
      <c r="F2708" s="117" t="s">
        <v>1240</v>
      </c>
      <c r="G2708" s="146" t="str">
        <f t="shared" si="42"/>
        <v>398551芸東衛生組合</v>
      </c>
      <c r="H2708" s="117" t="s">
        <v>226</v>
      </c>
      <c r="J2708" s="117" t="s">
        <v>1209</v>
      </c>
      <c r="K2708" s="121">
        <v>170229</v>
      </c>
    </row>
    <row r="2709" spans="1:11" x14ac:dyDescent="0.4">
      <c r="A2709" s="117" t="s">
        <v>6634</v>
      </c>
      <c r="B2709" s="117" t="s">
        <v>225</v>
      </c>
      <c r="C2709" s="117" t="s">
        <v>6560</v>
      </c>
      <c r="D2709" s="117" t="s">
        <v>6561</v>
      </c>
      <c r="E2709" s="117" t="s">
        <v>1239</v>
      </c>
      <c r="F2709" s="117" t="s">
        <v>1238</v>
      </c>
      <c r="G2709" s="146" t="str">
        <f t="shared" si="42"/>
        <v>398608仁淀消防組合</v>
      </c>
      <c r="H2709" s="117" t="s">
        <v>226</v>
      </c>
      <c r="J2709" s="117" t="s">
        <v>1209</v>
      </c>
      <c r="K2709" s="121">
        <v>1440831</v>
      </c>
    </row>
    <row r="2710" spans="1:11" x14ac:dyDescent="0.4">
      <c r="A2710" s="117" t="s">
        <v>6634</v>
      </c>
      <c r="B2710" s="117" t="s">
        <v>225</v>
      </c>
      <c r="C2710" s="117" t="s">
        <v>6560</v>
      </c>
      <c r="D2710" s="117" t="s">
        <v>6561</v>
      </c>
      <c r="E2710" s="117" t="s">
        <v>1237</v>
      </c>
      <c r="F2710" s="117" t="s">
        <v>1236</v>
      </c>
      <c r="G2710" s="146" t="str">
        <f t="shared" si="42"/>
        <v>398624幡多中央消防組合</v>
      </c>
      <c r="H2710" s="117" t="s">
        <v>226</v>
      </c>
      <c r="J2710" s="117" t="s">
        <v>1209</v>
      </c>
      <c r="K2710" s="121">
        <v>789319</v>
      </c>
    </row>
    <row r="2711" spans="1:11" x14ac:dyDescent="0.4">
      <c r="A2711" s="117" t="s">
        <v>6634</v>
      </c>
      <c r="B2711" s="117" t="s">
        <v>225</v>
      </c>
      <c r="C2711" s="117" t="s">
        <v>6560</v>
      </c>
      <c r="D2711" s="117" t="s">
        <v>6561</v>
      </c>
      <c r="E2711" s="117" t="s">
        <v>1235</v>
      </c>
      <c r="F2711" s="117" t="s">
        <v>1234</v>
      </c>
      <c r="G2711" s="146" t="str">
        <f t="shared" si="42"/>
        <v>398675幡多西部消防組合</v>
      </c>
      <c r="H2711" s="117" t="s">
        <v>226</v>
      </c>
      <c r="J2711" s="117" t="s">
        <v>1209</v>
      </c>
      <c r="K2711" s="121">
        <v>602145</v>
      </c>
    </row>
    <row r="2712" spans="1:11" x14ac:dyDescent="0.4">
      <c r="A2712" s="117" t="s">
        <v>6634</v>
      </c>
      <c r="B2712" s="117" t="s">
        <v>225</v>
      </c>
      <c r="C2712" s="117" t="s">
        <v>6560</v>
      </c>
      <c r="D2712" s="117" t="s">
        <v>6561</v>
      </c>
      <c r="E2712" s="117" t="s">
        <v>1233</v>
      </c>
      <c r="F2712" s="117" t="s">
        <v>1232</v>
      </c>
      <c r="G2712" s="146" t="str">
        <f t="shared" si="42"/>
        <v>398705高知県広域食肉センター事務組合</v>
      </c>
      <c r="H2712" s="117" t="s">
        <v>226</v>
      </c>
      <c r="J2712" s="117" t="s">
        <v>1209</v>
      </c>
      <c r="K2712" s="121">
        <v>30685</v>
      </c>
    </row>
    <row r="2713" spans="1:11" x14ac:dyDescent="0.4">
      <c r="A2713" s="117" t="s">
        <v>6634</v>
      </c>
      <c r="B2713" s="117" t="s">
        <v>225</v>
      </c>
      <c r="C2713" s="117" t="s">
        <v>6560</v>
      </c>
      <c r="D2713" s="117" t="s">
        <v>6561</v>
      </c>
      <c r="E2713" s="117" t="s">
        <v>1231</v>
      </c>
      <c r="F2713" s="117" t="s">
        <v>1230</v>
      </c>
      <c r="G2713" s="146" t="str">
        <f t="shared" si="42"/>
        <v>398713嶺北広域行政事務組合</v>
      </c>
      <c r="H2713" s="117" t="s">
        <v>226</v>
      </c>
      <c r="J2713" s="117" t="s">
        <v>1209</v>
      </c>
      <c r="K2713" s="121">
        <v>2373210</v>
      </c>
    </row>
    <row r="2714" spans="1:11" x14ac:dyDescent="0.4">
      <c r="A2714" s="117" t="s">
        <v>6634</v>
      </c>
      <c r="B2714" s="117" t="s">
        <v>225</v>
      </c>
      <c r="C2714" s="117" t="s">
        <v>6560</v>
      </c>
      <c r="D2714" s="117" t="s">
        <v>6561</v>
      </c>
      <c r="E2714" s="117" t="s">
        <v>1229</v>
      </c>
      <c r="F2714" s="117" t="s">
        <v>1228</v>
      </c>
      <c r="G2714" s="146" t="str">
        <f t="shared" si="42"/>
        <v>398721高幡障害者支援施設組合</v>
      </c>
      <c r="H2714" s="117" t="s">
        <v>226</v>
      </c>
      <c r="J2714" s="117" t="s">
        <v>1209</v>
      </c>
      <c r="K2714" s="121">
        <v>25675</v>
      </c>
    </row>
    <row r="2715" spans="1:11" x14ac:dyDescent="0.4">
      <c r="A2715" s="117" t="s">
        <v>6634</v>
      </c>
      <c r="B2715" s="117" t="s">
        <v>225</v>
      </c>
      <c r="C2715" s="117" t="s">
        <v>6560</v>
      </c>
      <c r="D2715" s="117" t="s">
        <v>6561</v>
      </c>
      <c r="E2715" s="117" t="s">
        <v>1227</v>
      </c>
      <c r="F2715" s="117" t="s">
        <v>1226</v>
      </c>
      <c r="G2715" s="146" t="str">
        <f t="shared" si="42"/>
        <v>398730安芸広域市町村圏事務組合</v>
      </c>
      <c r="H2715" s="117" t="s">
        <v>226</v>
      </c>
      <c r="J2715" s="117" t="s">
        <v>1209</v>
      </c>
      <c r="K2715" s="121">
        <v>1065225</v>
      </c>
    </row>
    <row r="2716" spans="1:11" x14ac:dyDescent="0.4">
      <c r="A2716" s="117" t="s">
        <v>6634</v>
      </c>
      <c r="B2716" s="117" t="s">
        <v>225</v>
      </c>
      <c r="C2716" s="117" t="s">
        <v>6560</v>
      </c>
      <c r="D2716" s="117" t="s">
        <v>6561</v>
      </c>
      <c r="E2716" s="117" t="s">
        <v>1225</v>
      </c>
      <c r="F2716" s="117" t="s">
        <v>1224</v>
      </c>
      <c r="G2716" s="146" t="str">
        <f t="shared" si="42"/>
        <v>398748高幡広域市町村圏事務組合</v>
      </c>
      <c r="H2716" s="117" t="s">
        <v>226</v>
      </c>
      <c r="J2716" s="117" t="s">
        <v>1209</v>
      </c>
      <c r="K2716" s="121">
        <v>212845</v>
      </c>
    </row>
    <row r="2717" spans="1:11" x14ac:dyDescent="0.4">
      <c r="A2717" s="117" t="s">
        <v>6634</v>
      </c>
      <c r="B2717" s="117" t="s">
        <v>225</v>
      </c>
      <c r="C2717" s="117" t="s">
        <v>6560</v>
      </c>
      <c r="D2717" s="117" t="s">
        <v>6561</v>
      </c>
      <c r="E2717" s="117" t="s">
        <v>1223</v>
      </c>
      <c r="F2717" s="117" t="s">
        <v>1222</v>
      </c>
      <c r="G2717" s="146" t="str">
        <f t="shared" si="42"/>
        <v>398764仁淀川広域市町村圏事務組合</v>
      </c>
      <c r="H2717" s="117" t="s">
        <v>226</v>
      </c>
      <c r="J2717" s="117" t="s">
        <v>1209</v>
      </c>
      <c r="K2717" s="121">
        <v>11025</v>
      </c>
    </row>
    <row r="2718" spans="1:11" x14ac:dyDescent="0.4">
      <c r="A2718" s="117" t="s">
        <v>6634</v>
      </c>
      <c r="B2718" s="117" t="s">
        <v>225</v>
      </c>
      <c r="C2718" s="117" t="s">
        <v>6560</v>
      </c>
      <c r="D2718" s="117" t="s">
        <v>6561</v>
      </c>
      <c r="E2718" s="117" t="s">
        <v>1221</v>
      </c>
      <c r="F2718" s="117" t="s">
        <v>1220</v>
      </c>
      <c r="G2718" s="146" t="str">
        <f t="shared" si="42"/>
        <v>398781中芸広域連合</v>
      </c>
      <c r="H2718" s="117" t="s">
        <v>226</v>
      </c>
      <c r="J2718" s="117" t="s">
        <v>1209</v>
      </c>
      <c r="K2718" s="121">
        <v>1120841</v>
      </c>
    </row>
    <row r="2719" spans="1:11" x14ac:dyDescent="0.4">
      <c r="A2719" s="117" t="s">
        <v>6634</v>
      </c>
      <c r="B2719" s="117" t="s">
        <v>225</v>
      </c>
      <c r="C2719" s="117" t="s">
        <v>6560</v>
      </c>
      <c r="D2719" s="117" t="s">
        <v>6561</v>
      </c>
      <c r="E2719" s="117" t="s">
        <v>1219</v>
      </c>
      <c r="F2719" s="117" t="s">
        <v>1218</v>
      </c>
      <c r="G2719" s="146" t="str">
        <f t="shared" si="42"/>
        <v>398802高知中央西部焼却処理事務組合</v>
      </c>
      <c r="H2719" s="117" t="s">
        <v>226</v>
      </c>
      <c r="J2719" s="117" t="s">
        <v>1209</v>
      </c>
      <c r="K2719" s="121">
        <v>570153</v>
      </c>
    </row>
    <row r="2720" spans="1:11" x14ac:dyDescent="0.4">
      <c r="A2720" s="117" t="s">
        <v>6634</v>
      </c>
      <c r="B2720" s="117" t="s">
        <v>225</v>
      </c>
      <c r="C2720" s="117" t="s">
        <v>6560</v>
      </c>
      <c r="D2720" s="117" t="s">
        <v>6561</v>
      </c>
      <c r="E2720" s="117" t="s">
        <v>1217</v>
      </c>
      <c r="F2720" s="117" t="s">
        <v>1216</v>
      </c>
      <c r="G2720" s="146" t="str">
        <f t="shared" si="42"/>
        <v>398811こうち人づくり広域連合</v>
      </c>
      <c r="H2720" s="117" t="s">
        <v>226</v>
      </c>
      <c r="J2720" s="117" t="s">
        <v>1209</v>
      </c>
      <c r="K2720" s="121">
        <v>139544</v>
      </c>
    </row>
    <row r="2721" spans="1:11" x14ac:dyDescent="0.4">
      <c r="A2721" s="117" t="s">
        <v>6634</v>
      </c>
      <c r="B2721" s="117" t="s">
        <v>225</v>
      </c>
      <c r="C2721" s="117" t="s">
        <v>6560</v>
      </c>
      <c r="D2721" s="117" t="s">
        <v>6561</v>
      </c>
      <c r="E2721" s="117" t="s">
        <v>1215</v>
      </c>
      <c r="F2721" s="117" t="s">
        <v>1214</v>
      </c>
      <c r="G2721" s="146" t="str">
        <f t="shared" si="42"/>
        <v>398829高知県市町村総合事務組合</v>
      </c>
      <c r="H2721" s="117" t="s">
        <v>226</v>
      </c>
      <c r="J2721" s="117" t="s">
        <v>1209</v>
      </c>
      <c r="K2721" s="121">
        <v>4164684</v>
      </c>
    </row>
    <row r="2722" spans="1:11" x14ac:dyDescent="0.4">
      <c r="A2722" s="117" t="s">
        <v>6634</v>
      </c>
      <c r="B2722" s="117" t="s">
        <v>225</v>
      </c>
      <c r="C2722" s="117" t="s">
        <v>6560</v>
      </c>
      <c r="D2722" s="117" t="s">
        <v>6561</v>
      </c>
      <c r="E2722" s="117" t="s">
        <v>1213</v>
      </c>
      <c r="F2722" s="117" t="s">
        <v>1212</v>
      </c>
      <c r="G2722" s="146" t="str">
        <f t="shared" si="42"/>
        <v>398845高知県後期高齢者医療広域連合</v>
      </c>
      <c r="H2722" s="117" t="s">
        <v>220</v>
      </c>
      <c r="J2722" s="117" t="s">
        <v>1209</v>
      </c>
      <c r="K2722" s="121">
        <v>52042</v>
      </c>
    </row>
    <row r="2723" spans="1:11" x14ac:dyDescent="0.4">
      <c r="A2723" s="117" t="s">
        <v>6634</v>
      </c>
      <c r="B2723" s="117" t="s">
        <v>225</v>
      </c>
      <c r="C2723" s="117" t="s">
        <v>6560</v>
      </c>
      <c r="D2723" s="117" t="s">
        <v>6561</v>
      </c>
      <c r="E2723" s="117" t="s">
        <v>1211</v>
      </c>
      <c r="F2723" s="117" t="s">
        <v>1210</v>
      </c>
      <c r="G2723" s="146" t="str">
        <f t="shared" si="42"/>
        <v>398853南国・香南・香美租税債権管理機構</v>
      </c>
      <c r="H2723" s="117" t="s">
        <v>226</v>
      </c>
      <c r="J2723" s="117" t="s">
        <v>1209</v>
      </c>
      <c r="K2723" s="121">
        <v>50698</v>
      </c>
    </row>
    <row r="2724" spans="1:11" x14ac:dyDescent="0.4">
      <c r="A2724" s="117" t="s">
        <v>6634</v>
      </c>
      <c r="B2724" s="117" t="s">
        <v>225</v>
      </c>
      <c r="C2724" s="117" t="s">
        <v>6560</v>
      </c>
      <c r="D2724" s="117" t="s">
        <v>6561</v>
      </c>
      <c r="E2724" s="117" t="s">
        <v>1208</v>
      </c>
      <c r="F2724" s="117" t="s">
        <v>1207</v>
      </c>
      <c r="G2724" s="146" t="str">
        <f t="shared" si="42"/>
        <v>401005北九州市</v>
      </c>
      <c r="H2724" s="117" t="s">
        <v>802</v>
      </c>
      <c r="J2724" s="117" t="s">
        <v>801</v>
      </c>
      <c r="K2724" s="121">
        <v>551960914</v>
      </c>
    </row>
    <row r="2725" spans="1:11" x14ac:dyDescent="0.4">
      <c r="A2725" s="117" t="s">
        <v>6634</v>
      </c>
      <c r="B2725" s="117" t="s">
        <v>225</v>
      </c>
      <c r="C2725" s="117" t="s">
        <v>6560</v>
      </c>
      <c r="D2725" s="117" t="s">
        <v>6561</v>
      </c>
      <c r="E2725" s="117" t="s">
        <v>1206</v>
      </c>
      <c r="F2725" s="117" t="s">
        <v>1205</v>
      </c>
      <c r="G2725" s="146" t="str">
        <f t="shared" si="42"/>
        <v>401307福岡市</v>
      </c>
      <c r="H2725" s="117" t="s">
        <v>802</v>
      </c>
      <c r="J2725" s="117" t="s">
        <v>801</v>
      </c>
      <c r="K2725" s="121">
        <v>854727042</v>
      </c>
    </row>
    <row r="2726" spans="1:11" x14ac:dyDescent="0.4">
      <c r="A2726" s="117" t="s">
        <v>6634</v>
      </c>
      <c r="B2726" s="117" t="s">
        <v>225</v>
      </c>
      <c r="C2726" s="117" t="s">
        <v>6560</v>
      </c>
      <c r="D2726" s="117" t="s">
        <v>6561</v>
      </c>
      <c r="E2726" s="117" t="s">
        <v>1204</v>
      </c>
      <c r="F2726" s="117" t="s">
        <v>1203</v>
      </c>
      <c r="G2726" s="146" t="str">
        <f t="shared" si="42"/>
        <v>402028大牟田市</v>
      </c>
      <c r="H2726" s="117" t="s">
        <v>343</v>
      </c>
      <c r="J2726" s="117" t="s">
        <v>950</v>
      </c>
      <c r="K2726" s="121">
        <v>54843043</v>
      </c>
    </row>
    <row r="2727" spans="1:11" x14ac:dyDescent="0.4">
      <c r="A2727" s="117" t="s">
        <v>6634</v>
      </c>
      <c r="B2727" s="117" t="s">
        <v>225</v>
      </c>
      <c r="C2727" s="117" t="s">
        <v>6560</v>
      </c>
      <c r="D2727" s="117" t="s">
        <v>6561</v>
      </c>
      <c r="E2727" s="117" t="s">
        <v>1202</v>
      </c>
      <c r="F2727" s="117" t="s">
        <v>1201</v>
      </c>
      <c r="G2727" s="146" t="str">
        <f t="shared" si="42"/>
        <v>402036久留米市</v>
      </c>
      <c r="H2727" s="117" t="s">
        <v>360</v>
      </c>
      <c r="J2727" s="117" t="s">
        <v>950</v>
      </c>
      <c r="K2727" s="121">
        <v>130741675</v>
      </c>
    </row>
    <row r="2728" spans="1:11" x14ac:dyDescent="0.4">
      <c r="A2728" s="117" t="s">
        <v>6634</v>
      </c>
      <c r="B2728" s="117" t="s">
        <v>225</v>
      </c>
      <c r="C2728" s="117" t="s">
        <v>6560</v>
      </c>
      <c r="D2728" s="117" t="s">
        <v>6561</v>
      </c>
      <c r="E2728" s="117" t="s">
        <v>1200</v>
      </c>
      <c r="F2728" s="117" t="s">
        <v>1199</v>
      </c>
      <c r="G2728" s="146" t="str">
        <f t="shared" si="42"/>
        <v>402044直方市</v>
      </c>
      <c r="H2728" s="117" t="s">
        <v>338</v>
      </c>
      <c r="J2728" s="117" t="s">
        <v>950</v>
      </c>
      <c r="K2728" s="121">
        <v>24346199</v>
      </c>
    </row>
    <row r="2729" spans="1:11" x14ac:dyDescent="0.4">
      <c r="A2729" s="117" t="s">
        <v>6634</v>
      </c>
      <c r="B2729" s="117" t="s">
        <v>225</v>
      </c>
      <c r="C2729" s="117" t="s">
        <v>6560</v>
      </c>
      <c r="D2729" s="117" t="s">
        <v>6561</v>
      </c>
      <c r="E2729" s="117" t="s">
        <v>1198</v>
      </c>
      <c r="F2729" s="117" t="s">
        <v>1197</v>
      </c>
      <c r="G2729" s="146" t="str">
        <f t="shared" si="42"/>
        <v>402052飯塚市</v>
      </c>
      <c r="H2729" s="117" t="s">
        <v>343</v>
      </c>
      <c r="J2729" s="117" t="s">
        <v>950</v>
      </c>
      <c r="K2729" s="121">
        <v>65647378</v>
      </c>
    </row>
    <row r="2730" spans="1:11" x14ac:dyDescent="0.4">
      <c r="A2730" s="117" t="s">
        <v>6634</v>
      </c>
      <c r="B2730" s="117" t="s">
        <v>225</v>
      </c>
      <c r="C2730" s="117" t="s">
        <v>6560</v>
      </c>
      <c r="D2730" s="117" t="s">
        <v>6561</v>
      </c>
      <c r="E2730" s="117" t="s">
        <v>1196</v>
      </c>
      <c r="F2730" s="117" t="s">
        <v>1195</v>
      </c>
      <c r="G2730" s="146" t="str">
        <f t="shared" si="42"/>
        <v>402061田川市</v>
      </c>
      <c r="H2730" s="117" t="s">
        <v>338</v>
      </c>
      <c r="J2730" s="117" t="s">
        <v>950</v>
      </c>
      <c r="K2730" s="121">
        <v>27758918</v>
      </c>
    </row>
    <row r="2731" spans="1:11" x14ac:dyDescent="0.4">
      <c r="A2731" s="117" t="s">
        <v>6634</v>
      </c>
      <c r="B2731" s="117" t="s">
        <v>225</v>
      </c>
      <c r="C2731" s="117" t="s">
        <v>6560</v>
      </c>
      <c r="D2731" s="117" t="s">
        <v>6561</v>
      </c>
      <c r="E2731" s="117" t="s">
        <v>1194</v>
      </c>
      <c r="F2731" s="117" t="s">
        <v>1193</v>
      </c>
      <c r="G2731" s="146" t="str">
        <f t="shared" si="42"/>
        <v>402079柳川市</v>
      </c>
      <c r="H2731" s="117" t="s">
        <v>338</v>
      </c>
      <c r="J2731" s="117" t="s">
        <v>950</v>
      </c>
      <c r="K2731" s="121">
        <v>29214554</v>
      </c>
    </row>
    <row r="2732" spans="1:11" x14ac:dyDescent="0.4">
      <c r="A2732" s="117" t="s">
        <v>6634</v>
      </c>
      <c r="B2732" s="117" t="s">
        <v>225</v>
      </c>
      <c r="C2732" s="117" t="s">
        <v>6560</v>
      </c>
      <c r="D2732" s="117" t="s">
        <v>6561</v>
      </c>
      <c r="E2732" s="117" t="s">
        <v>1192</v>
      </c>
      <c r="F2732" s="117" t="s">
        <v>1191</v>
      </c>
      <c r="G2732" s="146" t="str">
        <f t="shared" si="42"/>
        <v>402109八女市</v>
      </c>
      <c r="H2732" s="117" t="s">
        <v>338</v>
      </c>
      <c r="J2732" s="117" t="s">
        <v>950</v>
      </c>
      <c r="K2732" s="121">
        <v>36115093</v>
      </c>
    </row>
    <row r="2733" spans="1:11" x14ac:dyDescent="0.4">
      <c r="A2733" s="117" t="s">
        <v>6634</v>
      </c>
      <c r="B2733" s="117" t="s">
        <v>225</v>
      </c>
      <c r="C2733" s="117" t="s">
        <v>6560</v>
      </c>
      <c r="D2733" s="117" t="s">
        <v>6561</v>
      </c>
      <c r="E2733" s="117" t="s">
        <v>1190</v>
      </c>
      <c r="F2733" s="117" t="s">
        <v>1189</v>
      </c>
      <c r="G2733" s="146" t="str">
        <f t="shared" si="42"/>
        <v>402117筑後市</v>
      </c>
      <c r="H2733" s="117" t="s">
        <v>338</v>
      </c>
      <c r="J2733" s="117" t="s">
        <v>950</v>
      </c>
      <c r="K2733" s="121">
        <v>18394258</v>
      </c>
    </row>
    <row r="2734" spans="1:11" x14ac:dyDescent="0.4">
      <c r="A2734" s="117" t="s">
        <v>6634</v>
      </c>
      <c r="B2734" s="117" t="s">
        <v>225</v>
      </c>
      <c r="C2734" s="117" t="s">
        <v>6560</v>
      </c>
      <c r="D2734" s="117" t="s">
        <v>6561</v>
      </c>
      <c r="E2734" s="117" t="s">
        <v>1188</v>
      </c>
      <c r="F2734" s="117" t="s">
        <v>1187</v>
      </c>
      <c r="G2734" s="146" t="str">
        <f t="shared" si="42"/>
        <v>402125大川市</v>
      </c>
      <c r="H2734" s="117" t="s">
        <v>338</v>
      </c>
      <c r="J2734" s="117" t="s">
        <v>950</v>
      </c>
      <c r="K2734" s="121">
        <v>15560837</v>
      </c>
    </row>
    <row r="2735" spans="1:11" x14ac:dyDescent="0.4">
      <c r="A2735" s="117" t="s">
        <v>6634</v>
      </c>
      <c r="B2735" s="117" t="s">
        <v>225</v>
      </c>
      <c r="C2735" s="117" t="s">
        <v>6560</v>
      </c>
      <c r="D2735" s="117" t="s">
        <v>6561</v>
      </c>
      <c r="E2735" s="117" t="s">
        <v>1186</v>
      </c>
      <c r="F2735" s="117" t="s">
        <v>1185</v>
      </c>
      <c r="G2735" s="146" t="str">
        <f t="shared" si="42"/>
        <v>402133行橋市</v>
      </c>
      <c r="H2735" s="117" t="s">
        <v>338</v>
      </c>
      <c r="J2735" s="117" t="s">
        <v>950</v>
      </c>
      <c r="K2735" s="121">
        <v>29234410</v>
      </c>
    </row>
    <row r="2736" spans="1:11" x14ac:dyDescent="0.4">
      <c r="A2736" s="117" t="s">
        <v>6634</v>
      </c>
      <c r="B2736" s="117" t="s">
        <v>225</v>
      </c>
      <c r="C2736" s="117" t="s">
        <v>6560</v>
      </c>
      <c r="D2736" s="117" t="s">
        <v>6561</v>
      </c>
      <c r="E2736" s="117" t="s">
        <v>1184</v>
      </c>
      <c r="F2736" s="117" t="s">
        <v>1183</v>
      </c>
      <c r="G2736" s="146" t="str">
        <f t="shared" si="42"/>
        <v>402141豊前市</v>
      </c>
      <c r="H2736" s="117" t="s">
        <v>338</v>
      </c>
      <c r="J2736" s="117" t="s">
        <v>950</v>
      </c>
      <c r="K2736" s="121">
        <v>11475741</v>
      </c>
    </row>
    <row r="2737" spans="1:11" x14ac:dyDescent="0.4">
      <c r="A2737" s="117" t="s">
        <v>6634</v>
      </c>
      <c r="B2737" s="117" t="s">
        <v>225</v>
      </c>
      <c r="C2737" s="117" t="s">
        <v>6560</v>
      </c>
      <c r="D2737" s="117" t="s">
        <v>6561</v>
      </c>
      <c r="E2737" s="117" t="s">
        <v>1182</v>
      </c>
      <c r="F2737" s="117" t="s">
        <v>1181</v>
      </c>
      <c r="G2737" s="146" t="str">
        <f t="shared" si="42"/>
        <v>402150中間市</v>
      </c>
      <c r="H2737" s="117" t="s">
        <v>338</v>
      </c>
      <c r="J2737" s="117" t="s">
        <v>950</v>
      </c>
      <c r="K2737" s="121">
        <v>17610714</v>
      </c>
    </row>
    <row r="2738" spans="1:11" x14ac:dyDescent="0.4">
      <c r="A2738" s="117" t="s">
        <v>6634</v>
      </c>
      <c r="B2738" s="117" t="s">
        <v>225</v>
      </c>
      <c r="C2738" s="117" t="s">
        <v>6560</v>
      </c>
      <c r="D2738" s="117" t="s">
        <v>6561</v>
      </c>
      <c r="E2738" s="117" t="s">
        <v>1180</v>
      </c>
      <c r="F2738" s="117" t="s">
        <v>1179</v>
      </c>
      <c r="G2738" s="146" t="str">
        <f t="shared" si="42"/>
        <v>402168小郡市</v>
      </c>
      <c r="H2738" s="117" t="s">
        <v>338</v>
      </c>
      <c r="J2738" s="117" t="s">
        <v>950</v>
      </c>
      <c r="K2738" s="121">
        <v>20338669</v>
      </c>
    </row>
    <row r="2739" spans="1:11" x14ac:dyDescent="0.4">
      <c r="A2739" s="117" t="s">
        <v>6634</v>
      </c>
      <c r="B2739" s="117" t="s">
        <v>225</v>
      </c>
      <c r="C2739" s="117" t="s">
        <v>6560</v>
      </c>
      <c r="D2739" s="117" t="s">
        <v>6561</v>
      </c>
      <c r="E2739" s="117" t="s">
        <v>1178</v>
      </c>
      <c r="F2739" s="117" t="s">
        <v>1177</v>
      </c>
      <c r="G2739" s="146" t="str">
        <f t="shared" si="42"/>
        <v>402176筑紫野市</v>
      </c>
      <c r="H2739" s="117" t="s">
        <v>343</v>
      </c>
      <c r="J2739" s="117" t="s">
        <v>950</v>
      </c>
      <c r="K2739" s="121">
        <v>32699293</v>
      </c>
    </row>
    <row r="2740" spans="1:11" x14ac:dyDescent="0.4">
      <c r="A2740" s="117" t="s">
        <v>6634</v>
      </c>
      <c r="B2740" s="117" t="s">
        <v>225</v>
      </c>
      <c r="C2740" s="117" t="s">
        <v>6560</v>
      </c>
      <c r="D2740" s="117" t="s">
        <v>6561</v>
      </c>
      <c r="E2740" s="117" t="s">
        <v>1176</v>
      </c>
      <c r="F2740" s="117" t="s">
        <v>1175</v>
      </c>
      <c r="G2740" s="146" t="str">
        <f t="shared" si="42"/>
        <v>402184春日市</v>
      </c>
      <c r="H2740" s="117" t="s">
        <v>343</v>
      </c>
      <c r="J2740" s="117" t="s">
        <v>950</v>
      </c>
      <c r="K2740" s="121">
        <v>32413615</v>
      </c>
    </row>
    <row r="2741" spans="1:11" x14ac:dyDescent="0.4">
      <c r="A2741" s="117" t="s">
        <v>6634</v>
      </c>
      <c r="B2741" s="117" t="s">
        <v>225</v>
      </c>
      <c r="C2741" s="117" t="s">
        <v>6560</v>
      </c>
      <c r="D2741" s="117" t="s">
        <v>6561</v>
      </c>
      <c r="E2741" s="117" t="s">
        <v>1174</v>
      </c>
      <c r="F2741" s="117" t="s">
        <v>1173</v>
      </c>
      <c r="G2741" s="146" t="str">
        <f t="shared" si="42"/>
        <v>402192大野城市</v>
      </c>
      <c r="H2741" s="117" t="s">
        <v>338</v>
      </c>
      <c r="J2741" s="117" t="s">
        <v>950</v>
      </c>
      <c r="K2741" s="121">
        <v>34359364</v>
      </c>
    </row>
    <row r="2742" spans="1:11" x14ac:dyDescent="0.4">
      <c r="A2742" s="117" t="s">
        <v>6634</v>
      </c>
      <c r="B2742" s="117" t="s">
        <v>225</v>
      </c>
      <c r="C2742" s="117" t="s">
        <v>6560</v>
      </c>
      <c r="D2742" s="117" t="s">
        <v>6561</v>
      </c>
      <c r="E2742" s="117" t="s">
        <v>1172</v>
      </c>
      <c r="F2742" s="117" t="s">
        <v>1171</v>
      </c>
      <c r="G2742" s="146" t="str">
        <f t="shared" si="42"/>
        <v>402206宗像市</v>
      </c>
      <c r="H2742" s="117" t="s">
        <v>338</v>
      </c>
      <c r="J2742" s="117" t="s">
        <v>950</v>
      </c>
      <c r="K2742" s="121">
        <v>36985350</v>
      </c>
    </row>
    <row r="2743" spans="1:11" x14ac:dyDescent="0.4">
      <c r="A2743" s="117" t="s">
        <v>6634</v>
      </c>
      <c r="B2743" s="117" t="s">
        <v>225</v>
      </c>
      <c r="C2743" s="117" t="s">
        <v>6560</v>
      </c>
      <c r="D2743" s="117" t="s">
        <v>6561</v>
      </c>
      <c r="E2743" s="117" t="s">
        <v>1170</v>
      </c>
      <c r="F2743" s="117" t="s">
        <v>1169</v>
      </c>
      <c r="G2743" s="146" t="str">
        <f t="shared" si="42"/>
        <v>402214太宰府市</v>
      </c>
      <c r="H2743" s="117" t="s">
        <v>338</v>
      </c>
      <c r="J2743" s="117" t="s">
        <v>950</v>
      </c>
      <c r="K2743" s="121">
        <v>23471610</v>
      </c>
    </row>
    <row r="2744" spans="1:11" x14ac:dyDescent="0.4">
      <c r="A2744" s="117" t="s">
        <v>6634</v>
      </c>
      <c r="B2744" s="117" t="s">
        <v>225</v>
      </c>
      <c r="C2744" s="117" t="s">
        <v>6560</v>
      </c>
      <c r="D2744" s="117" t="s">
        <v>6561</v>
      </c>
      <c r="E2744" s="117" t="s">
        <v>1168</v>
      </c>
      <c r="F2744" s="117" t="s">
        <v>1167</v>
      </c>
      <c r="G2744" s="146" t="str">
        <f t="shared" si="42"/>
        <v>402231古賀市</v>
      </c>
      <c r="H2744" s="117" t="s">
        <v>338</v>
      </c>
      <c r="J2744" s="117" t="s">
        <v>950</v>
      </c>
      <c r="K2744" s="121">
        <v>20467300</v>
      </c>
    </row>
    <row r="2745" spans="1:11" x14ac:dyDescent="0.4">
      <c r="A2745" s="117" t="s">
        <v>6634</v>
      </c>
      <c r="B2745" s="117" t="s">
        <v>225</v>
      </c>
      <c r="C2745" s="117" t="s">
        <v>6560</v>
      </c>
      <c r="D2745" s="117" t="s">
        <v>6561</v>
      </c>
      <c r="E2745" s="117" t="s">
        <v>1166</v>
      </c>
      <c r="F2745" s="117" t="s">
        <v>1165</v>
      </c>
      <c r="G2745" s="146" t="str">
        <f t="shared" si="42"/>
        <v>402249福津市</v>
      </c>
      <c r="H2745" s="117" t="s">
        <v>338</v>
      </c>
      <c r="J2745" s="117" t="s">
        <v>950</v>
      </c>
      <c r="K2745" s="121">
        <v>21817210</v>
      </c>
    </row>
    <row r="2746" spans="1:11" x14ac:dyDescent="0.4">
      <c r="A2746" s="117" t="s">
        <v>6634</v>
      </c>
      <c r="B2746" s="117" t="s">
        <v>225</v>
      </c>
      <c r="C2746" s="117" t="s">
        <v>6560</v>
      </c>
      <c r="D2746" s="117" t="s">
        <v>6561</v>
      </c>
      <c r="E2746" s="117" t="s">
        <v>1164</v>
      </c>
      <c r="F2746" s="117" t="s">
        <v>1163</v>
      </c>
      <c r="G2746" s="146" t="str">
        <f t="shared" si="42"/>
        <v>402257うきは市</v>
      </c>
      <c r="H2746" s="117" t="s">
        <v>338</v>
      </c>
      <c r="J2746" s="117" t="s">
        <v>950</v>
      </c>
      <c r="K2746" s="121">
        <v>16227491</v>
      </c>
    </row>
    <row r="2747" spans="1:11" x14ac:dyDescent="0.4">
      <c r="A2747" s="117" t="s">
        <v>6634</v>
      </c>
      <c r="B2747" s="117" t="s">
        <v>225</v>
      </c>
      <c r="C2747" s="117" t="s">
        <v>6560</v>
      </c>
      <c r="D2747" s="117" t="s">
        <v>6561</v>
      </c>
      <c r="E2747" s="117" t="s">
        <v>1162</v>
      </c>
      <c r="F2747" s="117" t="s">
        <v>1161</v>
      </c>
      <c r="G2747" s="146" t="str">
        <f t="shared" si="42"/>
        <v>402265宮若市</v>
      </c>
      <c r="H2747" s="117" t="s">
        <v>338</v>
      </c>
      <c r="J2747" s="117" t="s">
        <v>950</v>
      </c>
      <c r="K2747" s="121">
        <v>15896958</v>
      </c>
    </row>
    <row r="2748" spans="1:11" x14ac:dyDescent="0.4">
      <c r="A2748" s="117" t="s">
        <v>6634</v>
      </c>
      <c r="B2748" s="117" t="s">
        <v>225</v>
      </c>
      <c r="C2748" s="117" t="s">
        <v>6560</v>
      </c>
      <c r="D2748" s="117" t="s">
        <v>6561</v>
      </c>
      <c r="E2748" s="117" t="s">
        <v>1160</v>
      </c>
      <c r="F2748" s="117" t="s">
        <v>1159</v>
      </c>
      <c r="G2748" s="146" t="str">
        <f t="shared" si="42"/>
        <v>402273嘉麻市</v>
      </c>
      <c r="H2748" s="117" t="s">
        <v>338</v>
      </c>
      <c r="J2748" s="117" t="s">
        <v>950</v>
      </c>
      <c r="K2748" s="121">
        <v>25191608</v>
      </c>
    </row>
    <row r="2749" spans="1:11" x14ac:dyDescent="0.4">
      <c r="A2749" s="117" t="s">
        <v>6634</v>
      </c>
      <c r="B2749" s="117" t="s">
        <v>225</v>
      </c>
      <c r="C2749" s="117" t="s">
        <v>6560</v>
      </c>
      <c r="D2749" s="117" t="s">
        <v>6561</v>
      </c>
      <c r="E2749" s="117" t="s">
        <v>1158</v>
      </c>
      <c r="F2749" s="117" t="s">
        <v>1157</v>
      </c>
      <c r="G2749" s="146" t="str">
        <f t="shared" si="42"/>
        <v>402281朝倉市</v>
      </c>
      <c r="H2749" s="117" t="s">
        <v>338</v>
      </c>
      <c r="J2749" s="117" t="s">
        <v>950</v>
      </c>
      <c r="K2749" s="121">
        <v>36387301</v>
      </c>
    </row>
    <row r="2750" spans="1:11" x14ac:dyDescent="0.4">
      <c r="A2750" s="117" t="s">
        <v>6634</v>
      </c>
      <c r="B2750" s="117" t="s">
        <v>225</v>
      </c>
      <c r="C2750" s="117" t="s">
        <v>6560</v>
      </c>
      <c r="D2750" s="117" t="s">
        <v>6561</v>
      </c>
      <c r="E2750" s="117" t="s">
        <v>1156</v>
      </c>
      <c r="F2750" s="117" t="s">
        <v>1155</v>
      </c>
      <c r="G2750" s="146" t="str">
        <f t="shared" si="42"/>
        <v>402290みやま市</v>
      </c>
      <c r="H2750" s="117" t="s">
        <v>338</v>
      </c>
      <c r="J2750" s="117" t="s">
        <v>950</v>
      </c>
      <c r="K2750" s="121">
        <v>18779681</v>
      </c>
    </row>
    <row r="2751" spans="1:11" x14ac:dyDescent="0.4">
      <c r="A2751" s="117" t="s">
        <v>6634</v>
      </c>
      <c r="B2751" s="117" t="s">
        <v>225</v>
      </c>
      <c r="C2751" s="117" t="s">
        <v>6560</v>
      </c>
      <c r="D2751" s="117" t="s">
        <v>6561</v>
      </c>
      <c r="E2751" s="117" t="s">
        <v>1154</v>
      </c>
      <c r="F2751" s="117" t="s">
        <v>1153</v>
      </c>
      <c r="G2751" s="146" t="str">
        <f t="shared" si="42"/>
        <v>402303糸島市</v>
      </c>
      <c r="H2751" s="117" t="s">
        <v>338</v>
      </c>
      <c r="J2751" s="117" t="s">
        <v>950</v>
      </c>
      <c r="K2751" s="121">
        <v>34863833</v>
      </c>
    </row>
    <row r="2752" spans="1:11" x14ac:dyDescent="0.4">
      <c r="A2752" s="117" t="s">
        <v>6634</v>
      </c>
      <c r="B2752" s="117" t="s">
        <v>225</v>
      </c>
      <c r="C2752" s="117" t="s">
        <v>6560</v>
      </c>
      <c r="D2752" s="117" t="s">
        <v>6561</v>
      </c>
      <c r="E2752" s="117" t="s">
        <v>1152</v>
      </c>
      <c r="F2752" s="117" t="s">
        <v>1151</v>
      </c>
      <c r="G2752" s="146" t="str">
        <f t="shared" si="42"/>
        <v>403059那珂川町</v>
      </c>
      <c r="H2752" s="117" t="s">
        <v>277</v>
      </c>
      <c r="J2752" s="117" t="s">
        <v>950</v>
      </c>
      <c r="K2752" s="121">
        <v>16977361</v>
      </c>
    </row>
    <row r="2753" spans="1:11" x14ac:dyDescent="0.4">
      <c r="A2753" s="117" t="s">
        <v>6634</v>
      </c>
      <c r="B2753" s="117" t="s">
        <v>225</v>
      </c>
      <c r="C2753" s="117" t="s">
        <v>6560</v>
      </c>
      <c r="D2753" s="117" t="s">
        <v>6561</v>
      </c>
      <c r="E2753" s="117" t="s">
        <v>1150</v>
      </c>
      <c r="F2753" s="117" t="s">
        <v>1149</v>
      </c>
      <c r="G2753" s="146" t="str">
        <f t="shared" si="42"/>
        <v>403415宇美町</v>
      </c>
      <c r="H2753" s="117" t="s">
        <v>277</v>
      </c>
      <c r="J2753" s="117" t="s">
        <v>950</v>
      </c>
      <c r="K2753" s="121">
        <v>11183553</v>
      </c>
    </row>
    <row r="2754" spans="1:11" x14ac:dyDescent="0.4">
      <c r="A2754" s="117" t="s">
        <v>6634</v>
      </c>
      <c r="B2754" s="117" t="s">
        <v>225</v>
      </c>
      <c r="C2754" s="117" t="s">
        <v>6560</v>
      </c>
      <c r="D2754" s="117" t="s">
        <v>6561</v>
      </c>
      <c r="E2754" s="117" t="s">
        <v>1148</v>
      </c>
      <c r="F2754" s="117" t="s">
        <v>1147</v>
      </c>
      <c r="G2754" s="146" t="str">
        <f t="shared" ref="G2754:G2817" si="43">E2754&amp;F2754</f>
        <v>403423篠栗町</v>
      </c>
      <c r="H2754" s="117" t="s">
        <v>277</v>
      </c>
      <c r="J2754" s="117" t="s">
        <v>950</v>
      </c>
      <c r="K2754" s="121">
        <v>9786087</v>
      </c>
    </row>
    <row r="2755" spans="1:11" x14ac:dyDescent="0.4">
      <c r="A2755" s="117" t="s">
        <v>6634</v>
      </c>
      <c r="B2755" s="117" t="s">
        <v>225</v>
      </c>
      <c r="C2755" s="117" t="s">
        <v>6560</v>
      </c>
      <c r="D2755" s="117" t="s">
        <v>6561</v>
      </c>
      <c r="E2755" s="117" t="s">
        <v>1146</v>
      </c>
      <c r="F2755" s="117" t="s">
        <v>1145</v>
      </c>
      <c r="G2755" s="146" t="str">
        <f t="shared" si="43"/>
        <v>403431志免町</v>
      </c>
      <c r="H2755" s="117" t="s">
        <v>277</v>
      </c>
      <c r="J2755" s="117" t="s">
        <v>950</v>
      </c>
      <c r="K2755" s="121">
        <v>13295236</v>
      </c>
    </row>
    <row r="2756" spans="1:11" x14ac:dyDescent="0.4">
      <c r="A2756" s="117" t="s">
        <v>6634</v>
      </c>
      <c r="B2756" s="117" t="s">
        <v>225</v>
      </c>
      <c r="C2756" s="117" t="s">
        <v>6560</v>
      </c>
      <c r="D2756" s="117" t="s">
        <v>6561</v>
      </c>
      <c r="E2756" s="117" t="s">
        <v>1144</v>
      </c>
      <c r="F2756" s="117" t="s">
        <v>1143</v>
      </c>
      <c r="G2756" s="146" t="str">
        <f t="shared" si="43"/>
        <v>403440須恵町</v>
      </c>
      <c r="H2756" s="117" t="s">
        <v>277</v>
      </c>
      <c r="J2756" s="117" t="s">
        <v>950</v>
      </c>
      <c r="K2756" s="121">
        <v>8501835</v>
      </c>
    </row>
    <row r="2757" spans="1:11" x14ac:dyDescent="0.4">
      <c r="A2757" s="117" t="s">
        <v>6634</v>
      </c>
      <c r="B2757" s="117" t="s">
        <v>225</v>
      </c>
      <c r="C2757" s="117" t="s">
        <v>6560</v>
      </c>
      <c r="D2757" s="117" t="s">
        <v>6561</v>
      </c>
      <c r="E2757" s="117" t="s">
        <v>1142</v>
      </c>
      <c r="F2757" s="117" t="s">
        <v>1141</v>
      </c>
      <c r="G2757" s="146" t="str">
        <f t="shared" si="43"/>
        <v>403458新宮町</v>
      </c>
      <c r="H2757" s="117" t="s">
        <v>277</v>
      </c>
      <c r="J2757" s="117" t="s">
        <v>950</v>
      </c>
      <c r="K2757" s="121">
        <v>12630514</v>
      </c>
    </row>
    <row r="2758" spans="1:11" x14ac:dyDescent="0.4">
      <c r="A2758" s="117" t="s">
        <v>6634</v>
      </c>
      <c r="B2758" s="117" t="s">
        <v>225</v>
      </c>
      <c r="C2758" s="117" t="s">
        <v>6560</v>
      </c>
      <c r="D2758" s="117" t="s">
        <v>6561</v>
      </c>
      <c r="E2758" s="117" t="s">
        <v>1140</v>
      </c>
      <c r="F2758" s="117" t="s">
        <v>1139</v>
      </c>
      <c r="G2758" s="146" t="str">
        <f t="shared" si="43"/>
        <v>403482久山町</v>
      </c>
      <c r="H2758" s="117" t="s">
        <v>277</v>
      </c>
      <c r="J2758" s="117" t="s">
        <v>950</v>
      </c>
      <c r="K2758" s="121">
        <v>4649638</v>
      </c>
    </row>
    <row r="2759" spans="1:11" x14ac:dyDescent="0.4">
      <c r="A2759" s="117" t="s">
        <v>6634</v>
      </c>
      <c r="B2759" s="117" t="s">
        <v>225</v>
      </c>
      <c r="C2759" s="117" t="s">
        <v>6560</v>
      </c>
      <c r="D2759" s="117" t="s">
        <v>6561</v>
      </c>
      <c r="E2759" s="117" t="s">
        <v>1138</v>
      </c>
      <c r="F2759" s="117" t="s">
        <v>1137</v>
      </c>
      <c r="G2759" s="146" t="str">
        <f t="shared" si="43"/>
        <v>403491粕屋町</v>
      </c>
      <c r="H2759" s="117" t="s">
        <v>277</v>
      </c>
      <c r="J2759" s="117" t="s">
        <v>950</v>
      </c>
      <c r="K2759" s="121">
        <v>14331263</v>
      </c>
    </row>
    <row r="2760" spans="1:11" x14ac:dyDescent="0.4">
      <c r="A2760" s="117" t="s">
        <v>6634</v>
      </c>
      <c r="B2760" s="117" t="s">
        <v>225</v>
      </c>
      <c r="C2760" s="117" t="s">
        <v>6560</v>
      </c>
      <c r="D2760" s="117" t="s">
        <v>6561</v>
      </c>
      <c r="E2760" s="117" t="s">
        <v>1136</v>
      </c>
      <c r="F2760" s="117" t="s">
        <v>1135</v>
      </c>
      <c r="G2760" s="146" t="str">
        <f t="shared" si="43"/>
        <v>403814芦屋町</v>
      </c>
      <c r="H2760" s="117" t="s">
        <v>277</v>
      </c>
      <c r="J2760" s="117" t="s">
        <v>950</v>
      </c>
      <c r="K2760" s="121">
        <v>11041264</v>
      </c>
    </row>
    <row r="2761" spans="1:11" x14ac:dyDescent="0.4">
      <c r="A2761" s="117" t="s">
        <v>6634</v>
      </c>
      <c r="B2761" s="117" t="s">
        <v>225</v>
      </c>
      <c r="C2761" s="117" t="s">
        <v>6560</v>
      </c>
      <c r="D2761" s="117" t="s">
        <v>6561</v>
      </c>
      <c r="E2761" s="117" t="s">
        <v>1134</v>
      </c>
      <c r="F2761" s="117" t="s">
        <v>1133</v>
      </c>
      <c r="G2761" s="146" t="str">
        <f t="shared" si="43"/>
        <v>403822水巻町</v>
      </c>
      <c r="H2761" s="117" t="s">
        <v>277</v>
      </c>
      <c r="J2761" s="117" t="s">
        <v>950</v>
      </c>
      <c r="K2761" s="121">
        <v>10042962</v>
      </c>
    </row>
    <row r="2762" spans="1:11" x14ac:dyDescent="0.4">
      <c r="A2762" s="117" t="s">
        <v>6634</v>
      </c>
      <c r="B2762" s="117" t="s">
        <v>225</v>
      </c>
      <c r="C2762" s="117" t="s">
        <v>6560</v>
      </c>
      <c r="D2762" s="117" t="s">
        <v>6561</v>
      </c>
      <c r="E2762" s="117" t="s">
        <v>1132</v>
      </c>
      <c r="F2762" s="117" t="s">
        <v>1131</v>
      </c>
      <c r="G2762" s="146" t="str">
        <f t="shared" si="43"/>
        <v>403831岡垣町</v>
      </c>
      <c r="H2762" s="117" t="s">
        <v>277</v>
      </c>
      <c r="J2762" s="117" t="s">
        <v>950</v>
      </c>
      <c r="K2762" s="121">
        <v>10220485</v>
      </c>
    </row>
    <row r="2763" spans="1:11" x14ac:dyDescent="0.4">
      <c r="A2763" s="117" t="s">
        <v>6634</v>
      </c>
      <c r="B2763" s="117" t="s">
        <v>225</v>
      </c>
      <c r="C2763" s="117" t="s">
        <v>6560</v>
      </c>
      <c r="D2763" s="117" t="s">
        <v>6561</v>
      </c>
      <c r="E2763" s="117" t="s">
        <v>1130</v>
      </c>
      <c r="F2763" s="117" t="s">
        <v>1129</v>
      </c>
      <c r="G2763" s="146" t="str">
        <f t="shared" si="43"/>
        <v>403849遠賀町</v>
      </c>
      <c r="H2763" s="117" t="s">
        <v>277</v>
      </c>
      <c r="J2763" s="117" t="s">
        <v>950</v>
      </c>
      <c r="K2763" s="121">
        <v>7759052</v>
      </c>
    </row>
    <row r="2764" spans="1:11" x14ac:dyDescent="0.4">
      <c r="A2764" s="117" t="s">
        <v>6634</v>
      </c>
      <c r="B2764" s="117" t="s">
        <v>225</v>
      </c>
      <c r="C2764" s="117" t="s">
        <v>6560</v>
      </c>
      <c r="D2764" s="117" t="s">
        <v>6561</v>
      </c>
      <c r="E2764" s="117" t="s">
        <v>1128</v>
      </c>
      <c r="F2764" s="117" t="s">
        <v>1127</v>
      </c>
      <c r="G2764" s="146" t="str">
        <f t="shared" si="43"/>
        <v>404012小竹町</v>
      </c>
      <c r="H2764" s="117" t="s">
        <v>277</v>
      </c>
      <c r="J2764" s="117" t="s">
        <v>950</v>
      </c>
      <c r="K2764" s="121">
        <v>4407825</v>
      </c>
    </row>
    <row r="2765" spans="1:11" x14ac:dyDescent="0.4">
      <c r="A2765" s="117" t="s">
        <v>6634</v>
      </c>
      <c r="B2765" s="117" t="s">
        <v>225</v>
      </c>
      <c r="C2765" s="117" t="s">
        <v>6560</v>
      </c>
      <c r="D2765" s="117" t="s">
        <v>6561</v>
      </c>
      <c r="E2765" s="117" t="s">
        <v>1126</v>
      </c>
      <c r="F2765" s="117" t="s">
        <v>1125</v>
      </c>
      <c r="G2765" s="146" t="str">
        <f t="shared" si="43"/>
        <v>404021鞍手町</v>
      </c>
      <c r="H2765" s="117" t="s">
        <v>277</v>
      </c>
      <c r="J2765" s="117" t="s">
        <v>950</v>
      </c>
      <c r="K2765" s="121">
        <v>7147795</v>
      </c>
    </row>
    <row r="2766" spans="1:11" x14ac:dyDescent="0.4">
      <c r="A2766" s="117" t="s">
        <v>6634</v>
      </c>
      <c r="B2766" s="117" t="s">
        <v>225</v>
      </c>
      <c r="C2766" s="117" t="s">
        <v>6560</v>
      </c>
      <c r="D2766" s="117" t="s">
        <v>6561</v>
      </c>
      <c r="E2766" s="117" t="s">
        <v>1124</v>
      </c>
      <c r="F2766" s="117" t="s">
        <v>1123</v>
      </c>
      <c r="G2766" s="146" t="str">
        <f t="shared" si="43"/>
        <v>404217桂川町</v>
      </c>
      <c r="H2766" s="117" t="s">
        <v>277</v>
      </c>
      <c r="J2766" s="117" t="s">
        <v>950</v>
      </c>
      <c r="K2766" s="121">
        <v>5485093</v>
      </c>
    </row>
    <row r="2767" spans="1:11" x14ac:dyDescent="0.4">
      <c r="A2767" s="117" t="s">
        <v>6634</v>
      </c>
      <c r="B2767" s="117" t="s">
        <v>225</v>
      </c>
      <c r="C2767" s="117" t="s">
        <v>6560</v>
      </c>
      <c r="D2767" s="117" t="s">
        <v>6561</v>
      </c>
      <c r="E2767" s="117" t="s">
        <v>1122</v>
      </c>
      <c r="F2767" s="117" t="s">
        <v>1121</v>
      </c>
      <c r="G2767" s="146" t="str">
        <f t="shared" si="43"/>
        <v>404471筑前町</v>
      </c>
      <c r="H2767" s="117" t="s">
        <v>277</v>
      </c>
      <c r="J2767" s="117" t="s">
        <v>950</v>
      </c>
      <c r="K2767" s="121">
        <v>12533464</v>
      </c>
    </row>
    <row r="2768" spans="1:11" x14ac:dyDescent="0.4">
      <c r="A2768" s="117" t="s">
        <v>6634</v>
      </c>
      <c r="B2768" s="117" t="s">
        <v>225</v>
      </c>
      <c r="C2768" s="117" t="s">
        <v>6560</v>
      </c>
      <c r="D2768" s="117" t="s">
        <v>6561</v>
      </c>
      <c r="E2768" s="117" t="s">
        <v>1120</v>
      </c>
      <c r="F2768" s="117" t="s">
        <v>1119</v>
      </c>
      <c r="G2768" s="146" t="str">
        <f t="shared" si="43"/>
        <v>404489東峰村</v>
      </c>
      <c r="H2768" s="117" t="s">
        <v>277</v>
      </c>
      <c r="J2768" s="117" t="s">
        <v>950</v>
      </c>
      <c r="K2768" s="121">
        <v>4437043</v>
      </c>
    </row>
    <row r="2769" spans="1:11" x14ac:dyDescent="0.4">
      <c r="A2769" s="117" t="s">
        <v>6634</v>
      </c>
      <c r="B2769" s="117" t="s">
        <v>225</v>
      </c>
      <c r="C2769" s="117" t="s">
        <v>6560</v>
      </c>
      <c r="D2769" s="117" t="s">
        <v>6561</v>
      </c>
      <c r="E2769" s="117" t="s">
        <v>1118</v>
      </c>
      <c r="F2769" s="117" t="s">
        <v>1117</v>
      </c>
      <c r="G2769" s="146" t="str">
        <f t="shared" si="43"/>
        <v>405035大刀洗町</v>
      </c>
      <c r="H2769" s="117" t="s">
        <v>277</v>
      </c>
      <c r="J2769" s="117" t="s">
        <v>950</v>
      </c>
      <c r="K2769" s="121">
        <v>6687173</v>
      </c>
    </row>
    <row r="2770" spans="1:11" x14ac:dyDescent="0.4">
      <c r="A2770" s="117" t="s">
        <v>6634</v>
      </c>
      <c r="B2770" s="117" t="s">
        <v>225</v>
      </c>
      <c r="C2770" s="117" t="s">
        <v>6560</v>
      </c>
      <c r="D2770" s="117" t="s">
        <v>6561</v>
      </c>
      <c r="E2770" s="117" t="s">
        <v>1116</v>
      </c>
      <c r="F2770" s="117" t="s">
        <v>1115</v>
      </c>
      <c r="G2770" s="146" t="str">
        <f t="shared" si="43"/>
        <v>405221大木町</v>
      </c>
      <c r="H2770" s="117" t="s">
        <v>277</v>
      </c>
      <c r="J2770" s="117" t="s">
        <v>950</v>
      </c>
      <c r="K2770" s="121">
        <v>5705806</v>
      </c>
    </row>
    <row r="2771" spans="1:11" x14ac:dyDescent="0.4">
      <c r="A2771" s="117" t="s">
        <v>6634</v>
      </c>
      <c r="B2771" s="117" t="s">
        <v>225</v>
      </c>
      <c r="C2771" s="117" t="s">
        <v>6560</v>
      </c>
      <c r="D2771" s="117" t="s">
        <v>6561</v>
      </c>
      <c r="E2771" s="117" t="s">
        <v>1114</v>
      </c>
      <c r="F2771" s="117" t="s">
        <v>1113</v>
      </c>
      <c r="G2771" s="146" t="str">
        <f t="shared" si="43"/>
        <v>405442広川町</v>
      </c>
      <c r="H2771" s="117" t="s">
        <v>277</v>
      </c>
      <c r="J2771" s="117" t="s">
        <v>950</v>
      </c>
      <c r="K2771" s="121">
        <v>7612788</v>
      </c>
    </row>
    <row r="2772" spans="1:11" x14ac:dyDescent="0.4">
      <c r="A2772" s="117" t="s">
        <v>6634</v>
      </c>
      <c r="B2772" s="117" t="s">
        <v>225</v>
      </c>
      <c r="C2772" s="117" t="s">
        <v>6560</v>
      </c>
      <c r="D2772" s="117" t="s">
        <v>6561</v>
      </c>
      <c r="E2772" s="117" t="s">
        <v>1112</v>
      </c>
      <c r="F2772" s="117" t="s">
        <v>1111</v>
      </c>
      <c r="G2772" s="146" t="str">
        <f t="shared" si="43"/>
        <v>406015香春町</v>
      </c>
      <c r="H2772" s="117" t="s">
        <v>277</v>
      </c>
      <c r="J2772" s="117" t="s">
        <v>950</v>
      </c>
      <c r="K2772" s="121">
        <v>5808299</v>
      </c>
    </row>
    <row r="2773" spans="1:11" x14ac:dyDescent="0.4">
      <c r="A2773" s="117" t="s">
        <v>6634</v>
      </c>
      <c r="B2773" s="117" t="s">
        <v>225</v>
      </c>
      <c r="C2773" s="117" t="s">
        <v>6560</v>
      </c>
      <c r="D2773" s="117" t="s">
        <v>6561</v>
      </c>
      <c r="E2773" s="117" t="s">
        <v>1110</v>
      </c>
      <c r="F2773" s="117" t="s">
        <v>1109</v>
      </c>
      <c r="G2773" s="146" t="str">
        <f t="shared" si="43"/>
        <v>406023添田町</v>
      </c>
      <c r="H2773" s="117" t="s">
        <v>277</v>
      </c>
      <c r="J2773" s="117" t="s">
        <v>950</v>
      </c>
      <c r="K2773" s="121">
        <v>6802836</v>
      </c>
    </row>
    <row r="2774" spans="1:11" x14ac:dyDescent="0.4">
      <c r="A2774" s="117" t="s">
        <v>6634</v>
      </c>
      <c r="B2774" s="117" t="s">
        <v>225</v>
      </c>
      <c r="C2774" s="117" t="s">
        <v>6560</v>
      </c>
      <c r="D2774" s="117" t="s">
        <v>6561</v>
      </c>
      <c r="E2774" s="117" t="s">
        <v>1108</v>
      </c>
      <c r="F2774" s="117" t="s">
        <v>1107</v>
      </c>
      <c r="G2774" s="146" t="str">
        <f t="shared" si="43"/>
        <v>406040糸田町</v>
      </c>
      <c r="H2774" s="117" t="s">
        <v>277</v>
      </c>
      <c r="J2774" s="117" t="s">
        <v>950</v>
      </c>
      <c r="K2774" s="121">
        <v>4818151</v>
      </c>
    </row>
    <row r="2775" spans="1:11" x14ac:dyDescent="0.4">
      <c r="A2775" s="117" t="s">
        <v>6634</v>
      </c>
      <c r="B2775" s="117" t="s">
        <v>225</v>
      </c>
      <c r="C2775" s="117" t="s">
        <v>6560</v>
      </c>
      <c r="D2775" s="117" t="s">
        <v>6561</v>
      </c>
      <c r="E2775" s="117" t="s">
        <v>1106</v>
      </c>
      <c r="F2775" s="117" t="s">
        <v>1105</v>
      </c>
      <c r="G2775" s="146" t="str">
        <f t="shared" si="43"/>
        <v>406058川崎町</v>
      </c>
      <c r="H2775" s="117" t="s">
        <v>277</v>
      </c>
      <c r="J2775" s="117" t="s">
        <v>950</v>
      </c>
      <c r="K2775" s="121">
        <v>10063926</v>
      </c>
    </row>
    <row r="2776" spans="1:11" x14ac:dyDescent="0.4">
      <c r="A2776" s="117" t="s">
        <v>6634</v>
      </c>
      <c r="B2776" s="117" t="s">
        <v>225</v>
      </c>
      <c r="C2776" s="117" t="s">
        <v>6560</v>
      </c>
      <c r="D2776" s="117" t="s">
        <v>6561</v>
      </c>
      <c r="E2776" s="117" t="s">
        <v>1104</v>
      </c>
      <c r="F2776" s="117" t="s">
        <v>1103</v>
      </c>
      <c r="G2776" s="146" t="str">
        <f t="shared" si="43"/>
        <v>406082大任町</v>
      </c>
      <c r="H2776" s="117" t="s">
        <v>277</v>
      </c>
      <c r="J2776" s="117" t="s">
        <v>950</v>
      </c>
      <c r="K2776" s="121">
        <v>6224988</v>
      </c>
    </row>
    <row r="2777" spans="1:11" x14ac:dyDescent="0.4">
      <c r="A2777" s="117" t="s">
        <v>6634</v>
      </c>
      <c r="B2777" s="117" t="s">
        <v>225</v>
      </c>
      <c r="C2777" s="117" t="s">
        <v>6560</v>
      </c>
      <c r="D2777" s="117" t="s">
        <v>6561</v>
      </c>
      <c r="E2777" s="117" t="s">
        <v>1102</v>
      </c>
      <c r="F2777" s="117" t="s">
        <v>1101</v>
      </c>
      <c r="G2777" s="146" t="str">
        <f t="shared" si="43"/>
        <v>406091赤村</v>
      </c>
      <c r="H2777" s="117" t="s">
        <v>277</v>
      </c>
      <c r="J2777" s="117" t="s">
        <v>950</v>
      </c>
      <c r="K2777" s="121">
        <v>2951411</v>
      </c>
    </row>
    <row r="2778" spans="1:11" x14ac:dyDescent="0.4">
      <c r="A2778" s="117" t="s">
        <v>6634</v>
      </c>
      <c r="B2778" s="117" t="s">
        <v>225</v>
      </c>
      <c r="C2778" s="117" t="s">
        <v>6560</v>
      </c>
      <c r="D2778" s="117" t="s">
        <v>6561</v>
      </c>
      <c r="E2778" s="117" t="s">
        <v>1100</v>
      </c>
      <c r="F2778" s="117" t="s">
        <v>1099</v>
      </c>
      <c r="G2778" s="146" t="str">
        <f t="shared" si="43"/>
        <v>406104福智町</v>
      </c>
      <c r="H2778" s="117" t="s">
        <v>277</v>
      </c>
      <c r="J2778" s="117" t="s">
        <v>950</v>
      </c>
      <c r="K2778" s="121">
        <v>17263359</v>
      </c>
    </row>
    <row r="2779" spans="1:11" x14ac:dyDescent="0.4">
      <c r="A2779" s="117" t="s">
        <v>6634</v>
      </c>
      <c r="B2779" s="117" t="s">
        <v>225</v>
      </c>
      <c r="C2779" s="117" t="s">
        <v>6560</v>
      </c>
      <c r="D2779" s="117" t="s">
        <v>6561</v>
      </c>
      <c r="E2779" s="117" t="s">
        <v>1098</v>
      </c>
      <c r="F2779" s="117" t="s">
        <v>1097</v>
      </c>
      <c r="G2779" s="146" t="str">
        <f t="shared" si="43"/>
        <v>406210苅田町</v>
      </c>
      <c r="H2779" s="117" t="s">
        <v>277</v>
      </c>
      <c r="J2779" s="117" t="s">
        <v>950</v>
      </c>
      <c r="K2779" s="121">
        <v>13258132</v>
      </c>
    </row>
    <row r="2780" spans="1:11" x14ac:dyDescent="0.4">
      <c r="A2780" s="117" t="s">
        <v>6634</v>
      </c>
      <c r="B2780" s="117" t="s">
        <v>225</v>
      </c>
      <c r="C2780" s="117" t="s">
        <v>6560</v>
      </c>
      <c r="D2780" s="117" t="s">
        <v>6561</v>
      </c>
      <c r="E2780" s="117" t="s">
        <v>1096</v>
      </c>
      <c r="F2780" s="117" t="s">
        <v>1095</v>
      </c>
      <c r="G2780" s="146" t="str">
        <f t="shared" si="43"/>
        <v>406252みやこ町</v>
      </c>
      <c r="H2780" s="117" t="s">
        <v>277</v>
      </c>
      <c r="J2780" s="117" t="s">
        <v>950</v>
      </c>
      <c r="K2780" s="121">
        <v>11781761</v>
      </c>
    </row>
    <row r="2781" spans="1:11" x14ac:dyDescent="0.4">
      <c r="A2781" s="117" t="s">
        <v>6634</v>
      </c>
      <c r="B2781" s="117" t="s">
        <v>225</v>
      </c>
      <c r="C2781" s="117" t="s">
        <v>6560</v>
      </c>
      <c r="D2781" s="117" t="s">
        <v>6561</v>
      </c>
      <c r="E2781" s="117" t="s">
        <v>1094</v>
      </c>
      <c r="F2781" s="117" t="s">
        <v>1093</v>
      </c>
      <c r="G2781" s="146" t="str">
        <f t="shared" si="43"/>
        <v>406422吉富町</v>
      </c>
      <c r="H2781" s="117" t="s">
        <v>277</v>
      </c>
      <c r="J2781" s="117" t="s">
        <v>950</v>
      </c>
      <c r="K2781" s="121">
        <v>4376498</v>
      </c>
    </row>
    <row r="2782" spans="1:11" x14ac:dyDescent="0.4">
      <c r="A2782" s="117" t="s">
        <v>6634</v>
      </c>
      <c r="B2782" s="117" t="s">
        <v>225</v>
      </c>
      <c r="C2782" s="117" t="s">
        <v>6560</v>
      </c>
      <c r="D2782" s="117" t="s">
        <v>6561</v>
      </c>
      <c r="E2782" s="117" t="s">
        <v>1092</v>
      </c>
      <c r="F2782" s="117" t="s">
        <v>1091</v>
      </c>
      <c r="G2782" s="146" t="str">
        <f t="shared" si="43"/>
        <v>406465上毛町</v>
      </c>
      <c r="H2782" s="117" t="s">
        <v>277</v>
      </c>
      <c r="J2782" s="117" t="s">
        <v>950</v>
      </c>
      <c r="K2782" s="121">
        <v>6140910</v>
      </c>
    </row>
    <row r="2783" spans="1:11" x14ac:dyDescent="0.4">
      <c r="A2783" s="117" t="s">
        <v>6634</v>
      </c>
      <c r="B2783" s="117" t="s">
        <v>225</v>
      </c>
      <c r="C2783" s="117" t="s">
        <v>6560</v>
      </c>
      <c r="D2783" s="117" t="s">
        <v>6561</v>
      </c>
      <c r="E2783" s="117" t="s">
        <v>1090</v>
      </c>
      <c r="F2783" s="117" t="s">
        <v>1089</v>
      </c>
      <c r="G2783" s="146" t="str">
        <f t="shared" si="43"/>
        <v>406473築上町</v>
      </c>
      <c r="H2783" s="117" t="s">
        <v>277</v>
      </c>
      <c r="J2783" s="117" t="s">
        <v>950</v>
      </c>
      <c r="K2783" s="121">
        <v>11576013</v>
      </c>
    </row>
    <row r="2784" spans="1:11" x14ac:dyDescent="0.4">
      <c r="A2784" s="117" t="s">
        <v>6634</v>
      </c>
      <c r="B2784" s="117" t="s">
        <v>225</v>
      </c>
      <c r="C2784" s="117" t="s">
        <v>6560</v>
      </c>
      <c r="D2784" s="117" t="s">
        <v>6561</v>
      </c>
      <c r="E2784" s="117" t="s">
        <v>1088</v>
      </c>
      <c r="F2784" s="117" t="s">
        <v>1087</v>
      </c>
      <c r="G2784" s="146" t="str">
        <f t="shared" si="43"/>
        <v>408026粕屋郡粕屋町外１市水利組合</v>
      </c>
      <c r="H2784" s="117" t="s">
        <v>226</v>
      </c>
      <c r="J2784" s="117" t="s">
        <v>950</v>
      </c>
      <c r="K2784" s="121">
        <v>8161</v>
      </c>
    </row>
    <row r="2785" spans="1:11" x14ac:dyDescent="0.4">
      <c r="A2785" s="117" t="s">
        <v>6634</v>
      </c>
      <c r="B2785" s="117" t="s">
        <v>225</v>
      </c>
      <c r="C2785" s="117" t="s">
        <v>6560</v>
      </c>
      <c r="D2785" s="117" t="s">
        <v>6561</v>
      </c>
      <c r="E2785" s="117" t="s">
        <v>1086</v>
      </c>
      <c r="F2785" s="117" t="s">
        <v>1085</v>
      </c>
      <c r="G2785" s="146" t="str">
        <f t="shared" si="43"/>
        <v>408034直方市・北九州市岡森用水組合</v>
      </c>
      <c r="H2785" s="117" t="s">
        <v>226</v>
      </c>
      <c r="J2785" s="117" t="s">
        <v>950</v>
      </c>
      <c r="K2785" s="121">
        <v>36000</v>
      </c>
    </row>
    <row r="2786" spans="1:11" x14ac:dyDescent="0.4">
      <c r="A2786" s="117" t="s">
        <v>6634</v>
      </c>
      <c r="B2786" s="117" t="s">
        <v>225</v>
      </c>
      <c r="C2786" s="117" t="s">
        <v>6560</v>
      </c>
      <c r="D2786" s="117" t="s">
        <v>6561</v>
      </c>
      <c r="E2786" s="117" t="s">
        <v>1084</v>
      </c>
      <c r="F2786" s="117" t="s">
        <v>1083</v>
      </c>
      <c r="G2786" s="146" t="str">
        <f t="shared" si="43"/>
        <v>408042柳川みやま土木組合</v>
      </c>
      <c r="H2786" s="117" t="s">
        <v>226</v>
      </c>
      <c r="J2786" s="117" t="s">
        <v>950</v>
      </c>
      <c r="K2786" s="121">
        <v>222338</v>
      </c>
    </row>
    <row r="2787" spans="1:11" x14ac:dyDescent="0.4">
      <c r="A2787" s="117" t="s">
        <v>6634</v>
      </c>
      <c r="B2787" s="117" t="s">
        <v>225</v>
      </c>
      <c r="C2787" s="117" t="s">
        <v>6560</v>
      </c>
      <c r="D2787" s="117" t="s">
        <v>6561</v>
      </c>
      <c r="E2787" s="117" t="s">
        <v>1082</v>
      </c>
      <c r="F2787" s="117" t="s">
        <v>1081</v>
      </c>
      <c r="G2787" s="146" t="str">
        <f t="shared" si="43"/>
        <v>408051花宗太田土木組合</v>
      </c>
      <c r="H2787" s="117" t="s">
        <v>226</v>
      </c>
      <c r="J2787" s="117" t="s">
        <v>950</v>
      </c>
      <c r="K2787" s="121">
        <v>148235</v>
      </c>
    </row>
    <row r="2788" spans="1:11" x14ac:dyDescent="0.4">
      <c r="A2788" s="117" t="s">
        <v>6634</v>
      </c>
      <c r="B2788" s="117" t="s">
        <v>225</v>
      </c>
      <c r="C2788" s="117" t="s">
        <v>6560</v>
      </c>
      <c r="D2788" s="117" t="s">
        <v>6561</v>
      </c>
      <c r="E2788" s="117" t="s">
        <v>1080</v>
      </c>
      <c r="F2788" s="117" t="s">
        <v>1079</v>
      </c>
      <c r="G2788" s="146" t="str">
        <f t="shared" si="43"/>
        <v>408069花宗用水組合</v>
      </c>
      <c r="H2788" s="117" t="s">
        <v>226</v>
      </c>
      <c r="J2788" s="117" t="s">
        <v>950</v>
      </c>
      <c r="K2788" s="121">
        <v>58687</v>
      </c>
    </row>
    <row r="2789" spans="1:11" x14ac:dyDescent="0.4">
      <c r="A2789" s="117" t="s">
        <v>6634</v>
      </c>
      <c r="B2789" s="117" t="s">
        <v>225</v>
      </c>
      <c r="C2789" s="117" t="s">
        <v>6560</v>
      </c>
      <c r="D2789" s="117" t="s">
        <v>6561</v>
      </c>
      <c r="E2789" s="117" t="s">
        <v>1078</v>
      </c>
      <c r="F2789" s="117" t="s">
        <v>1077</v>
      </c>
      <c r="G2789" s="146" t="str">
        <f t="shared" si="43"/>
        <v>408077山の井用水組合</v>
      </c>
      <c r="H2789" s="117" t="s">
        <v>226</v>
      </c>
      <c r="J2789" s="117" t="s">
        <v>950</v>
      </c>
      <c r="K2789" s="121">
        <v>7377</v>
      </c>
    </row>
    <row r="2790" spans="1:11" x14ac:dyDescent="0.4">
      <c r="A2790" s="117" t="s">
        <v>6634</v>
      </c>
      <c r="B2790" s="117" t="s">
        <v>225</v>
      </c>
      <c r="C2790" s="117" t="s">
        <v>6560</v>
      </c>
      <c r="D2790" s="117" t="s">
        <v>6561</v>
      </c>
      <c r="E2790" s="117" t="s">
        <v>1076</v>
      </c>
      <c r="F2790" s="117" t="s">
        <v>1075</v>
      </c>
      <c r="G2790" s="146" t="str">
        <f t="shared" si="43"/>
        <v>408085福岡県中間市外二ケ町山田川水利組合</v>
      </c>
      <c r="H2790" s="117" t="s">
        <v>226</v>
      </c>
      <c r="J2790" s="117" t="s">
        <v>950</v>
      </c>
      <c r="K2790" s="121">
        <v>79245</v>
      </c>
    </row>
    <row r="2791" spans="1:11" x14ac:dyDescent="0.4">
      <c r="A2791" s="117" t="s">
        <v>6634</v>
      </c>
      <c r="B2791" s="117" t="s">
        <v>225</v>
      </c>
      <c r="C2791" s="117" t="s">
        <v>6560</v>
      </c>
      <c r="D2791" s="117" t="s">
        <v>6561</v>
      </c>
      <c r="E2791" s="117" t="s">
        <v>1074</v>
      </c>
      <c r="F2791" s="117" t="s">
        <v>1073</v>
      </c>
      <c r="G2791" s="146" t="str">
        <f t="shared" si="43"/>
        <v>408107堀川水利組合</v>
      </c>
      <c r="H2791" s="117" t="s">
        <v>226</v>
      </c>
      <c r="J2791" s="117" t="s">
        <v>950</v>
      </c>
      <c r="K2791" s="121">
        <v>710</v>
      </c>
    </row>
    <row r="2792" spans="1:11" x14ac:dyDescent="0.4">
      <c r="A2792" s="117" t="s">
        <v>6634</v>
      </c>
      <c r="B2792" s="117" t="s">
        <v>225</v>
      </c>
      <c r="C2792" s="117" t="s">
        <v>6560</v>
      </c>
      <c r="D2792" s="117" t="s">
        <v>6561</v>
      </c>
      <c r="E2792" s="117" t="s">
        <v>1072</v>
      </c>
      <c r="F2792" s="117" t="s">
        <v>1071</v>
      </c>
      <c r="G2792" s="146" t="str">
        <f t="shared" si="43"/>
        <v>408123上毛町外一市一町矢方池土木組合</v>
      </c>
      <c r="H2792" s="117" t="s">
        <v>226</v>
      </c>
      <c r="J2792" s="117" t="s">
        <v>950</v>
      </c>
      <c r="K2792" s="121">
        <v>2364</v>
      </c>
    </row>
    <row r="2793" spans="1:11" x14ac:dyDescent="0.4">
      <c r="A2793" s="117" t="s">
        <v>6634</v>
      </c>
      <c r="B2793" s="117" t="s">
        <v>225</v>
      </c>
      <c r="C2793" s="117" t="s">
        <v>6560</v>
      </c>
      <c r="D2793" s="117" t="s">
        <v>6561</v>
      </c>
      <c r="E2793" s="117" t="s">
        <v>1070</v>
      </c>
      <c r="F2793" s="117" t="s">
        <v>1069</v>
      </c>
      <c r="G2793" s="146" t="str">
        <f t="shared" si="43"/>
        <v>408247吉富町外１町環境衛生事務組合</v>
      </c>
      <c r="H2793" s="117" t="s">
        <v>226</v>
      </c>
      <c r="J2793" s="117" t="s">
        <v>950</v>
      </c>
      <c r="K2793" s="121">
        <v>75275</v>
      </c>
    </row>
    <row r="2794" spans="1:11" x14ac:dyDescent="0.4">
      <c r="A2794" s="117" t="s">
        <v>6634</v>
      </c>
      <c r="B2794" s="117" t="s">
        <v>225</v>
      </c>
      <c r="C2794" s="117" t="s">
        <v>6560</v>
      </c>
      <c r="D2794" s="117" t="s">
        <v>6561</v>
      </c>
      <c r="E2794" s="117" t="s">
        <v>1068</v>
      </c>
      <c r="F2794" s="117" t="s">
        <v>1067</v>
      </c>
      <c r="G2794" s="146" t="str">
        <f t="shared" si="43"/>
        <v>408310浮羽老人ホーム組合</v>
      </c>
      <c r="H2794" s="117" t="s">
        <v>226</v>
      </c>
      <c r="J2794" s="117" t="s">
        <v>950</v>
      </c>
      <c r="K2794" s="121">
        <v>117958</v>
      </c>
    </row>
    <row r="2795" spans="1:11" x14ac:dyDescent="0.4">
      <c r="A2795" s="117" t="s">
        <v>6634</v>
      </c>
      <c r="B2795" s="117" t="s">
        <v>225</v>
      </c>
      <c r="C2795" s="117" t="s">
        <v>6560</v>
      </c>
      <c r="D2795" s="117" t="s">
        <v>6561</v>
      </c>
      <c r="E2795" s="117" t="s">
        <v>1066</v>
      </c>
      <c r="F2795" s="117" t="s">
        <v>1065</v>
      </c>
      <c r="G2795" s="146" t="str">
        <f t="shared" si="43"/>
        <v>408344東山老人ホーム組合</v>
      </c>
      <c r="H2795" s="117" t="s">
        <v>226</v>
      </c>
      <c r="J2795" s="117" t="s">
        <v>950</v>
      </c>
      <c r="K2795" s="121">
        <v>214553</v>
      </c>
    </row>
    <row r="2796" spans="1:11" x14ac:dyDescent="0.4">
      <c r="A2796" s="117" t="s">
        <v>6634</v>
      </c>
      <c r="B2796" s="117" t="s">
        <v>225</v>
      </c>
      <c r="C2796" s="117" t="s">
        <v>6560</v>
      </c>
      <c r="D2796" s="117" t="s">
        <v>6561</v>
      </c>
      <c r="E2796" s="117" t="s">
        <v>1064</v>
      </c>
      <c r="F2796" s="117" t="s">
        <v>1063</v>
      </c>
      <c r="G2796" s="146" t="str">
        <f t="shared" si="43"/>
        <v>408379玄界環境組合</v>
      </c>
      <c r="H2796" s="117" t="s">
        <v>226</v>
      </c>
      <c r="J2796" s="117" t="s">
        <v>950</v>
      </c>
      <c r="K2796" s="121">
        <v>4170795</v>
      </c>
    </row>
    <row r="2797" spans="1:11" x14ac:dyDescent="0.4">
      <c r="A2797" s="117" t="s">
        <v>6634</v>
      </c>
      <c r="B2797" s="117" t="s">
        <v>225</v>
      </c>
      <c r="C2797" s="117" t="s">
        <v>6560</v>
      </c>
      <c r="D2797" s="117" t="s">
        <v>6561</v>
      </c>
      <c r="E2797" s="117" t="s">
        <v>1062</v>
      </c>
      <c r="F2797" s="117" t="s">
        <v>1061</v>
      </c>
      <c r="G2797" s="146" t="str">
        <f t="shared" si="43"/>
        <v>408395大川柳川衛生組合</v>
      </c>
      <c r="H2797" s="117" t="s">
        <v>226</v>
      </c>
      <c r="J2797" s="117" t="s">
        <v>950</v>
      </c>
      <c r="K2797" s="121">
        <v>218154</v>
      </c>
    </row>
    <row r="2798" spans="1:11" x14ac:dyDescent="0.4">
      <c r="A2798" s="117" t="s">
        <v>6634</v>
      </c>
      <c r="B2798" s="117" t="s">
        <v>225</v>
      </c>
      <c r="C2798" s="117" t="s">
        <v>6560</v>
      </c>
      <c r="D2798" s="117" t="s">
        <v>6561</v>
      </c>
      <c r="E2798" s="117" t="s">
        <v>1060</v>
      </c>
      <c r="F2798" s="117" t="s">
        <v>1059</v>
      </c>
      <c r="G2798" s="146" t="str">
        <f t="shared" si="43"/>
        <v>408409うきは久留米環境施設組合</v>
      </c>
      <c r="H2798" s="117" t="s">
        <v>226</v>
      </c>
      <c r="J2798" s="117" t="s">
        <v>950</v>
      </c>
      <c r="K2798" s="121">
        <v>1125697</v>
      </c>
    </row>
    <row r="2799" spans="1:11" x14ac:dyDescent="0.4">
      <c r="A2799" s="117" t="s">
        <v>6634</v>
      </c>
      <c r="B2799" s="117" t="s">
        <v>225</v>
      </c>
      <c r="C2799" s="117" t="s">
        <v>6560</v>
      </c>
      <c r="D2799" s="117" t="s">
        <v>6561</v>
      </c>
      <c r="E2799" s="117" t="s">
        <v>1058</v>
      </c>
      <c r="F2799" s="117" t="s">
        <v>1057</v>
      </c>
      <c r="G2799" s="146" t="str">
        <f t="shared" si="43"/>
        <v>408450豊前広域環境施設組合</v>
      </c>
      <c r="H2799" s="117" t="s">
        <v>226</v>
      </c>
      <c r="J2799" s="117" t="s">
        <v>950</v>
      </c>
      <c r="K2799" s="121">
        <v>271706</v>
      </c>
    </row>
    <row r="2800" spans="1:11" x14ac:dyDescent="0.4">
      <c r="A2800" s="117" t="s">
        <v>6634</v>
      </c>
      <c r="B2800" s="117" t="s">
        <v>225</v>
      </c>
      <c r="C2800" s="117" t="s">
        <v>6560</v>
      </c>
      <c r="D2800" s="117" t="s">
        <v>6561</v>
      </c>
      <c r="E2800" s="117" t="s">
        <v>1056</v>
      </c>
      <c r="F2800" s="117" t="s">
        <v>1055</v>
      </c>
      <c r="G2800" s="146" t="str">
        <f t="shared" si="43"/>
        <v>408468両筑衛生施設組合</v>
      </c>
      <c r="H2800" s="117" t="s">
        <v>226</v>
      </c>
      <c r="J2800" s="117" t="s">
        <v>950</v>
      </c>
      <c r="K2800" s="121">
        <v>153709</v>
      </c>
    </row>
    <row r="2801" spans="1:11" x14ac:dyDescent="0.4">
      <c r="A2801" s="117" t="s">
        <v>6634</v>
      </c>
      <c r="B2801" s="117" t="s">
        <v>225</v>
      </c>
      <c r="C2801" s="117" t="s">
        <v>6560</v>
      </c>
      <c r="D2801" s="117" t="s">
        <v>6561</v>
      </c>
      <c r="E2801" s="117" t="s">
        <v>1054</v>
      </c>
      <c r="F2801" s="117" t="s">
        <v>1053</v>
      </c>
      <c r="G2801" s="146" t="str">
        <f t="shared" si="43"/>
        <v>408484飯塚市・桂川町衛生施設組合</v>
      </c>
      <c r="H2801" s="117" t="s">
        <v>226</v>
      </c>
      <c r="J2801" s="117" t="s">
        <v>950</v>
      </c>
      <c r="K2801" s="121">
        <v>810747</v>
      </c>
    </row>
    <row r="2802" spans="1:11" x14ac:dyDescent="0.4">
      <c r="A2802" s="117" t="s">
        <v>6634</v>
      </c>
      <c r="B2802" s="117" t="s">
        <v>225</v>
      </c>
      <c r="C2802" s="117" t="s">
        <v>6560</v>
      </c>
      <c r="D2802" s="117" t="s">
        <v>6561</v>
      </c>
      <c r="E2802" s="117" t="s">
        <v>1052</v>
      </c>
      <c r="F2802" s="117" t="s">
        <v>1051</v>
      </c>
      <c r="G2802" s="146" t="str">
        <f t="shared" si="43"/>
        <v>408573吉富町外一市中学校組合</v>
      </c>
      <c r="H2802" s="117" t="s">
        <v>226</v>
      </c>
      <c r="J2802" s="117" t="s">
        <v>950</v>
      </c>
      <c r="K2802" s="121">
        <v>97779</v>
      </c>
    </row>
    <row r="2803" spans="1:11" x14ac:dyDescent="0.4">
      <c r="A2803" s="117" t="s">
        <v>6634</v>
      </c>
      <c r="B2803" s="117" t="s">
        <v>225</v>
      </c>
      <c r="C2803" s="117" t="s">
        <v>6560</v>
      </c>
      <c r="D2803" s="117" t="s">
        <v>6561</v>
      </c>
      <c r="E2803" s="117" t="s">
        <v>1050</v>
      </c>
      <c r="F2803" s="117" t="s">
        <v>1049</v>
      </c>
      <c r="G2803" s="146" t="str">
        <f t="shared" si="43"/>
        <v>408620久留米市外三市町高等学校組合</v>
      </c>
      <c r="H2803" s="117" t="s">
        <v>226</v>
      </c>
      <c r="J2803" s="117" t="s">
        <v>950</v>
      </c>
      <c r="K2803" s="121">
        <v>344363</v>
      </c>
    </row>
    <row r="2804" spans="1:11" x14ac:dyDescent="0.4">
      <c r="A2804" s="117" t="s">
        <v>6634</v>
      </c>
      <c r="B2804" s="117" t="s">
        <v>225</v>
      </c>
      <c r="C2804" s="117" t="s">
        <v>6560</v>
      </c>
      <c r="D2804" s="117" t="s">
        <v>6561</v>
      </c>
      <c r="E2804" s="117" t="s">
        <v>1048</v>
      </c>
      <c r="F2804" s="117" t="s">
        <v>1047</v>
      </c>
      <c r="G2804" s="146" t="str">
        <f t="shared" si="43"/>
        <v>408638古賀高等学校組合</v>
      </c>
      <c r="H2804" s="117" t="s">
        <v>226</v>
      </c>
      <c r="J2804" s="117" t="s">
        <v>950</v>
      </c>
      <c r="K2804" s="121">
        <v>592987</v>
      </c>
    </row>
    <row r="2805" spans="1:11" x14ac:dyDescent="0.4">
      <c r="A2805" s="117" t="s">
        <v>6634</v>
      </c>
      <c r="B2805" s="117" t="s">
        <v>225</v>
      </c>
      <c r="C2805" s="117" t="s">
        <v>6560</v>
      </c>
      <c r="D2805" s="117" t="s">
        <v>6561</v>
      </c>
      <c r="E2805" s="117" t="s">
        <v>1046</v>
      </c>
      <c r="F2805" s="117" t="s">
        <v>1045</v>
      </c>
      <c r="G2805" s="146" t="str">
        <f t="shared" si="43"/>
        <v>408697福岡県市町村消防団員等公務災害補償組合</v>
      </c>
      <c r="H2805" s="117" t="s">
        <v>226</v>
      </c>
      <c r="J2805" s="117" t="s">
        <v>950</v>
      </c>
      <c r="K2805" s="121">
        <v>89763</v>
      </c>
    </row>
    <row r="2806" spans="1:11" x14ac:dyDescent="0.4">
      <c r="A2806" s="117" t="s">
        <v>6634</v>
      </c>
      <c r="B2806" s="117" t="s">
        <v>225</v>
      </c>
      <c r="C2806" s="117" t="s">
        <v>6560</v>
      </c>
      <c r="D2806" s="117" t="s">
        <v>6561</v>
      </c>
      <c r="E2806" s="117" t="s">
        <v>1044</v>
      </c>
      <c r="F2806" s="117" t="s">
        <v>1043</v>
      </c>
      <c r="G2806" s="146" t="str">
        <f t="shared" si="43"/>
        <v>408719福岡県市町村職員退職手当組合</v>
      </c>
      <c r="H2806" s="117" t="s">
        <v>226</v>
      </c>
      <c r="J2806" s="117" t="s">
        <v>950</v>
      </c>
      <c r="K2806" s="121">
        <v>11800351</v>
      </c>
    </row>
    <row r="2807" spans="1:11" x14ac:dyDescent="0.4">
      <c r="A2807" s="117" t="s">
        <v>6634</v>
      </c>
      <c r="B2807" s="117" t="s">
        <v>225</v>
      </c>
      <c r="C2807" s="117" t="s">
        <v>6560</v>
      </c>
      <c r="D2807" s="117" t="s">
        <v>6561</v>
      </c>
      <c r="E2807" s="117" t="s">
        <v>1042</v>
      </c>
      <c r="F2807" s="117" t="s">
        <v>1041</v>
      </c>
      <c r="G2807" s="146" t="str">
        <f t="shared" si="43"/>
        <v>408727福岡県自治会館管理組合</v>
      </c>
      <c r="H2807" s="117" t="s">
        <v>226</v>
      </c>
      <c r="J2807" s="117" t="s">
        <v>950</v>
      </c>
      <c r="K2807" s="121">
        <v>177013</v>
      </c>
    </row>
    <row r="2808" spans="1:11" x14ac:dyDescent="0.4">
      <c r="A2808" s="117" t="s">
        <v>6634</v>
      </c>
      <c r="B2808" s="117" t="s">
        <v>225</v>
      </c>
      <c r="C2808" s="117" t="s">
        <v>6560</v>
      </c>
      <c r="D2808" s="117" t="s">
        <v>6561</v>
      </c>
      <c r="E2808" s="117" t="s">
        <v>1040</v>
      </c>
      <c r="F2808" s="117" t="s">
        <v>1039</v>
      </c>
      <c r="G2808" s="146" t="str">
        <f t="shared" si="43"/>
        <v>408735糟屋郡自治会館組合</v>
      </c>
      <c r="H2808" s="117" t="s">
        <v>226</v>
      </c>
      <c r="J2808" s="117" t="s">
        <v>950</v>
      </c>
      <c r="K2808" s="121">
        <v>19016</v>
      </c>
    </row>
    <row r="2809" spans="1:11" x14ac:dyDescent="0.4">
      <c r="A2809" s="117" t="s">
        <v>6634</v>
      </c>
      <c r="B2809" s="117" t="s">
        <v>225</v>
      </c>
      <c r="C2809" s="117" t="s">
        <v>6560</v>
      </c>
      <c r="D2809" s="117" t="s">
        <v>6561</v>
      </c>
      <c r="E2809" s="117" t="s">
        <v>1038</v>
      </c>
      <c r="F2809" s="117" t="s">
        <v>1037</v>
      </c>
      <c r="G2809" s="146" t="str">
        <f t="shared" si="43"/>
        <v>408751筑紫自治振興組合</v>
      </c>
      <c r="H2809" s="117" t="s">
        <v>226</v>
      </c>
      <c r="J2809" s="117" t="s">
        <v>950</v>
      </c>
      <c r="K2809" s="121">
        <v>38240</v>
      </c>
    </row>
    <row r="2810" spans="1:11" x14ac:dyDescent="0.4">
      <c r="A2810" s="117" t="s">
        <v>6634</v>
      </c>
      <c r="B2810" s="117" t="s">
        <v>225</v>
      </c>
      <c r="C2810" s="117" t="s">
        <v>6560</v>
      </c>
      <c r="D2810" s="117" t="s">
        <v>6561</v>
      </c>
      <c r="E2810" s="117" t="s">
        <v>1036</v>
      </c>
      <c r="F2810" s="117" t="s">
        <v>1035</v>
      </c>
      <c r="G2810" s="146" t="str">
        <f t="shared" si="43"/>
        <v>408778糟屋郡篠栗町外一市五町財産組合</v>
      </c>
      <c r="H2810" s="117" t="s">
        <v>226</v>
      </c>
      <c r="J2810" s="117" t="s">
        <v>950</v>
      </c>
      <c r="K2810" s="121">
        <v>73025</v>
      </c>
    </row>
    <row r="2811" spans="1:11" x14ac:dyDescent="0.4">
      <c r="A2811" s="117" t="s">
        <v>6634</v>
      </c>
      <c r="B2811" s="117" t="s">
        <v>225</v>
      </c>
      <c r="C2811" s="117" t="s">
        <v>6560</v>
      </c>
      <c r="D2811" s="117" t="s">
        <v>6561</v>
      </c>
      <c r="E2811" s="117" t="s">
        <v>1034</v>
      </c>
      <c r="F2811" s="117" t="s">
        <v>1033</v>
      </c>
      <c r="G2811" s="146" t="str">
        <f t="shared" si="43"/>
        <v>408808豊前市外二町財産組合</v>
      </c>
      <c r="H2811" s="117" t="s">
        <v>226</v>
      </c>
      <c r="J2811" s="117" t="s">
        <v>950</v>
      </c>
      <c r="K2811" s="121">
        <v>29425</v>
      </c>
    </row>
    <row r="2812" spans="1:11" x14ac:dyDescent="0.4">
      <c r="A2812" s="117" t="s">
        <v>6634</v>
      </c>
      <c r="B2812" s="117" t="s">
        <v>225</v>
      </c>
      <c r="C2812" s="117" t="s">
        <v>6560</v>
      </c>
      <c r="D2812" s="117" t="s">
        <v>6561</v>
      </c>
      <c r="E2812" s="117" t="s">
        <v>1032</v>
      </c>
      <c r="F2812" s="117" t="s">
        <v>1031</v>
      </c>
      <c r="G2812" s="146" t="str">
        <f t="shared" si="43"/>
        <v>408891八女地区消防組合</v>
      </c>
      <c r="H2812" s="117" t="s">
        <v>226</v>
      </c>
      <c r="J2812" s="117" t="s">
        <v>950</v>
      </c>
      <c r="K2812" s="121">
        <v>1317381</v>
      </c>
    </row>
    <row r="2813" spans="1:11" x14ac:dyDescent="0.4">
      <c r="A2813" s="117" t="s">
        <v>6634</v>
      </c>
      <c r="B2813" s="117" t="s">
        <v>225</v>
      </c>
      <c r="C2813" s="117" t="s">
        <v>6560</v>
      </c>
      <c r="D2813" s="117" t="s">
        <v>6561</v>
      </c>
      <c r="E2813" s="117" t="s">
        <v>1030</v>
      </c>
      <c r="F2813" s="117" t="s">
        <v>1029</v>
      </c>
      <c r="G2813" s="146" t="str">
        <f t="shared" si="43"/>
        <v>408913中間市行橋市競艇組合</v>
      </c>
      <c r="H2813" s="117" t="s">
        <v>220</v>
      </c>
      <c r="J2813" s="117" t="s">
        <v>950</v>
      </c>
      <c r="K2813" s="121">
        <v>0</v>
      </c>
    </row>
    <row r="2814" spans="1:11" x14ac:dyDescent="0.4">
      <c r="A2814" s="117" t="s">
        <v>6634</v>
      </c>
      <c r="B2814" s="117" t="s">
        <v>225</v>
      </c>
      <c r="C2814" s="117" t="s">
        <v>6560</v>
      </c>
      <c r="D2814" s="117" t="s">
        <v>6561</v>
      </c>
      <c r="E2814" s="117" t="s">
        <v>1028</v>
      </c>
      <c r="F2814" s="117" t="s">
        <v>1027</v>
      </c>
      <c r="G2814" s="146" t="str">
        <f t="shared" si="43"/>
        <v>408921筑紫野太宰府消防組合</v>
      </c>
      <c r="H2814" s="117" t="s">
        <v>226</v>
      </c>
      <c r="J2814" s="117" t="s">
        <v>950</v>
      </c>
      <c r="K2814" s="121">
        <v>1788385</v>
      </c>
    </row>
    <row r="2815" spans="1:11" x14ac:dyDescent="0.4">
      <c r="A2815" s="117" t="s">
        <v>6634</v>
      </c>
      <c r="B2815" s="117" t="s">
        <v>225</v>
      </c>
      <c r="C2815" s="117" t="s">
        <v>6560</v>
      </c>
      <c r="D2815" s="117" t="s">
        <v>6561</v>
      </c>
      <c r="E2815" s="117" t="s">
        <v>1026</v>
      </c>
      <c r="F2815" s="117" t="s">
        <v>1025</v>
      </c>
      <c r="G2815" s="146" t="str">
        <f t="shared" si="43"/>
        <v>408930飯塚地区消防組合</v>
      </c>
      <c r="H2815" s="117" t="s">
        <v>226</v>
      </c>
      <c r="J2815" s="117" t="s">
        <v>950</v>
      </c>
      <c r="K2815" s="121">
        <v>2743743</v>
      </c>
    </row>
    <row r="2816" spans="1:11" x14ac:dyDescent="0.4">
      <c r="A2816" s="117" t="s">
        <v>6634</v>
      </c>
      <c r="B2816" s="117" t="s">
        <v>225</v>
      </c>
      <c r="C2816" s="117" t="s">
        <v>6560</v>
      </c>
      <c r="D2816" s="117" t="s">
        <v>6561</v>
      </c>
      <c r="E2816" s="117" t="s">
        <v>1024</v>
      </c>
      <c r="F2816" s="117" t="s">
        <v>1023</v>
      </c>
      <c r="G2816" s="146" t="str">
        <f t="shared" si="43"/>
        <v>408956春日・大野城・那珂川消防組合</v>
      </c>
      <c r="H2816" s="117" t="s">
        <v>226</v>
      </c>
      <c r="J2816" s="117" t="s">
        <v>950</v>
      </c>
      <c r="K2816" s="121">
        <v>2942538</v>
      </c>
    </row>
    <row r="2817" spans="1:11" x14ac:dyDescent="0.4">
      <c r="A2817" s="117" t="s">
        <v>6634</v>
      </c>
      <c r="B2817" s="117" t="s">
        <v>225</v>
      </c>
      <c r="C2817" s="117" t="s">
        <v>6560</v>
      </c>
      <c r="D2817" s="117" t="s">
        <v>6561</v>
      </c>
      <c r="E2817" s="117" t="s">
        <v>1022</v>
      </c>
      <c r="F2817" s="117" t="s">
        <v>1021</v>
      </c>
      <c r="G2817" s="146" t="str">
        <f t="shared" si="43"/>
        <v>408964福岡県田川地区消防組合</v>
      </c>
      <c r="H2817" s="117" t="s">
        <v>226</v>
      </c>
      <c r="J2817" s="117" t="s">
        <v>950</v>
      </c>
      <c r="K2817" s="121">
        <v>1959629</v>
      </c>
    </row>
    <row r="2818" spans="1:11" x14ac:dyDescent="0.4">
      <c r="A2818" s="117" t="s">
        <v>6634</v>
      </c>
      <c r="B2818" s="117" t="s">
        <v>225</v>
      </c>
      <c r="C2818" s="117" t="s">
        <v>6560</v>
      </c>
      <c r="D2818" s="117" t="s">
        <v>6561</v>
      </c>
      <c r="E2818" s="117" t="s">
        <v>1020</v>
      </c>
      <c r="F2818" s="117" t="s">
        <v>1019</v>
      </c>
      <c r="G2818" s="146" t="str">
        <f t="shared" ref="G2818:G2881" si="44">E2818&amp;F2818</f>
        <v>408972北筑昇華苑組合</v>
      </c>
      <c r="H2818" s="117" t="s">
        <v>226</v>
      </c>
      <c r="J2818" s="117" t="s">
        <v>950</v>
      </c>
      <c r="K2818" s="121">
        <v>257886</v>
      </c>
    </row>
    <row r="2819" spans="1:11" x14ac:dyDescent="0.4">
      <c r="A2819" s="117" t="s">
        <v>6634</v>
      </c>
      <c r="B2819" s="117" t="s">
        <v>225</v>
      </c>
      <c r="C2819" s="117" t="s">
        <v>6560</v>
      </c>
      <c r="D2819" s="117" t="s">
        <v>6561</v>
      </c>
      <c r="E2819" s="117" t="s">
        <v>1018</v>
      </c>
      <c r="F2819" s="117" t="s">
        <v>1017</v>
      </c>
      <c r="G2819" s="146" t="str">
        <f t="shared" si="44"/>
        <v>408981久留米広域市町村圏事務組合</v>
      </c>
      <c r="H2819" s="117" t="s">
        <v>226</v>
      </c>
      <c r="J2819" s="117" t="s">
        <v>950</v>
      </c>
      <c r="K2819" s="121">
        <v>4626136</v>
      </c>
    </row>
    <row r="2820" spans="1:11" x14ac:dyDescent="0.4">
      <c r="A2820" s="117" t="s">
        <v>6634</v>
      </c>
      <c r="B2820" s="117" t="s">
        <v>225</v>
      </c>
      <c r="C2820" s="117" t="s">
        <v>6560</v>
      </c>
      <c r="D2820" s="117" t="s">
        <v>6561</v>
      </c>
      <c r="E2820" s="117" t="s">
        <v>1016</v>
      </c>
      <c r="F2820" s="117" t="s">
        <v>1015</v>
      </c>
      <c r="G2820" s="146" t="str">
        <f t="shared" si="44"/>
        <v>408999京築広域市町村圏事務組合</v>
      </c>
      <c r="H2820" s="117" t="s">
        <v>226</v>
      </c>
      <c r="J2820" s="117" t="s">
        <v>950</v>
      </c>
      <c r="K2820" s="121">
        <v>1738830</v>
      </c>
    </row>
    <row r="2821" spans="1:11" x14ac:dyDescent="0.4">
      <c r="A2821" s="117" t="s">
        <v>6634</v>
      </c>
      <c r="B2821" s="117" t="s">
        <v>225</v>
      </c>
      <c r="C2821" s="117" t="s">
        <v>6560</v>
      </c>
      <c r="D2821" s="117" t="s">
        <v>6561</v>
      </c>
      <c r="E2821" s="117" t="s">
        <v>1014</v>
      </c>
      <c r="F2821" s="117" t="s">
        <v>1013</v>
      </c>
      <c r="G2821" s="146" t="str">
        <f t="shared" si="44"/>
        <v>409006宮若市外二町じん芥処理施設組合</v>
      </c>
      <c r="H2821" s="117" t="s">
        <v>226</v>
      </c>
      <c r="J2821" s="117" t="s">
        <v>950</v>
      </c>
      <c r="K2821" s="121">
        <v>601660</v>
      </c>
    </row>
    <row r="2822" spans="1:11" x14ac:dyDescent="0.4">
      <c r="A2822" s="117" t="s">
        <v>6634</v>
      </c>
      <c r="B2822" s="117" t="s">
        <v>225</v>
      </c>
      <c r="C2822" s="117" t="s">
        <v>6560</v>
      </c>
      <c r="D2822" s="117" t="s">
        <v>6561</v>
      </c>
      <c r="E2822" s="117" t="s">
        <v>1012</v>
      </c>
      <c r="F2822" s="117" t="s">
        <v>1011</v>
      </c>
      <c r="G2822" s="146" t="str">
        <f t="shared" si="44"/>
        <v>409022八女西部広域事務組合</v>
      </c>
      <c r="H2822" s="117" t="s">
        <v>226</v>
      </c>
      <c r="J2822" s="117" t="s">
        <v>950</v>
      </c>
      <c r="K2822" s="121">
        <v>2579466</v>
      </c>
    </row>
    <row r="2823" spans="1:11" x14ac:dyDescent="0.4">
      <c r="A2823" s="117" t="s">
        <v>6634</v>
      </c>
      <c r="B2823" s="117" t="s">
        <v>225</v>
      </c>
      <c r="C2823" s="117" t="s">
        <v>6560</v>
      </c>
      <c r="D2823" s="117" t="s">
        <v>6561</v>
      </c>
      <c r="E2823" s="117" t="s">
        <v>1010</v>
      </c>
      <c r="F2823" s="117" t="s">
        <v>1009</v>
      </c>
      <c r="G2823" s="146" t="str">
        <f t="shared" si="44"/>
        <v>409031築上郡自治会館等資産管理組合</v>
      </c>
      <c r="H2823" s="117" t="s">
        <v>226</v>
      </c>
      <c r="J2823" s="117" t="s">
        <v>950</v>
      </c>
      <c r="K2823" s="121">
        <v>2670</v>
      </c>
    </row>
    <row r="2824" spans="1:11" x14ac:dyDescent="0.4">
      <c r="A2824" s="117" t="s">
        <v>6634</v>
      </c>
      <c r="B2824" s="117" t="s">
        <v>225</v>
      </c>
      <c r="C2824" s="117" t="s">
        <v>6560</v>
      </c>
      <c r="D2824" s="117" t="s">
        <v>6561</v>
      </c>
      <c r="E2824" s="117" t="s">
        <v>1008</v>
      </c>
      <c r="F2824" s="117" t="s">
        <v>1007</v>
      </c>
      <c r="G2824" s="146" t="str">
        <f t="shared" si="44"/>
        <v>409111直方・鞍手広域市町村圏事務組合</v>
      </c>
      <c r="H2824" s="117" t="s">
        <v>226</v>
      </c>
      <c r="J2824" s="117" t="s">
        <v>950</v>
      </c>
      <c r="K2824" s="121">
        <v>970911</v>
      </c>
    </row>
    <row r="2825" spans="1:11" x14ac:dyDescent="0.4">
      <c r="A2825" s="117" t="s">
        <v>6634</v>
      </c>
      <c r="B2825" s="117" t="s">
        <v>225</v>
      </c>
      <c r="C2825" s="117" t="s">
        <v>6560</v>
      </c>
      <c r="D2825" s="117" t="s">
        <v>6561</v>
      </c>
      <c r="E2825" s="117" t="s">
        <v>1006</v>
      </c>
      <c r="F2825" s="117" t="s">
        <v>1005</v>
      </c>
      <c r="G2825" s="146" t="str">
        <f t="shared" si="44"/>
        <v>409120甘木・朝倉広域市町村圏事務組合</v>
      </c>
      <c r="H2825" s="117" t="s">
        <v>226</v>
      </c>
      <c r="J2825" s="117" t="s">
        <v>950</v>
      </c>
      <c r="K2825" s="121">
        <v>1420651</v>
      </c>
    </row>
    <row r="2826" spans="1:11" x14ac:dyDescent="0.4">
      <c r="A2826" s="117" t="s">
        <v>6634</v>
      </c>
      <c r="B2826" s="117" t="s">
        <v>225</v>
      </c>
      <c r="C2826" s="117" t="s">
        <v>6560</v>
      </c>
      <c r="D2826" s="117" t="s">
        <v>6561</v>
      </c>
      <c r="E2826" s="117" t="s">
        <v>1004</v>
      </c>
      <c r="F2826" s="117" t="s">
        <v>1003</v>
      </c>
      <c r="G2826" s="146" t="str">
        <f t="shared" si="44"/>
        <v>409146田川郡東部環境衛生施設組合</v>
      </c>
      <c r="H2826" s="117" t="s">
        <v>226</v>
      </c>
      <c r="J2826" s="117" t="s">
        <v>950</v>
      </c>
      <c r="K2826" s="121">
        <v>377622</v>
      </c>
    </row>
    <row r="2827" spans="1:11" x14ac:dyDescent="0.4">
      <c r="A2827" s="117" t="s">
        <v>6634</v>
      </c>
      <c r="B2827" s="117" t="s">
        <v>225</v>
      </c>
      <c r="C2827" s="117" t="s">
        <v>6560</v>
      </c>
      <c r="D2827" s="117" t="s">
        <v>6561</v>
      </c>
      <c r="E2827" s="117" t="s">
        <v>1002</v>
      </c>
      <c r="F2827" s="117" t="s">
        <v>1001</v>
      </c>
      <c r="G2827" s="146" t="str">
        <f t="shared" si="44"/>
        <v>409154粕屋南部消防組合</v>
      </c>
      <c r="H2827" s="117" t="s">
        <v>226</v>
      </c>
      <c r="J2827" s="117" t="s">
        <v>950</v>
      </c>
      <c r="K2827" s="121">
        <v>2371227</v>
      </c>
    </row>
    <row r="2828" spans="1:11" x14ac:dyDescent="0.4">
      <c r="A2828" s="117" t="s">
        <v>6634</v>
      </c>
      <c r="B2828" s="117" t="s">
        <v>225</v>
      </c>
      <c r="C2828" s="117" t="s">
        <v>6560</v>
      </c>
      <c r="D2828" s="117" t="s">
        <v>6561</v>
      </c>
      <c r="E2828" s="117" t="s">
        <v>1000</v>
      </c>
      <c r="F2828" s="117" t="s">
        <v>999</v>
      </c>
      <c r="G2828" s="146" t="str">
        <f t="shared" si="44"/>
        <v>409171ふくおか県央環境施設組合</v>
      </c>
      <c r="H2828" s="117" t="s">
        <v>226</v>
      </c>
      <c r="J2828" s="117" t="s">
        <v>950</v>
      </c>
      <c r="K2828" s="121">
        <v>1061727</v>
      </c>
    </row>
    <row r="2829" spans="1:11" x14ac:dyDescent="0.4">
      <c r="A2829" s="117" t="s">
        <v>6634</v>
      </c>
      <c r="B2829" s="117" t="s">
        <v>225</v>
      </c>
      <c r="C2829" s="117" t="s">
        <v>6560</v>
      </c>
      <c r="D2829" s="117" t="s">
        <v>6561</v>
      </c>
      <c r="E2829" s="117" t="s">
        <v>998</v>
      </c>
      <c r="F2829" s="117" t="s">
        <v>997</v>
      </c>
      <c r="G2829" s="146" t="str">
        <f t="shared" si="44"/>
        <v>409227田川地区斎場組合</v>
      </c>
      <c r="H2829" s="117" t="s">
        <v>226</v>
      </c>
      <c r="J2829" s="117" t="s">
        <v>950</v>
      </c>
      <c r="K2829" s="121">
        <v>160533</v>
      </c>
    </row>
    <row r="2830" spans="1:11" x14ac:dyDescent="0.4">
      <c r="A2830" s="117" t="s">
        <v>6634</v>
      </c>
      <c r="B2830" s="117" t="s">
        <v>225</v>
      </c>
      <c r="C2830" s="117" t="s">
        <v>6560</v>
      </c>
      <c r="D2830" s="117" t="s">
        <v>6561</v>
      </c>
      <c r="E2830" s="117" t="s">
        <v>996</v>
      </c>
      <c r="F2830" s="117" t="s">
        <v>995</v>
      </c>
      <c r="G2830" s="146" t="str">
        <f t="shared" si="44"/>
        <v>409251宗像地区事務組合</v>
      </c>
      <c r="H2830" s="117" t="s">
        <v>226</v>
      </c>
      <c r="J2830" s="117" t="s">
        <v>950</v>
      </c>
      <c r="K2830" s="121">
        <v>2300115</v>
      </c>
    </row>
    <row r="2831" spans="1:11" x14ac:dyDescent="0.4">
      <c r="A2831" s="117" t="s">
        <v>6634</v>
      </c>
      <c r="B2831" s="117" t="s">
        <v>225</v>
      </c>
      <c r="C2831" s="117" t="s">
        <v>6560</v>
      </c>
      <c r="D2831" s="117" t="s">
        <v>6561</v>
      </c>
      <c r="E2831" s="117" t="s">
        <v>994</v>
      </c>
      <c r="F2831" s="117" t="s">
        <v>993</v>
      </c>
      <c r="G2831" s="146" t="str">
        <f t="shared" si="44"/>
        <v>409278豊前市外二町清掃施設組合</v>
      </c>
      <c r="H2831" s="117" t="s">
        <v>226</v>
      </c>
      <c r="J2831" s="117" t="s">
        <v>950</v>
      </c>
      <c r="K2831" s="121">
        <v>452751</v>
      </c>
    </row>
    <row r="2832" spans="1:11" x14ac:dyDescent="0.4">
      <c r="A2832" s="117" t="s">
        <v>6634</v>
      </c>
      <c r="B2832" s="117" t="s">
        <v>225</v>
      </c>
      <c r="C2832" s="117" t="s">
        <v>6560</v>
      </c>
      <c r="D2832" s="117" t="s">
        <v>6561</v>
      </c>
      <c r="E2832" s="117" t="s">
        <v>992</v>
      </c>
      <c r="F2832" s="117" t="s">
        <v>991</v>
      </c>
      <c r="G2832" s="146" t="str">
        <f t="shared" si="44"/>
        <v>409294行橋市・みやこ町清掃施設組合</v>
      </c>
      <c r="H2832" s="117" t="s">
        <v>226</v>
      </c>
      <c r="J2832" s="117" t="s">
        <v>950</v>
      </c>
      <c r="K2832" s="121">
        <v>873687</v>
      </c>
    </row>
    <row r="2833" spans="1:11" x14ac:dyDescent="0.4">
      <c r="A2833" s="117" t="s">
        <v>6634</v>
      </c>
      <c r="B2833" s="117" t="s">
        <v>225</v>
      </c>
      <c r="C2833" s="117" t="s">
        <v>6560</v>
      </c>
      <c r="D2833" s="117" t="s">
        <v>6561</v>
      </c>
      <c r="E2833" s="117" t="s">
        <v>990</v>
      </c>
      <c r="F2833" s="117" t="s">
        <v>989</v>
      </c>
      <c r="G2833" s="146" t="str">
        <f t="shared" si="44"/>
        <v>409308大野城太宰府環境施設組合</v>
      </c>
      <c r="H2833" s="117" t="s">
        <v>226</v>
      </c>
      <c r="J2833" s="117" t="s">
        <v>950</v>
      </c>
      <c r="K2833" s="121">
        <v>565316</v>
      </c>
    </row>
    <row r="2834" spans="1:11" x14ac:dyDescent="0.4">
      <c r="A2834" s="117" t="s">
        <v>6634</v>
      </c>
      <c r="B2834" s="117" t="s">
        <v>225</v>
      </c>
      <c r="C2834" s="117" t="s">
        <v>6560</v>
      </c>
      <c r="D2834" s="117" t="s">
        <v>6561</v>
      </c>
      <c r="E2834" s="117" t="s">
        <v>988</v>
      </c>
      <c r="F2834" s="117" t="s">
        <v>987</v>
      </c>
      <c r="G2834" s="146" t="str">
        <f t="shared" si="44"/>
        <v>409324甘木・朝倉・三井環境施設組合</v>
      </c>
      <c r="H2834" s="117" t="s">
        <v>226</v>
      </c>
      <c r="J2834" s="117" t="s">
        <v>950</v>
      </c>
      <c r="K2834" s="121">
        <v>2236878</v>
      </c>
    </row>
    <row r="2835" spans="1:11" x14ac:dyDescent="0.4">
      <c r="A2835" s="117" t="s">
        <v>6634</v>
      </c>
      <c r="B2835" s="117" t="s">
        <v>225</v>
      </c>
      <c r="C2835" s="117" t="s">
        <v>6560</v>
      </c>
      <c r="D2835" s="117" t="s">
        <v>6561</v>
      </c>
      <c r="E2835" s="117" t="s">
        <v>986</v>
      </c>
      <c r="F2835" s="117" t="s">
        <v>985</v>
      </c>
      <c r="G2835" s="146" t="str">
        <f t="shared" si="44"/>
        <v>409332粕屋北部消防組合</v>
      </c>
      <c r="H2835" s="117" t="s">
        <v>226</v>
      </c>
      <c r="J2835" s="117" t="s">
        <v>950</v>
      </c>
      <c r="K2835" s="121">
        <v>1389801</v>
      </c>
    </row>
    <row r="2836" spans="1:11" x14ac:dyDescent="0.4">
      <c r="A2836" s="117" t="s">
        <v>6634</v>
      </c>
      <c r="B2836" s="117" t="s">
        <v>225</v>
      </c>
      <c r="C2836" s="117" t="s">
        <v>6560</v>
      </c>
      <c r="D2836" s="117" t="s">
        <v>6561</v>
      </c>
      <c r="E2836" s="117" t="s">
        <v>984</v>
      </c>
      <c r="F2836" s="117" t="s">
        <v>983</v>
      </c>
      <c r="G2836" s="146" t="str">
        <f t="shared" si="44"/>
        <v>409341有明生活環境施設組合</v>
      </c>
      <c r="H2836" s="117" t="s">
        <v>226</v>
      </c>
      <c r="J2836" s="117" t="s">
        <v>950</v>
      </c>
      <c r="K2836" s="121">
        <v>397056</v>
      </c>
    </row>
    <row r="2837" spans="1:11" x14ac:dyDescent="0.4">
      <c r="A2837" s="117" t="s">
        <v>6634</v>
      </c>
      <c r="B2837" s="117" t="s">
        <v>225</v>
      </c>
      <c r="C2837" s="117" t="s">
        <v>6560</v>
      </c>
      <c r="D2837" s="117" t="s">
        <v>6561</v>
      </c>
      <c r="E2837" s="117" t="s">
        <v>982</v>
      </c>
      <c r="F2837" s="117" t="s">
        <v>981</v>
      </c>
      <c r="G2837" s="146" t="str">
        <f t="shared" si="44"/>
        <v>409359須恵町外二ヶ町清掃施設組合</v>
      </c>
      <c r="H2837" s="117" t="s">
        <v>226</v>
      </c>
      <c r="J2837" s="117" t="s">
        <v>950</v>
      </c>
      <c r="K2837" s="121">
        <v>1985498</v>
      </c>
    </row>
    <row r="2838" spans="1:11" x14ac:dyDescent="0.4">
      <c r="A2838" s="117" t="s">
        <v>6634</v>
      </c>
      <c r="B2838" s="117" t="s">
        <v>225</v>
      </c>
      <c r="C2838" s="117" t="s">
        <v>6560</v>
      </c>
      <c r="D2838" s="117" t="s">
        <v>6561</v>
      </c>
      <c r="E2838" s="117" t="s">
        <v>980</v>
      </c>
      <c r="F2838" s="117" t="s">
        <v>979</v>
      </c>
      <c r="G2838" s="146" t="str">
        <f t="shared" si="44"/>
        <v>409367遠賀・中間地域広域行政事務組合</v>
      </c>
      <c r="H2838" s="117" t="s">
        <v>226</v>
      </c>
      <c r="J2838" s="117" t="s">
        <v>950</v>
      </c>
      <c r="K2838" s="121">
        <v>4087803</v>
      </c>
    </row>
    <row r="2839" spans="1:11" x14ac:dyDescent="0.4">
      <c r="A2839" s="117" t="s">
        <v>6634</v>
      </c>
      <c r="B2839" s="117" t="s">
        <v>225</v>
      </c>
      <c r="C2839" s="117" t="s">
        <v>6560</v>
      </c>
      <c r="D2839" s="117" t="s">
        <v>6561</v>
      </c>
      <c r="E2839" s="117" t="s">
        <v>978</v>
      </c>
      <c r="F2839" s="117" t="s">
        <v>977</v>
      </c>
      <c r="G2839" s="146" t="str">
        <f t="shared" si="44"/>
        <v>409375筑紫野・小郡・基山清掃施設組合</v>
      </c>
      <c r="H2839" s="117" t="s">
        <v>226</v>
      </c>
      <c r="J2839" s="117" t="s">
        <v>950</v>
      </c>
      <c r="K2839" s="121">
        <v>2121459</v>
      </c>
    </row>
    <row r="2840" spans="1:11" x14ac:dyDescent="0.4">
      <c r="A2840" s="117" t="s">
        <v>6634</v>
      </c>
      <c r="B2840" s="117" t="s">
        <v>225</v>
      </c>
      <c r="C2840" s="117" t="s">
        <v>6560</v>
      </c>
      <c r="D2840" s="117" t="s">
        <v>6561</v>
      </c>
      <c r="E2840" s="117" t="s">
        <v>976</v>
      </c>
      <c r="F2840" s="117" t="s">
        <v>975</v>
      </c>
      <c r="G2840" s="146" t="str">
        <f t="shared" si="44"/>
        <v>409391福岡県自治振興組合</v>
      </c>
      <c r="H2840" s="117" t="s">
        <v>226</v>
      </c>
      <c r="J2840" s="117" t="s">
        <v>950</v>
      </c>
      <c r="K2840" s="121">
        <v>260807</v>
      </c>
    </row>
    <row r="2841" spans="1:11" x14ac:dyDescent="0.4">
      <c r="A2841" s="117" t="s">
        <v>6634</v>
      </c>
      <c r="B2841" s="117" t="s">
        <v>225</v>
      </c>
      <c r="C2841" s="117" t="s">
        <v>6560</v>
      </c>
      <c r="D2841" s="117" t="s">
        <v>6561</v>
      </c>
      <c r="E2841" s="117" t="s">
        <v>974</v>
      </c>
      <c r="F2841" s="117" t="s">
        <v>973</v>
      </c>
      <c r="G2841" s="146" t="str">
        <f t="shared" si="44"/>
        <v>409405春日大野城衛生施設組合</v>
      </c>
      <c r="H2841" s="117" t="s">
        <v>226</v>
      </c>
      <c r="J2841" s="117" t="s">
        <v>950</v>
      </c>
      <c r="K2841" s="121">
        <v>466394</v>
      </c>
    </row>
    <row r="2842" spans="1:11" x14ac:dyDescent="0.4">
      <c r="A2842" s="117" t="s">
        <v>6634</v>
      </c>
      <c r="B2842" s="117" t="s">
        <v>225</v>
      </c>
      <c r="C2842" s="117" t="s">
        <v>6560</v>
      </c>
      <c r="D2842" s="117" t="s">
        <v>6561</v>
      </c>
      <c r="E2842" s="117" t="s">
        <v>972</v>
      </c>
      <c r="F2842" s="117" t="s">
        <v>971</v>
      </c>
      <c r="G2842" s="146" t="str">
        <f t="shared" si="44"/>
        <v>409413田川地区清掃施設組合</v>
      </c>
      <c r="H2842" s="117" t="s">
        <v>226</v>
      </c>
      <c r="J2842" s="117" t="s">
        <v>950</v>
      </c>
      <c r="K2842" s="121">
        <v>842572</v>
      </c>
    </row>
    <row r="2843" spans="1:11" x14ac:dyDescent="0.4">
      <c r="A2843" s="117" t="s">
        <v>6634</v>
      </c>
      <c r="B2843" s="117" t="s">
        <v>225</v>
      </c>
      <c r="C2843" s="117" t="s">
        <v>6560</v>
      </c>
      <c r="D2843" s="117" t="s">
        <v>6561</v>
      </c>
      <c r="E2843" s="117" t="s">
        <v>970</v>
      </c>
      <c r="F2843" s="117" t="s">
        <v>969</v>
      </c>
      <c r="G2843" s="146" t="str">
        <f t="shared" si="44"/>
        <v>409448大牟田・荒尾清掃施設組合</v>
      </c>
      <c r="H2843" s="117" t="s">
        <v>226</v>
      </c>
      <c r="J2843" s="117" t="s">
        <v>950</v>
      </c>
      <c r="K2843" s="121">
        <v>1669253</v>
      </c>
    </row>
    <row r="2844" spans="1:11" x14ac:dyDescent="0.4">
      <c r="A2844" s="117" t="s">
        <v>6634</v>
      </c>
      <c r="B2844" s="117" t="s">
        <v>225</v>
      </c>
      <c r="C2844" s="117" t="s">
        <v>6560</v>
      </c>
      <c r="D2844" s="117" t="s">
        <v>6561</v>
      </c>
      <c r="E2844" s="117" t="s">
        <v>968</v>
      </c>
      <c r="F2844" s="117" t="s">
        <v>967</v>
      </c>
      <c r="G2844" s="146" t="str">
        <f t="shared" si="44"/>
        <v>409456筑慈苑施設組合</v>
      </c>
      <c r="H2844" s="117" t="s">
        <v>226</v>
      </c>
      <c r="J2844" s="117" t="s">
        <v>950</v>
      </c>
      <c r="K2844" s="121">
        <v>269137</v>
      </c>
    </row>
    <row r="2845" spans="1:11" x14ac:dyDescent="0.4">
      <c r="A2845" s="117" t="s">
        <v>6634</v>
      </c>
      <c r="B2845" s="117" t="s">
        <v>225</v>
      </c>
      <c r="C2845" s="117" t="s">
        <v>6560</v>
      </c>
      <c r="D2845" s="117" t="s">
        <v>6561</v>
      </c>
      <c r="E2845" s="117" t="s">
        <v>966</v>
      </c>
      <c r="F2845" s="117" t="s">
        <v>965</v>
      </c>
      <c r="G2845" s="146" t="str">
        <f t="shared" si="44"/>
        <v>409464八女中部衛生施設事務組合</v>
      </c>
      <c r="H2845" s="117" t="s">
        <v>226</v>
      </c>
      <c r="J2845" s="117" t="s">
        <v>950</v>
      </c>
      <c r="K2845" s="121">
        <v>282924</v>
      </c>
    </row>
    <row r="2846" spans="1:11" x14ac:dyDescent="0.4">
      <c r="A2846" s="117" t="s">
        <v>6634</v>
      </c>
      <c r="B2846" s="117" t="s">
        <v>225</v>
      </c>
      <c r="C2846" s="117" t="s">
        <v>6560</v>
      </c>
      <c r="D2846" s="117" t="s">
        <v>6561</v>
      </c>
      <c r="E2846" s="117" t="s">
        <v>964</v>
      </c>
      <c r="F2846" s="117" t="s">
        <v>963</v>
      </c>
      <c r="G2846" s="146" t="str">
        <f t="shared" si="44"/>
        <v>409511福岡都市圏広域行政事業組合（普通会計分）</v>
      </c>
      <c r="H2846" s="117" t="s">
        <v>226</v>
      </c>
      <c r="J2846" s="117" t="s">
        <v>950</v>
      </c>
      <c r="K2846" s="121">
        <v>133927</v>
      </c>
    </row>
    <row r="2847" spans="1:11" x14ac:dyDescent="0.4">
      <c r="A2847" s="117" t="s">
        <v>6634</v>
      </c>
      <c r="B2847" s="117" t="s">
        <v>225</v>
      </c>
      <c r="C2847" s="117" t="s">
        <v>6560</v>
      </c>
      <c r="D2847" s="117" t="s">
        <v>6561</v>
      </c>
      <c r="E2847" s="117" t="s">
        <v>962</v>
      </c>
      <c r="F2847" s="117" t="s">
        <v>961</v>
      </c>
      <c r="G2847" s="146" t="str">
        <f t="shared" si="44"/>
        <v>409537宇美町・志免町衛生施設組合</v>
      </c>
      <c r="H2847" s="117" t="s">
        <v>226</v>
      </c>
      <c r="J2847" s="117" t="s">
        <v>950</v>
      </c>
      <c r="K2847" s="121">
        <v>405763</v>
      </c>
    </row>
    <row r="2848" spans="1:11" x14ac:dyDescent="0.4">
      <c r="A2848" s="117" t="s">
        <v>6634</v>
      </c>
      <c r="B2848" s="117" t="s">
        <v>225</v>
      </c>
      <c r="C2848" s="117" t="s">
        <v>6560</v>
      </c>
      <c r="D2848" s="117" t="s">
        <v>6561</v>
      </c>
      <c r="E2848" s="117" t="s">
        <v>960</v>
      </c>
      <c r="F2848" s="117" t="s">
        <v>959</v>
      </c>
      <c r="G2848" s="146" t="str">
        <f t="shared" si="44"/>
        <v>409545福岡県介護保険広域連合</v>
      </c>
      <c r="H2848" s="117" t="s">
        <v>226</v>
      </c>
      <c r="J2848" s="117" t="s">
        <v>950</v>
      </c>
      <c r="K2848" s="121">
        <v>935199</v>
      </c>
    </row>
    <row r="2849" spans="1:11" x14ac:dyDescent="0.4">
      <c r="A2849" s="117" t="s">
        <v>6634</v>
      </c>
      <c r="B2849" s="117" t="s">
        <v>225</v>
      </c>
      <c r="C2849" s="117" t="s">
        <v>6560</v>
      </c>
      <c r="D2849" s="117" t="s">
        <v>6561</v>
      </c>
      <c r="E2849" s="117" t="s">
        <v>958</v>
      </c>
      <c r="F2849" s="117" t="s">
        <v>957</v>
      </c>
      <c r="G2849" s="146" t="str">
        <f t="shared" si="44"/>
        <v>409553福岡都市圏南部環境事業組合</v>
      </c>
      <c r="H2849" s="117" t="s">
        <v>226</v>
      </c>
      <c r="J2849" s="117" t="s">
        <v>950</v>
      </c>
      <c r="K2849" s="121">
        <v>2118615</v>
      </c>
    </row>
    <row r="2850" spans="1:11" x14ac:dyDescent="0.4">
      <c r="A2850" s="117" t="s">
        <v>6634</v>
      </c>
      <c r="B2850" s="117" t="s">
        <v>225</v>
      </c>
      <c r="C2850" s="117" t="s">
        <v>6560</v>
      </c>
      <c r="D2850" s="117" t="s">
        <v>6561</v>
      </c>
      <c r="E2850" s="117" t="s">
        <v>956</v>
      </c>
      <c r="F2850" s="117" t="s">
        <v>955</v>
      </c>
      <c r="G2850" s="146" t="str">
        <f t="shared" si="44"/>
        <v>409561福岡県後期高齢者医療広域連合</v>
      </c>
      <c r="H2850" s="117" t="s">
        <v>220</v>
      </c>
      <c r="J2850" s="117" t="s">
        <v>950</v>
      </c>
      <c r="K2850" s="121">
        <v>204851</v>
      </c>
    </row>
    <row r="2851" spans="1:11" x14ac:dyDescent="0.4">
      <c r="A2851" s="117" t="s">
        <v>6634</v>
      </c>
      <c r="B2851" s="117" t="s">
        <v>225</v>
      </c>
      <c r="C2851" s="117" t="s">
        <v>6560</v>
      </c>
      <c r="D2851" s="117" t="s">
        <v>6561</v>
      </c>
      <c r="E2851" s="117" t="s">
        <v>954</v>
      </c>
      <c r="F2851" s="117" t="s">
        <v>953</v>
      </c>
      <c r="G2851" s="146" t="str">
        <f t="shared" si="44"/>
        <v>409570福岡都市圏広域行政事業組合（事業会計分）</v>
      </c>
      <c r="H2851" s="117" t="s">
        <v>220</v>
      </c>
      <c r="J2851" s="117" t="s">
        <v>950</v>
      </c>
      <c r="K2851" s="121">
        <v>0</v>
      </c>
    </row>
    <row r="2852" spans="1:11" x14ac:dyDescent="0.4">
      <c r="A2852" s="117" t="s">
        <v>6634</v>
      </c>
      <c r="B2852" s="117" t="s">
        <v>225</v>
      </c>
      <c r="C2852" s="117" t="s">
        <v>6560</v>
      </c>
      <c r="D2852" s="117" t="s">
        <v>6561</v>
      </c>
      <c r="E2852" s="117" t="s">
        <v>952</v>
      </c>
      <c r="F2852" s="117" t="s">
        <v>951</v>
      </c>
      <c r="G2852" s="146" t="str">
        <f t="shared" si="44"/>
        <v>409588下田川清掃施設組合</v>
      </c>
      <c r="H2852" s="117" t="s">
        <v>226</v>
      </c>
      <c r="J2852" s="117" t="s">
        <v>950</v>
      </c>
      <c r="K2852" s="121">
        <v>494754</v>
      </c>
    </row>
    <row r="2853" spans="1:11" x14ac:dyDescent="0.4">
      <c r="A2853" s="117" t="s">
        <v>6634</v>
      </c>
      <c r="B2853" s="117" t="s">
        <v>225</v>
      </c>
      <c r="C2853" s="117" t="s">
        <v>6560</v>
      </c>
      <c r="D2853" s="117" t="s">
        <v>6561</v>
      </c>
      <c r="E2853" s="117" t="s">
        <v>949</v>
      </c>
      <c r="F2853" s="117" t="s">
        <v>948</v>
      </c>
      <c r="G2853" s="146" t="str">
        <f t="shared" si="44"/>
        <v>412015佐賀市</v>
      </c>
      <c r="H2853" s="117" t="s">
        <v>947</v>
      </c>
      <c r="J2853" s="117" t="s">
        <v>866</v>
      </c>
      <c r="K2853" s="121">
        <v>99025349</v>
      </c>
    </row>
    <row r="2854" spans="1:11" x14ac:dyDescent="0.4">
      <c r="A2854" s="117" t="s">
        <v>6634</v>
      </c>
      <c r="B2854" s="117" t="s">
        <v>225</v>
      </c>
      <c r="C2854" s="117" t="s">
        <v>6560</v>
      </c>
      <c r="D2854" s="117" t="s">
        <v>6561</v>
      </c>
      <c r="E2854" s="117" t="s">
        <v>946</v>
      </c>
      <c r="F2854" s="117" t="s">
        <v>945</v>
      </c>
      <c r="G2854" s="146" t="str">
        <f t="shared" si="44"/>
        <v>412023唐津市</v>
      </c>
      <c r="H2854" s="117" t="s">
        <v>343</v>
      </c>
      <c r="J2854" s="117" t="s">
        <v>866</v>
      </c>
      <c r="K2854" s="121">
        <v>69148537</v>
      </c>
    </row>
    <row r="2855" spans="1:11" x14ac:dyDescent="0.4">
      <c r="A2855" s="117" t="s">
        <v>6634</v>
      </c>
      <c r="B2855" s="117" t="s">
        <v>225</v>
      </c>
      <c r="C2855" s="117" t="s">
        <v>6560</v>
      </c>
      <c r="D2855" s="117" t="s">
        <v>6561</v>
      </c>
      <c r="E2855" s="117" t="s">
        <v>944</v>
      </c>
      <c r="F2855" s="117" t="s">
        <v>943</v>
      </c>
      <c r="G2855" s="146" t="str">
        <f t="shared" si="44"/>
        <v>412031鳥栖市</v>
      </c>
      <c r="H2855" s="117" t="s">
        <v>338</v>
      </c>
      <c r="J2855" s="117" t="s">
        <v>866</v>
      </c>
      <c r="K2855" s="121">
        <v>25600855</v>
      </c>
    </row>
    <row r="2856" spans="1:11" x14ac:dyDescent="0.4">
      <c r="A2856" s="117" t="s">
        <v>6634</v>
      </c>
      <c r="B2856" s="117" t="s">
        <v>225</v>
      </c>
      <c r="C2856" s="117" t="s">
        <v>6560</v>
      </c>
      <c r="D2856" s="117" t="s">
        <v>6561</v>
      </c>
      <c r="E2856" s="117" t="s">
        <v>942</v>
      </c>
      <c r="F2856" s="117" t="s">
        <v>941</v>
      </c>
      <c r="G2856" s="146" t="str">
        <f t="shared" si="44"/>
        <v>412040多久市</v>
      </c>
      <c r="H2856" s="117" t="s">
        <v>338</v>
      </c>
      <c r="J2856" s="117" t="s">
        <v>866</v>
      </c>
      <c r="K2856" s="121">
        <v>12292113</v>
      </c>
    </row>
    <row r="2857" spans="1:11" x14ac:dyDescent="0.4">
      <c r="A2857" s="117" t="s">
        <v>6634</v>
      </c>
      <c r="B2857" s="117" t="s">
        <v>225</v>
      </c>
      <c r="C2857" s="117" t="s">
        <v>6560</v>
      </c>
      <c r="D2857" s="117" t="s">
        <v>6561</v>
      </c>
      <c r="E2857" s="117" t="s">
        <v>940</v>
      </c>
      <c r="F2857" s="117" t="s">
        <v>939</v>
      </c>
      <c r="G2857" s="146" t="str">
        <f t="shared" si="44"/>
        <v>412058伊万里市</v>
      </c>
      <c r="H2857" s="117" t="s">
        <v>338</v>
      </c>
      <c r="J2857" s="117" t="s">
        <v>866</v>
      </c>
      <c r="K2857" s="121">
        <v>27142111</v>
      </c>
    </row>
    <row r="2858" spans="1:11" x14ac:dyDescent="0.4">
      <c r="A2858" s="117" t="s">
        <v>6634</v>
      </c>
      <c r="B2858" s="117" t="s">
        <v>225</v>
      </c>
      <c r="C2858" s="117" t="s">
        <v>6560</v>
      </c>
      <c r="D2858" s="117" t="s">
        <v>6561</v>
      </c>
      <c r="E2858" s="117" t="s">
        <v>938</v>
      </c>
      <c r="F2858" s="117" t="s">
        <v>937</v>
      </c>
      <c r="G2858" s="146" t="str">
        <f t="shared" si="44"/>
        <v>412066武雄市</v>
      </c>
      <c r="H2858" s="117" t="s">
        <v>338</v>
      </c>
      <c r="J2858" s="117" t="s">
        <v>866</v>
      </c>
      <c r="K2858" s="121">
        <v>27529857</v>
      </c>
    </row>
    <row r="2859" spans="1:11" x14ac:dyDescent="0.4">
      <c r="A2859" s="117" t="s">
        <v>6634</v>
      </c>
      <c r="B2859" s="117" t="s">
        <v>225</v>
      </c>
      <c r="C2859" s="117" t="s">
        <v>6560</v>
      </c>
      <c r="D2859" s="117" t="s">
        <v>6561</v>
      </c>
      <c r="E2859" s="117" t="s">
        <v>936</v>
      </c>
      <c r="F2859" s="117" t="s">
        <v>935</v>
      </c>
      <c r="G2859" s="146" t="str">
        <f t="shared" si="44"/>
        <v>412074鹿島市</v>
      </c>
      <c r="H2859" s="117" t="s">
        <v>338</v>
      </c>
      <c r="J2859" s="117" t="s">
        <v>866</v>
      </c>
      <c r="K2859" s="121">
        <v>14044577</v>
      </c>
    </row>
    <row r="2860" spans="1:11" x14ac:dyDescent="0.4">
      <c r="A2860" s="117" t="s">
        <v>6634</v>
      </c>
      <c r="B2860" s="117" t="s">
        <v>225</v>
      </c>
      <c r="C2860" s="117" t="s">
        <v>6560</v>
      </c>
      <c r="D2860" s="117" t="s">
        <v>6561</v>
      </c>
      <c r="E2860" s="117" t="s">
        <v>934</v>
      </c>
      <c r="F2860" s="117" t="s">
        <v>933</v>
      </c>
      <c r="G2860" s="146" t="str">
        <f t="shared" si="44"/>
        <v>412082小城市</v>
      </c>
      <c r="H2860" s="117" t="s">
        <v>338</v>
      </c>
      <c r="J2860" s="117" t="s">
        <v>866</v>
      </c>
      <c r="K2860" s="121">
        <v>22564849</v>
      </c>
    </row>
    <row r="2861" spans="1:11" x14ac:dyDescent="0.4">
      <c r="A2861" s="117" t="s">
        <v>6634</v>
      </c>
      <c r="B2861" s="117" t="s">
        <v>225</v>
      </c>
      <c r="C2861" s="117" t="s">
        <v>6560</v>
      </c>
      <c r="D2861" s="117" t="s">
        <v>6561</v>
      </c>
      <c r="E2861" s="117" t="s">
        <v>932</v>
      </c>
      <c r="F2861" s="117" t="s">
        <v>931</v>
      </c>
      <c r="G2861" s="146" t="str">
        <f t="shared" si="44"/>
        <v>412091嬉野市</v>
      </c>
      <c r="H2861" s="117" t="s">
        <v>338</v>
      </c>
      <c r="J2861" s="117" t="s">
        <v>866</v>
      </c>
      <c r="K2861" s="121">
        <v>17201202</v>
      </c>
    </row>
    <row r="2862" spans="1:11" x14ac:dyDescent="0.4">
      <c r="A2862" s="117" t="s">
        <v>6634</v>
      </c>
      <c r="B2862" s="117" t="s">
        <v>225</v>
      </c>
      <c r="C2862" s="117" t="s">
        <v>6560</v>
      </c>
      <c r="D2862" s="117" t="s">
        <v>6561</v>
      </c>
      <c r="E2862" s="117" t="s">
        <v>930</v>
      </c>
      <c r="F2862" s="117" t="s">
        <v>929</v>
      </c>
      <c r="G2862" s="146" t="str">
        <f t="shared" si="44"/>
        <v>412104神埼市</v>
      </c>
      <c r="H2862" s="117" t="s">
        <v>338</v>
      </c>
      <c r="J2862" s="117" t="s">
        <v>866</v>
      </c>
      <c r="K2862" s="121">
        <v>16751083</v>
      </c>
    </row>
    <row r="2863" spans="1:11" x14ac:dyDescent="0.4">
      <c r="A2863" s="117" t="s">
        <v>6634</v>
      </c>
      <c r="B2863" s="117" t="s">
        <v>225</v>
      </c>
      <c r="C2863" s="117" t="s">
        <v>6560</v>
      </c>
      <c r="D2863" s="117" t="s">
        <v>6561</v>
      </c>
      <c r="E2863" s="117" t="s">
        <v>928</v>
      </c>
      <c r="F2863" s="117" t="s">
        <v>927</v>
      </c>
      <c r="G2863" s="146" t="str">
        <f t="shared" si="44"/>
        <v>413275吉野ヶ里町</v>
      </c>
      <c r="H2863" s="117" t="s">
        <v>277</v>
      </c>
      <c r="J2863" s="117" t="s">
        <v>866</v>
      </c>
      <c r="K2863" s="121">
        <v>8146749</v>
      </c>
    </row>
    <row r="2864" spans="1:11" x14ac:dyDescent="0.4">
      <c r="A2864" s="117" t="s">
        <v>6634</v>
      </c>
      <c r="B2864" s="117" t="s">
        <v>225</v>
      </c>
      <c r="C2864" s="117" t="s">
        <v>6560</v>
      </c>
      <c r="D2864" s="117" t="s">
        <v>6561</v>
      </c>
      <c r="E2864" s="117" t="s">
        <v>926</v>
      </c>
      <c r="F2864" s="117" t="s">
        <v>925</v>
      </c>
      <c r="G2864" s="146" t="str">
        <f t="shared" si="44"/>
        <v>413411基山町</v>
      </c>
      <c r="H2864" s="117" t="s">
        <v>277</v>
      </c>
      <c r="J2864" s="117" t="s">
        <v>866</v>
      </c>
      <c r="K2864" s="121">
        <v>7942806</v>
      </c>
    </row>
    <row r="2865" spans="1:11" x14ac:dyDescent="0.4">
      <c r="A2865" s="117" t="s">
        <v>6634</v>
      </c>
      <c r="B2865" s="117" t="s">
        <v>225</v>
      </c>
      <c r="C2865" s="117" t="s">
        <v>6560</v>
      </c>
      <c r="D2865" s="117" t="s">
        <v>6561</v>
      </c>
      <c r="E2865" s="117" t="s">
        <v>924</v>
      </c>
      <c r="F2865" s="117" t="s">
        <v>923</v>
      </c>
      <c r="G2865" s="146" t="str">
        <f t="shared" si="44"/>
        <v>413453上峰町</v>
      </c>
      <c r="H2865" s="117" t="s">
        <v>277</v>
      </c>
      <c r="J2865" s="117" t="s">
        <v>866</v>
      </c>
      <c r="K2865" s="121">
        <v>15866219</v>
      </c>
    </row>
    <row r="2866" spans="1:11" x14ac:dyDescent="0.4">
      <c r="A2866" s="117" t="s">
        <v>6634</v>
      </c>
      <c r="B2866" s="117" t="s">
        <v>225</v>
      </c>
      <c r="C2866" s="117" t="s">
        <v>6560</v>
      </c>
      <c r="D2866" s="117" t="s">
        <v>6561</v>
      </c>
      <c r="E2866" s="117" t="s">
        <v>922</v>
      </c>
      <c r="F2866" s="117" t="s">
        <v>921</v>
      </c>
      <c r="G2866" s="146" t="str">
        <f t="shared" si="44"/>
        <v>413461みやき町</v>
      </c>
      <c r="H2866" s="117" t="s">
        <v>277</v>
      </c>
      <c r="J2866" s="117" t="s">
        <v>866</v>
      </c>
      <c r="K2866" s="121">
        <v>25464189</v>
      </c>
    </row>
    <row r="2867" spans="1:11" x14ac:dyDescent="0.4">
      <c r="A2867" s="117" t="s">
        <v>6634</v>
      </c>
      <c r="B2867" s="117" t="s">
        <v>225</v>
      </c>
      <c r="C2867" s="117" t="s">
        <v>6560</v>
      </c>
      <c r="D2867" s="117" t="s">
        <v>6561</v>
      </c>
      <c r="E2867" s="117" t="s">
        <v>920</v>
      </c>
      <c r="F2867" s="117" t="s">
        <v>919</v>
      </c>
      <c r="G2867" s="146" t="str">
        <f t="shared" si="44"/>
        <v>413879玄海町</v>
      </c>
      <c r="H2867" s="117" t="s">
        <v>277</v>
      </c>
      <c r="J2867" s="117" t="s">
        <v>866</v>
      </c>
      <c r="K2867" s="121">
        <v>8802955</v>
      </c>
    </row>
    <row r="2868" spans="1:11" x14ac:dyDescent="0.4">
      <c r="A2868" s="117" t="s">
        <v>6634</v>
      </c>
      <c r="B2868" s="117" t="s">
        <v>225</v>
      </c>
      <c r="C2868" s="117" t="s">
        <v>6560</v>
      </c>
      <c r="D2868" s="117" t="s">
        <v>6561</v>
      </c>
      <c r="E2868" s="117" t="s">
        <v>918</v>
      </c>
      <c r="F2868" s="117" t="s">
        <v>917</v>
      </c>
      <c r="G2868" s="146" t="str">
        <f t="shared" si="44"/>
        <v>414018有田町</v>
      </c>
      <c r="H2868" s="117" t="s">
        <v>277</v>
      </c>
      <c r="J2868" s="117" t="s">
        <v>866</v>
      </c>
      <c r="K2868" s="121">
        <v>11036440</v>
      </c>
    </row>
    <row r="2869" spans="1:11" x14ac:dyDescent="0.4">
      <c r="A2869" s="117" t="s">
        <v>6634</v>
      </c>
      <c r="B2869" s="117" t="s">
        <v>225</v>
      </c>
      <c r="C2869" s="117" t="s">
        <v>6560</v>
      </c>
      <c r="D2869" s="117" t="s">
        <v>6561</v>
      </c>
      <c r="E2869" s="117" t="s">
        <v>916</v>
      </c>
      <c r="F2869" s="117" t="s">
        <v>915</v>
      </c>
      <c r="G2869" s="146" t="str">
        <f t="shared" si="44"/>
        <v>414239大町町</v>
      </c>
      <c r="H2869" s="117" t="s">
        <v>277</v>
      </c>
      <c r="J2869" s="117" t="s">
        <v>866</v>
      </c>
      <c r="K2869" s="121">
        <v>4663184</v>
      </c>
    </row>
    <row r="2870" spans="1:11" x14ac:dyDescent="0.4">
      <c r="A2870" s="117" t="s">
        <v>6634</v>
      </c>
      <c r="B2870" s="117" t="s">
        <v>225</v>
      </c>
      <c r="C2870" s="117" t="s">
        <v>6560</v>
      </c>
      <c r="D2870" s="117" t="s">
        <v>6561</v>
      </c>
      <c r="E2870" s="117" t="s">
        <v>914</v>
      </c>
      <c r="F2870" s="117" t="s">
        <v>913</v>
      </c>
      <c r="G2870" s="146" t="str">
        <f t="shared" si="44"/>
        <v>414247江北町</v>
      </c>
      <c r="H2870" s="117" t="s">
        <v>277</v>
      </c>
      <c r="J2870" s="117" t="s">
        <v>866</v>
      </c>
      <c r="K2870" s="121">
        <v>5166720</v>
      </c>
    </row>
    <row r="2871" spans="1:11" x14ac:dyDescent="0.4">
      <c r="A2871" s="117" t="s">
        <v>6634</v>
      </c>
      <c r="B2871" s="117" t="s">
        <v>225</v>
      </c>
      <c r="C2871" s="117" t="s">
        <v>6560</v>
      </c>
      <c r="D2871" s="117" t="s">
        <v>6561</v>
      </c>
      <c r="E2871" s="117" t="s">
        <v>912</v>
      </c>
      <c r="F2871" s="117" t="s">
        <v>911</v>
      </c>
      <c r="G2871" s="146" t="str">
        <f t="shared" si="44"/>
        <v>414255白石町</v>
      </c>
      <c r="H2871" s="117" t="s">
        <v>277</v>
      </c>
      <c r="J2871" s="117" t="s">
        <v>866</v>
      </c>
      <c r="K2871" s="121">
        <v>14415624</v>
      </c>
    </row>
    <row r="2872" spans="1:11" x14ac:dyDescent="0.4">
      <c r="A2872" s="117" t="s">
        <v>6634</v>
      </c>
      <c r="B2872" s="117" t="s">
        <v>225</v>
      </c>
      <c r="C2872" s="117" t="s">
        <v>6560</v>
      </c>
      <c r="D2872" s="117" t="s">
        <v>6561</v>
      </c>
      <c r="E2872" s="117" t="s">
        <v>910</v>
      </c>
      <c r="F2872" s="117" t="s">
        <v>909</v>
      </c>
      <c r="G2872" s="146" t="str">
        <f t="shared" si="44"/>
        <v>414417太良町</v>
      </c>
      <c r="H2872" s="117" t="s">
        <v>277</v>
      </c>
      <c r="J2872" s="117" t="s">
        <v>866</v>
      </c>
      <c r="K2872" s="121">
        <v>6964820</v>
      </c>
    </row>
    <row r="2873" spans="1:11" x14ac:dyDescent="0.4">
      <c r="A2873" s="117" t="s">
        <v>6634</v>
      </c>
      <c r="B2873" s="117" t="s">
        <v>225</v>
      </c>
      <c r="C2873" s="117" t="s">
        <v>6560</v>
      </c>
      <c r="D2873" s="117" t="s">
        <v>6561</v>
      </c>
      <c r="E2873" s="117" t="s">
        <v>908</v>
      </c>
      <c r="F2873" s="117" t="s">
        <v>907</v>
      </c>
      <c r="G2873" s="146" t="str">
        <f t="shared" si="44"/>
        <v>418129天山地区共同衛生処理場組合</v>
      </c>
      <c r="H2873" s="117" t="s">
        <v>226</v>
      </c>
      <c r="J2873" s="117" t="s">
        <v>866</v>
      </c>
      <c r="K2873" s="121">
        <v>318998</v>
      </c>
    </row>
    <row r="2874" spans="1:11" x14ac:dyDescent="0.4">
      <c r="A2874" s="117" t="s">
        <v>6634</v>
      </c>
      <c r="B2874" s="117" t="s">
        <v>225</v>
      </c>
      <c r="C2874" s="117" t="s">
        <v>6560</v>
      </c>
      <c r="D2874" s="117" t="s">
        <v>6561</v>
      </c>
      <c r="E2874" s="117" t="s">
        <v>906</v>
      </c>
      <c r="F2874" s="117" t="s">
        <v>905</v>
      </c>
      <c r="G2874" s="146" t="str">
        <f t="shared" si="44"/>
        <v>418137杵東地区衛生処理場組合</v>
      </c>
      <c r="H2874" s="117" t="s">
        <v>226</v>
      </c>
      <c r="J2874" s="117" t="s">
        <v>866</v>
      </c>
      <c r="K2874" s="121">
        <v>236849</v>
      </c>
    </row>
    <row r="2875" spans="1:11" x14ac:dyDescent="0.4">
      <c r="A2875" s="117" t="s">
        <v>6634</v>
      </c>
      <c r="B2875" s="117" t="s">
        <v>225</v>
      </c>
      <c r="C2875" s="117" t="s">
        <v>6560</v>
      </c>
      <c r="D2875" s="117" t="s">
        <v>6561</v>
      </c>
      <c r="E2875" s="117" t="s">
        <v>904</v>
      </c>
      <c r="F2875" s="117" t="s">
        <v>903</v>
      </c>
      <c r="G2875" s="146" t="str">
        <f t="shared" si="44"/>
        <v>418145鹿島・藤津地区衛生施設組合</v>
      </c>
      <c r="H2875" s="117" t="s">
        <v>226</v>
      </c>
      <c r="J2875" s="117" t="s">
        <v>866</v>
      </c>
      <c r="K2875" s="121">
        <v>378215</v>
      </c>
    </row>
    <row r="2876" spans="1:11" x14ac:dyDescent="0.4">
      <c r="A2876" s="117" t="s">
        <v>6634</v>
      </c>
      <c r="B2876" s="117" t="s">
        <v>225</v>
      </c>
      <c r="C2876" s="117" t="s">
        <v>6560</v>
      </c>
      <c r="D2876" s="117" t="s">
        <v>6561</v>
      </c>
      <c r="E2876" s="117" t="s">
        <v>902</v>
      </c>
      <c r="F2876" s="117" t="s">
        <v>901</v>
      </c>
      <c r="G2876" s="146" t="str">
        <f t="shared" si="44"/>
        <v>418277佐賀県競馬組合</v>
      </c>
      <c r="H2876" s="117" t="s">
        <v>220</v>
      </c>
      <c r="J2876" s="117" t="s">
        <v>866</v>
      </c>
      <c r="K2876" s="121">
        <v>0</v>
      </c>
    </row>
    <row r="2877" spans="1:11" x14ac:dyDescent="0.4">
      <c r="A2877" s="117" t="s">
        <v>6634</v>
      </c>
      <c r="B2877" s="117" t="s">
        <v>225</v>
      </c>
      <c r="C2877" s="117" t="s">
        <v>6560</v>
      </c>
      <c r="D2877" s="117" t="s">
        <v>6561</v>
      </c>
      <c r="E2877" s="117" t="s">
        <v>900</v>
      </c>
      <c r="F2877" s="117" t="s">
        <v>899</v>
      </c>
      <c r="G2877" s="146" t="str">
        <f t="shared" si="44"/>
        <v>418293有田磁石場組合</v>
      </c>
      <c r="H2877" s="117" t="s">
        <v>226</v>
      </c>
      <c r="J2877" s="117" t="s">
        <v>866</v>
      </c>
      <c r="K2877" s="121">
        <v>3342</v>
      </c>
    </row>
    <row r="2878" spans="1:11" x14ac:dyDescent="0.4">
      <c r="A2878" s="117" t="s">
        <v>6634</v>
      </c>
      <c r="B2878" s="117" t="s">
        <v>225</v>
      </c>
      <c r="C2878" s="117" t="s">
        <v>6560</v>
      </c>
      <c r="D2878" s="117" t="s">
        <v>6561</v>
      </c>
      <c r="E2878" s="117" t="s">
        <v>898</v>
      </c>
      <c r="F2878" s="117" t="s">
        <v>897</v>
      </c>
      <c r="G2878" s="146" t="str">
        <f t="shared" si="44"/>
        <v>418307杵藤地区広域市町村圏組合</v>
      </c>
      <c r="H2878" s="117" t="s">
        <v>226</v>
      </c>
      <c r="J2878" s="117" t="s">
        <v>866</v>
      </c>
      <c r="K2878" s="121">
        <v>3255092</v>
      </c>
    </row>
    <row r="2879" spans="1:11" x14ac:dyDescent="0.4">
      <c r="A2879" s="117" t="s">
        <v>6634</v>
      </c>
      <c r="B2879" s="117" t="s">
        <v>225</v>
      </c>
      <c r="C2879" s="117" t="s">
        <v>6560</v>
      </c>
      <c r="D2879" s="117" t="s">
        <v>6561</v>
      </c>
      <c r="E2879" s="117" t="s">
        <v>896</v>
      </c>
      <c r="F2879" s="117" t="s">
        <v>895</v>
      </c>
      <c r="G2879" s="146" t="str">
        <f t="shared" si="44"/>
        <v>418315鳥栖・三養基地区消防事務組合</v>
      </c>
      <c r="H2879" s="117" t="s">
        <v>226</v>
      </c>
      <c r="J2879" s="117" t="s">
        <v>866</v>
      </c>
      <c r="K2879" s="121">
        <v>1457048</v>
      </c>
    </row>
    <row r="2880" spans="1:11" x14ac:dyDescent="0.4">
      <c r="A2880" s="117" t="s">
        <v>6634</v>
      </c>
      <c r="B2880" s="117" t="s">
        <v>225</v>
      </c>
      <c r="C2880" s="117" t="s">
        <v>6560</v>
      </c>
      <c r="D2880" s="117" t="s">
        <v>6561</v>
      </c>
      <c r="E2880" s="117" t="s">
        <v>894</v>
      </c>
      <c r="F2880" s="117" t="s">
        <v>893</v>
      </c>
      <c r="G2880" s="146" t="str">
        <f t="shared" si="44"/>
        <v>418331天山地区共同斎場組合</v>
      </c>
      <c r="H2880" s="117" t="s">
        <v>226</v>
      </c>
      <c r="J2880" s="117" t="s">
        <v>866</v>
      </c>
      <c r="K2880" s="121">
        <v>48183</v>
      </c>
    </row>
    <row r="2881" spans="1:11" x14ac:dyDescent="0.4">
      <c r="A2881" s="117" t="s">
        <v>6634</v>
      </c>
      <c r="B2881" s="117" t="s">
        <v>225</v>
      </c>
      <c r="C2881" s="117" t="s">
        <v>6560</v>
      </c>
      <c r="D2881" s="117" t="s">
        <v>6561</v>
      </c>
      <c r="E2881" s="117" t="s">
        <v>892</v>
      </c>
      <c r="F2881" s="117" t="s">
        <v>891</v>
      </c>
      <c r="G2881" s="146" t="str">
        <f t="shared" si="44"/>
        <v>418340伊万里・有田地区医療福祉組合</v>
      </c>
      <c r="H2881" s="117" t="s">
        <v>226</v>
      </c>
      <c r="J2881" s="117" t="s">
        <v>866</v>
      </c>
      <c r="K2881" s="121">
        <v>424</v>
      </c>
    </row>
    <row r="2882" spans="1:11" x14ac:dyDescent="0.4">
      <c r="A2882" s="117" t="s">
        <v>6634</v>
      </c>
      <c r="B2882" s="117" t="s">
        <v>225</v>
      </c>
      <c r="C2882" s="117" t="s">
        <v>6560</v>
      </c>
      <c r="D2882" s="117" t="s">
        <v>6561</v>
      </c>
      <c r="E2882" s="117" t="s">
        <v>890</v>
      </c>
      <c r="F2882" s="117" t="s">
        <v>889</v>
      </c>
      <c r="G2882" s="146" t="str">
        <f t="shared" ref="G2882:G2945" si="45">E2882&amp;F2882</f>
        <v>418404脊振共同塵芥処理組合</v>
      </c>
      <c r="H2882" s="117" t="s">
        <v>226</v>
      </c>
      <c r="J2882" s="117" t="s">
        <v>866</v>
      </c>
      <c r="K2882" s="121">
        <v>720752</v>
      </c>
    </row>
    <row r="2883" spans="1:11" x14ac:dyDescent="0.4">
      <c r="A2883" s="117" t="s">
        <v>6634</v>
      </c>
      <c r="B2883" s="117" t="s">
        <v>225</v>
      </c>
      <c r="C2883" s="117" t="s">
        <v>6560</v>
      </c>
      <c r="D2883" s="117" t="s">
        <v>6561</v>
      </c>
      <c r="E2883" s="117" t="s">
        <v>888</v>
      </c>
      <c r="F2883" s="117" t="s">
        <v>887</v>
      </c>
      <c r="G2883" s="146" t="str">
        <f t="shared" si="45"/>
        <v>418412鳥栖地区広域市町村圏組合</v>
      </c>
      <c r="H2883" s="117" t="s">
        <v>226</v>
      </c>
      <c r="J2883" s="117" t="s">
        <v>866</v>
      </c>
      <c r="K2883" s="121">
        <v>20070</v>
      </c>
    </row>
    <row r="2884" spans="1:11" x14ac:dyDescent="0.4">
      <c r="A2884" s="117" t="s">
        <v>6634</v>
      </c>
      <c r="B2884" s="117" t="s">
        <v>225</v>
      </c>
      <c r="C2884" s="117" t="s">
        <v>6560</v>
      </c>
      <c r="D2884" s="117" t="s">
        <v>6561</v>
      </c>
      <c r="E2884" s="117" t="s">
        <v>886</v>
      </c>
      <c r="F2884" s="117" t="s">
        <v>885</v>
      </c>
      <c r="G2884" s="146" t="str">
        <f t="shared" si="45"/>
        <v>418510伊万里・有田地区衛生組合</v>
      </c>
      <c r="H2884" s="117" t="s">
        <v>226</v>
      </c>
      <c r="J2884" s="117" t="s">
        <v>866</v>
      </c>
      <c r="K2884" s="121">
        <v>387348</v>
      </c>
    </row>
    <row r="2885" spans="1:11" x14ac:dyDescent="0.4">
      <c r="A2885" s="117" t="s">
        <v>6634</v>
      </c>
      <c r="B2885" s="117" t="s">
        <v>225</v>
      </c>
      <c r="C2885" s="117" t="s">
        <v>6560</v>
      </c>
      <c r="D2885" s="117" t="s">
        <v>6561</v>
      </c>
      <c r="E2885" s="117" t="s">
        <v>884</v>
      </c>
      <c r="F2885" s="117" t="s">
        <v>883</v>
      </c>
      <c r="G2885" s="146" t="str">
        <f t="shared" si="45"/>
        <v>418536三養基西部葬祭組合</v>
      </c>
      <c r="H2885" s="117" t="s">
        <v>226</v>
      </c>
      <c r="J2885" s="117" t="s">
        <v>866</v>
      </c>
      <c r="K2885" s="121">
        <v>46701</v>
      </c>
    </row>
    <row r="2886" spans="1:11" x14ac:dyDescent="0.4">
      <c r="A2886" s="117" t="s">
        <v>6634</v>
      </c>
      <c r="B2886" s="117" t="s">
        <v>225</v>
      </c>
      <c r="C2886" s="117" t="s">
        <v>6560</v>
      </c>
      <c r="D2886" s="117" t="s">
        <v>6561</v>
      </c>
      <c r="E2886" s="117" t="s">
        <v>882</v>
      </c>
      <c r="F2886" s="117" t="s">
        <v>881</v>
      </c>
      <c r="G2886" s="146" t="str">
        <f t="shared" si="45"/>
        <v>418561佐賀中部広域連合</v>
      </c>
      <c r="H2886" s="117" t="s">
        <v>226</v>
      </c>
      <c r="J2886" s="117" t="s">
        <v>866</v>
      </c>
      <c r="K2886" s="121">
        <v>5140629</v>
      </c>
    </row>
    <row r="2887" spans="1:11" x14ac:dyDescent="0.4">
      <c r="A2887" s="117" t="s">
        <v>6634</v>
      </c>
      <c r="B2887" s="117" t="s">
        <v>225</v>
      </c>
      <c r="C2887" s="117" t="s">
        <v>6560</v>
      </c>
      <c r="D2887" s="117" t="s">
        <v>6561</v>
      </c>
      <c r="E2887" s="117" t="s">
        <v>880</v>
      </c>
      <c r="F2887" s="117" t="s">
        <v>879</v>
      </c>
      <c r="G2887" s="146" t="str">
        <f t="shared" si="45"/>
        <v>418579三神地区環境事務組合</v>
      </c>
      <c r="H2887" s="117" t="s">
        <v>226</v>
      </c>
      <c r="J2887" s="117" t="s">
        <v>866</v>
      </c>
      <c r="K2887" s="121">
        <v>394616</v>
      </c>
    </row>
    <row r="2888" spans="1:11" x14ac:dyDescent="0.4">
      <c r="A2888" s="117" t="s">
        <v>6634</v>
      </c>
      <c r="B2888" s="117" t="s">
        <v>225</v>
      </c>
      <c r="C2888" s="117" t="s">
        <v>6560</v>
      </c>
      <c r="D2888" s="117" t="s">
        <v>6561</v>
      </c>
      <c r="E2888" s="117" t="s">
        <v>878</v>
      </c>
      <c r="F2888" s="117" t="s">
        <v>877</v>
      </c>
      <c r="G2888" s="146" t="str">
        <f t="shared" si="45"/>
        <v>418587鳥栖・三養基西部環境施設組合</v>
      </c>
      <c r="H2888" s="117" t="s">
        <v>226</v>
      </c>
      <c r="J2888" s="117" t="s">
        <v>866</v>
      </c>
      <c r="K2888" s="121">
        <v>2096285</v>
      </c>
    </row>
    <row r="2889" spans="1:11" x14ac:dyDescent="0.4">
      <c r="A2889" s="117" t="s">
        <v>6634</v>
      </c>
      <c r="B2889" s="117" t="s">
        <v>225</v>
      </c>
      <c r="C2889" s="117" t="s">
        <v>6560</v>
      </c>
      <c r="D2889" s="117" t="s">
        <v>6561</v>
      </c>
      <c r="E2889" s="117" t="s">
        <v>876</v>
      </c>
      <c r="F2889" s="117" t="s">
        <v>875</v>
      </c>
      <c r="G2889" s="146" t="str">
        <f t="shared" si="45"/>
        <v>418595佐賀県後期高齢者医療広域連合</v>
      </c>
      <c r="H2889" s="117" t="s">
        <v>220</v>
      </c>
      <c r="J2889" s="117" t="s">
        <v>866</v>
      </c>
      <c r="K2889" s="121">
        <v>814393</v>
      </c>
    </row>
    <row r="2890" spans="1:11" x14ac:dyDescent="0.4">
      <c r="A2890" s="117" t="s">
        <v>6634</v>
      </c>
      <c r="B2890" s="117" t="s">
        <v>225</v>
      </c>
      <c r="C2890" s="117" t="s">
        <v>6560</v>
      </c>
      <c r="D2890" s="117" t="s">
        <v>6561</v>
      </c>
      <c r="E2890" s="117" t="s">
        <v>874</v>
      </c>
      <c r="F2890" s="117" t="s">
        <v>873</v>
      </c>
      <c r="G2890" s="146" t="str">
        <f t="shared" si="45"/>
        <v>418609佐賀県市町総合事務組合</v>
      </c>
      <c r="H2890" s="117" t="s">
        <v>226</v>
      </c>
      <c r="J2890" s="117" t="s">
        <v>866</v>
      </c>
      <c r="K2890" s="121">
        <v>3015878</v>
      </c>
    </row>
    <row r="2891" spans="1:11" x14ac:dyDescent="0.4">
      <c r="A2891" s="117" t="s">
        <v>6634</v>
      </c>
      <c r="B2891" s="117" t="s">
        <v>225</v>
      </c>
      <c r="C2891" s="117" t="s">
        <v>6560</v>
      </c>
      <c r="D2891" s="117" t="s">
        <v>6561</v>
      </c>
      <c r="E2891" s="117" t="s">
        <v>872</v>
      </c>
      <c r="F2891" s="117" t="s">
        <v>871</v>
      </c>
      <c r="G2891" s="146" t="str">
        <f t="shared" si="45"/>
        <v>418617佐賀県西部広域環境組合</v>
      </c>
      <c r="H2891" s="117" t="s">
        <v>226</v>
      </c>
      <c r="J2891" s="117" t="s">
        <v>866</v>
      </c>
      <c r="K2891" s="121">
        <v>1241367</v>
      </c>
    </row>
    <row r="2892" spans="1:11" x14ac:dyDescent="0.4">
      <c r="A2892" s="117" t="s">
        <v>6634</v>
      </c>
      <c r="B2892" s="117" t="s">
        <v>225</v>
      </c>
      <c r="C2892" s="117" t="s">
        <v>6560</v>
      </c>
      <c r="D2892" s="117" t="s">
        <v>6561</v>
      </c>
      <c r="E2892" s="117" t="s">
        <v>870</v>
      </c>
      <c r="F2892" s="117" t="s">
        <v>869</v>
      </c>
      <c r="G2892" s="146" t="str">
        <f t="shared" si="45"/>
        <v>418625伊万里・有田消防組合</v>
      </c>
      <c r="H2892" s="117" t="s">
        <v>226</v>
      </c>
      <c r="J2892" s="117" t="s">
        <v>866</v>
      </c>
      <c r="K2892" s="121">
        <v>1394744</v>
      </c>
    </row>
    <row r="2893" spans="1:11" x14ac:dyDescent="0.4">
      <c r="A2893" s="117" t="s">
        <v>6634</v>
      </c>
      <c r="B2893" s="117" t="s">
        <v>225</v>
      </c>
      <c r="C2893" s="117" t="s">
        <v>6560</v>
      </c>
      <c r="D2893" s="117" t="s">
        <v>6561</v>
      </c>
      <c r="E2893" s="117" t="s">
        <v>868</v>
      </c>
      <c r="F2893" s="117" t="s">
        <v>867</v>
      </c>
      <c r="G2893" s="146" t="str">
        <f t="shared" si="45"/>
        <v>418633天山地区共同環境組合</v>
      </c>
      <c r="H2893" s="117" t="s">
        <v>226</v>
      </c>
      <c r="J2893" s="117" t="s">
        <v>866</v>
      </c>
      <c r="K2893" s="121">
        <v>336792</v>
      </c>
    </row>
    <row r="2894" spans="1:11" x14ac:dyDescent="0.4">
      <c r="A2894" s="117" t="s">
        <v>6634</v>
      </c>
      <c r="B2894" s="117" t="s">
        <v>225</v>
      </c>
      <c r="C2894" s="117" t="s">
        <v>6560</v>
      </c>
      <c r="D2894" s="117" t="s">
        <v>6561</v>
      </c>
      <c r="E2894" s="117" t="s">
        <v>6656</v>
      </c>
      <c r="F2894" s="117" t="s">
        <v>6657</v>
      </c>
      <c r="G2894" s="146" t="str">
        <f t="shared" si="45"/>
        <v>418641神埼市・吉野ヶ里町葬祭組合</v>
      </c>
      <c r="H2894" s="117" t="s">
        <v>226</v>
      </c>
      <c r="J2894" s="117" t="s">
        <v>866</v>
      </c>
      <c r="K2894" s="121">
        <v>168605</v>
      </c>
    </row>
    <row r="2895" spans="1:11" x14ac:dyDescent="0.4">
      <c r="A2895" s="117" t="s">
        <v>6634</v>
      </c>
      <c r="B2895" s="117" t="s">
        <v>225</v>
      </c>
      <c r="C2895" s="117" t="s">
        <v>6560</v>
      </c>
      <c r="D2895" s="117" t="s">
        <v>6561</v>
      </c>
      <c r="E2895" s="117" t="s">
        <v>6658</v>
      </c>
      <c r="F2895" s="117" t="s">
        <v>6659</v>
      </c>
      <c r="G2895" s="146" t="str">
        <f t="shared" si="45"/>
        <v>418650佐賀県東部環境施設組合</v>
      </c>
      <c r="H2895" s="117" t="s">
        <v>226</v>
      </c>
      <c r="J2895" s="117" t="s">
        <v>866</v>
      </c>
      <c r="K2895" s="121">
        <v>9053</v>
      </c>
    </row>
    <row r="2896" spans="1:11" x14ac:dyDescent="0.4">
      <c r="A2896" s="117" t="s">
        <v>6634</v>
      </c>
      <c r="B2896" s="117" t="s">
        <v>225</v>
      </c>
      <c r="C2896" s="117" t="s">
        <v>6560</v>
      </c>
      <c r="D2896" s="117" t="s">
        <v>6561</v>
      </c>
      <c r="E2896" s="117" t="s">
        <v>865</v>
      </c>
      <c r="F2896" s="117" t="s">
        <v>864</v>
      </c>
      <c r="G2896" s="146" t="str">
        <f t="shared" si="45"/>
        <v>422011長崎市</v>
      </c>
      <c r="H2896" s="117" t="s">
        <v>360</v>
      </c>
      <c r="J2896" s="117" t="s">
        <v>805</v>
      </c>
      <c r="K2896" s="121">
        <v>203704925</v>
      </c>
    </row>
    <row r="2897" spans="1:11" x14ac:dyDescent="0.4">
      <c r="A2897" s="117" t="s">
        <v>6634</v>
      </c>
      <c r="B2897" s="117" t="s">
        <v>225</v>
      </c>
      <c r="C2897" s="117" t="s">
        <v>6560</v>
      </c>
      <c r="D2897" s="117" t="s">
        <v>6561</v>
      </c>
      <c r="E2897" s="117" t="s">
        <v>863</v>
      </c>
      <c r="F2897" s="117" t="s">
        <v>862</v>
      </c>
      <c r="G2897" s="146" t="str">
        <f t="shared" si="45"/>
        <v>422029佐世保市</v>
      </c>
      <c r="H2897" s="117" t="s">
        <v>360</v>
      </c>
      <c r="J2897" s="117" t="s">
        <v>805</v>
      </c>
      <c r="K2897" s="121">
        <v>119955318</v>
      </c>
    </row>
    <row r="2898" spans="1:11" x14ac:dyDescent="0.4">
      <c r="A2898" s="117" t="s">
        <v>6634</v>
      </c>
      <c r="B2898" s="117" t="s">
        <v>225</v>
      </c>
      <c r="C2898" s="117" t="s">
        <v>6560</v>
      </c>
      <c r="D2898" s="117" t="s">
        <v>6561</v>
      </c>
      <c r="E2898" s="117" t="s">
        <v>861</v>
      </c>
      <c r="F2898" s="117" t="s">
        <v>860</v>
      </c>
      <c r="G2898" s="146" t="str">
        <f t="shared" si="45"/>
        <v>422037島原市</v>
      </c>
      <c r="H2898" s="117" t="s">
        <v>338</v>
      </c>
      <c r="J2898" s="117" t="s">
        <v>805</v>
      </c>
      <c r="K2898" s="121">
        <v>21345224</v>
      </c>
    </row>
    <row r="2899" spans="1:11" x14ac:dyDescent="0.4">
      <c r="A2899" s="117" t="s">
        <v>6634</v>
      </c>
      <c r="B2899" s="117" t="s">
        <v>225</v>
      </c>
      <c r="C2899" s="117" t="s">
        <v>6560</v>
      </c>
      <c r="D2899" s="117" t="s">
        <v>6561</v>
      </c>
      <c r="E2899" s="117" t="s">
        <v>859</v>
      </c>
      <c r="F2899" s="117" t="s">
        <v>858</v>
      </c>
      <c r="G2899" s="146" t="str">
        <f t="shared" si="45"/>
        <v>422045諫早市</v>
      </c>
      <c r="H2899" s="117" t="s">
        <v>343</v>
      </c>
      <c r="J2899" s="117" t="s">
        <v>805</v>
      </c>
      <c r="K2899" s="121">
        <v>71823159</v>
      </c>
    </row>
    <row r="2900" spans="1:11" x14ac:dyDescent="0.4">
      <c r="A2900" s="117" t="s">
        <v>6634</v>
      </c>
      <c r="B2900" s="117" t="s">
        <v>225</v>
      </c>
      <c r="C2900" s="117" t="s">
        <v>6560</v>
      </c>
      <c r="D2900" s="117" t="s">
        <v>6561</v>
      </c>
      <c r="E2900" s="117" t="s">
        <v>857</v>
      </c>
      <c r="F2900" s="117" t="s">
        <v>856</v>
      </c>
      <c r="G2900" s="146" t="str">
        <f t="shared" si="45"/>
        <v>422053大村市</v>
      </c>
      <c r="H2900" s="117" t="s">
        <v>338</v>
      </c>
      <c r="J2900" s="117" t="s">
        <v>805</v>
      </c>
      <c r="K2900" s="121">
        <v>41953320</v>
      </c>
    </row>
    <row r="2901" spans="1:11" x14ac:dyDescent="0.4">
      <c r="A2901" s="117" t="s">
        <v>6634</v>
      </c>
      <c r="B2901" s="117" t="s">
        <v>225</v>
      </c>
      <c r="C2901" s="117" t="s">
        <v>6560</v>
      </c>
      <c r="D2901" s="117" t="s">
        <v>6561</v>
      </c>
      <c r="E2901" s="117" t="s">
        <v>855</v>
      </c>
      <c r="F2901" s="117" t="s">
        <v>854</v>
      </c>
      <c r="G2901" s="146" t="str">
        <f t="shared" si="45"/>
        <v>422070平戸市</v>
      </c>
      <c r="H2901" s="117" t="s">
        <v>338</v>
      </c>
      <c r="J2901" s="117" t="s">
        <v>805</v>
      </c>
      <c r="K2901" s="121">
        <v>26818349</v>
      </c>
    </row>
    <row r="2902" spans="1:11" x14ac:dyDescent="0.4">
      <c r="A2902" s="117" t="s">
        <v>6634</v>
      </c>
      <c r="B2902" s="117" t="s">
        <v>225</v>
      </c>
      <c r="C2902" s="117" t="s">
        <v>6560</v>
      </c>
      <c r="D2902" s="117" t="s">
        <v>6561</v>
      </c>
      <c r="E2902" s="117" t="s">
        <v>853</v>
      </c>
      <c r="F2902" s="117" t="s">
        <v>852</v>
      </c>
      <c r="G2902" s="146" t="str">
        <f t="shared" si="45"/>
        <v>422088松浦市</v>
      </c>
      <c r="H2902" s="117" t="s">
        <v>338</v>
      </c>
      <c r="J2902" s="117" t="s">
        <v>805</v>
      </c>
      <c r="K2902" s="121">
        <v>20660053</v>
      </c>
    </row>
    <row r="2903" spans="1:11" x14ac:dyDescent="0.4">
      <c r="A2903" s="117" t="s">
        <v>6634</v>
      </c>
      <c r="B2903" s="117" t="s">
        <v>225</v>
      </c>
      <c r="C2903" s="117" t="s">
        <v>6560</v>
      </c>
      <c r="D2903" s="117" t="s">
        <v>6561</v>
      </c>
      <c r="E2903" s="117" t="s">
        <v>851</v>
      </c>
      <c r="F2903" s="117" t="s">
        <v>850</v>
      </c>
      <c r="G2903" s="146" t="str">
        <f t="shared" si="45"/>
        <v>422096対馬市</v>
      </c>
      <c r="H2903" s="117" t="s">
        <v>338</v>
      </c>
      <c r="J2903" s="117" t="s">
        <v>805</v>
      </c>
      <c r="K2903" s="121">
        <v>32013420</v>
      </c>
    </row>
    <row r="2904" spans="1:11" x14ac:dyDescent="0.4">
      <c r="A2904" s="117" t="s">
        <v>6634</v>
      </c>
      <c r="B2904" s="117" t="s">
        <v>225</v>
      </c>
      <c r="C2904" s="117" t="s">
        <v>6560</v>
      </c>
      <c r="D2904" s="117" t="s">
        <v>6561</v>
      </c>
      <c r="E2904" s="117" t="s">
        <v>849</v>
      </c>
      <c r="F2904" s="117" t="s">
        <v>848</v>
      </c>
      <c r="G2904" s="146" t="str">
        <f t="shared" si="45"/>
        <v>422100壱岐市</v>
      </c>
      <c r="H2904" s="117" t="s">
        <v>338</v>
      </c>
      <c r="J2904" s="117" t="s">
        <v>805</v>
      </c>
      <c r="K2904" s="121">
        <v>24463618</v>
      </c>
    </row>
    <row r="2905" spans="1:11" x14ac:dyDescent="0.4">
      <c r="A2905" s="117" t="s">
        <v>6634</v>
      </c>
      <c r="B2905" s="117" t="s">
        <v>225</v>
      </c>
      <c r="C2905" s="117" t="s">
        <v>6560</v>
      </c>
      <c r="D2905" s="117" t="s">
        <v>6561</v>
      </c>
      <c r="E2905" s="117" t="s">
        <v>847</v>
      </c>
      <c r="F2905" s="117" t="s">
        <v>846</v>
      </c>
      <c r="G2905" s="146" t="str">
        <f t="shared" si="45"/>
        <v>422118五島市</v>
      </c>
      <c r="H2905" s="117" t="s">
        <v>338</v>
      </c>
      <c r="J2905" s="117" t="s">
        <v>805</v>
      </c>
      <c r="K2905" s="121">
        <v>30277806</v>
      </c>
    </row>
    <row r="2906" spans="1:11" x14ac:dyDescent="0.4">
      <c r="A2906" s="117" t="s">
        <v>6634</v>
      </c>
      <c r="B2906" s="117" t="s">
        <v>225</v>
      </c>
      <c r="C2906" s="117" t="s">
        <v>6560</v>
      </c>
      <c r="D2906" s="117" t="s">
        <v>6561</v>
      </c>
      <c r="E2906" s="117" t="s">
        <v>845</v>
      </c>
      <c r="F2906" s="117" t="s">
        <v>844</v>
      </c>
      <c r="G2906" s="146" t="str">
        <f t="shared" si="45"/>
        <v>422126西海市</v>
      </c>
      <c r="H2906" s="117" t="s">
        <v>338</v>
      </c>
      <c r="J2906" s="117" t="s">
        <v>805</v>
      </c>
      <c r="K2906" s="121">
        <v>23992684</v>
      </c>
    </row>
    <row r="2907" spans="1:11" x14ac:dyDescent="0.4">
      <c r="A2907" s="117" t="s">
        <v>6634</v>
      </c>
      <c r="B2907" s="117" t="s">
        <v>225</v>
      </c>
      <c r="C2907" s="117" t="s">
        <v>6560</v>
      </c>
      <c r="D2907" s="117" t="s">
        <v>6561</v>
      </c>
      <c r="E2907" s="117" t="s">
        <v>843</v>
      </c>
      <c r="F2907" s="117" t="s">
        <v>842</v>
      </c>
      <c r="G2907" s="146" t="str">
        <f t="shared" si="45"/>
        <v>422134雲仙市</v>
      </c>
      <c r="H2907" s="117" t="s">
        <v>338</v>
      </c>
      <c r="J2907" s="117" t="s">
        <v>805</v>
      </c>
      <c r="K2907" s="121">
        <v>29326537</v>
      </c>
    </row>
    <row r="2908" spans="1:11" x14ac:dyDescent="0.4">
      <c r="A2908" s="117" t="s">
        <v>6634</v>
      </c>
      <c r="B2908" s="117" t="s">
        <v>225</v>
      </c>
      <c r="C2908" s="117" t="s">
        <v>6560</v>
      </c>
      <c r="D2908" s="117" t="s">
        <v>6561</v>
      </c>
      <c r="E2908" s="117" t="s">
        <v>841</v>
      </c>
      <c r="F2908" s="117" t="s">
        <v>840</v>
      </c>
      <c r="G2908" s="146" t="str">
        <f t="shared" si="45"/>
        <v>422142南島原市</v>
      </c>
      <c r="H2908" s="117" t="s">
        <v>338</v>
      </c>
      <c r="J2908" s="117" t="s">
        <v>805</v>
      </c>
      <c r="K2908" s="121">
        <v>33919760</v>
      </c>
    </row>
    <row r="2909" spans="1:11" x14ac:dyDescent="0.4">
      <c r="A2909" s="117" t="s">
        <v>6634</v>
      </c>
      <c r="B2909" s="117" t="s">
        <v>225</v>
      </c>
      <c r="C2909" s="117" t="s">
        <v>6560</v>
      </c>
      <c r="D2909" s="117" t="s">
        <v>6561</v>
      </c>
      <c r="E2909" s="117" t="s">
        <v>839</v>
      </c>
      <c r="F2909" s="117" t="s">
        <v>838</v>
      </c>
      <c r="G2909" s="146" t="str">
        <f t="shared" si="45"/>
        <v>423076長与町</v>
      </c>
      <c r="H2909" s="117" t="s">
        <v>277</v>
      </c>
      <c r="J2909" s="117" t="s">
        <v>805</v>
      </c>
      <c r="K2909" s="121">
        <v>12670288</v>
      </c>
    </row>
    <row r="2910" spans="1:11" x14ac:dyDescent="0.4">
      <c r="A2910" s="117" t="s">
        <v>6634</v>
      </c>
      <c r="B2910" s="117" t="s">
        <v>225</v>
      </c>
      <c r="C2910" s="117" t="s">
        <v>6560</v>
      </c>
      <c r="D2910" s="117" t="s">
        <v>6561</v>
      </c>
      <c r="E2910" s="117" t="s">
        <v>837</v>
      </c>
      <c r="F2910" s="117" t="s">
        <v>836</v>
      </c>
      <c r="G2910" s="146" t="str">
        <f t="shared" si="45"/>
        <v>423084時津町</v>
      </c>
      <c r="H2910" s="117" t="s">
        <v>277</v>
      </c>
      <c r="J2910" s="117" t="s">
        <v>805</v>
      </c>
      <c r="K2910" s="121">
        <v>11049471</v>
      </c>
    </row>
    <row r="2911" spans="1:11" x14ac:dyDescent="0.4">
      <c r="A2911" s="117" t="s">
        <v>6634</v>
      </c>
      <c r="B2911" s="117" t="s">
        <v>225</v>
      </c>
      <c r="C2911" s="117" t="s">
        <v>6560</v>
      </c>
      <c r="D2911" s="117" t="s">
        <v>6561</v>
      </c>
      <c r="E2911" s="117" t="s">
        <v>835</v>
      </c>
      <c r="F2911" s="117" t="s">
        <v>834</v>
      </c>
      <c r="G2911" s="146" t="str">
        <f t="shared" si="45"/>
        <v>423211東彼杵町</v>
      </c>
      <c r="H2911" s="117" t="s">
        <v>277</v>
      </c>
      <c r="J2911" s="117" t="s">
        <v>805</v>
      </c>
      <c r="K2911" s="121">
        <v>4991019</v>
      </c>
    </row>
    <row r="2912" spans="1:11" x14ac:dyDescent="0.4">
      <c r="A2912" s="117" t="s">
        <v>6634</v>
      </c>
      <c r="B2912" s="117" t="s">
        <v>225</v>
      </c>
      <c r="C2912" s="117" t="s">
        <v>6560</v>
      </c>
      <c r="D2912" s="117" t="s">
        <v>6561</v>
      </c>
      <c r="E2912" s="117" t="s">
        <v>833</v>
      </c>
      <c r="F2912" s="117" t="s">
        <v>832</v>
      </c>
      <c r="G2912" s="146" t="str">
        <f t="shared" si="45"/>
        <v>423220川棚町</v>
      </c>
      <c r="H2912" s="117" t="s">
        <v>277</v>
      </c>
      <c r="J2912" s="117" t="s">
        <v>805</v>
      </c>
      <c r="K2912" s="121">
        <v>5820877</v>
      </c>
    </row>
    <row r="2913" spans="1:11" x14ac:dyDescent="0.4">
      <c r="A2913" s="117" t="s">
        <v>6634</v>
      </c>
      <c r="B2913" s="117" t="s">
        <v>225</v>
      </c>
      <c r="C2913" s="117" t="s">
        <v>6560</v>
      </c>
      <c r="D2913" s="117" t="s">
        <v>6561</v>
      </c>
      <c r="E2913" s="117" t="s">
        <v>831</v>
      </c>
      <c r="F2913" s="117" t="s">
        <v>830</v>
      </c>
      <c r="G2913" s="146" t="str">
        <f t="shared" si="45"/>
        <v>423238波佐見町</v>
      </c>
      <c r="H2913" s="117" t="s">
        <v>277</v>
      </c>
      <c r="J2913" s="117" t="s">
        <v>805</v>
      </c>
      <c r="K2913" s="121">
        <v>6477471</v>
      </c>
    </row>
    <row r="2914" spans="1:11" x14ac:dyDescent="0.4">
      <c r="A2914" s="117" t="s">
        <v>6634</v>
      </c>
      <c r="B2914" s="117" t="s">
        <v>225</v>
      </c>
      <c r="C2914" s="117" t="s">
        <v>6560</v>
      </c>
      <c r="D2914" s="117" t="s">
        <v>6561</v>
      </c>
      <c r="E2914" s="117" t="s">
        <v>829</v>
      </c>
      <c r="F2914" s="117" t="s">
        <v>828</v>
      </c>
      <c r="G2914" s="146" t="str">
        <f t="shared" si="45"/>
        <v>423831小値賀町</v>
      </c>
      <c r="H2914" s="117" t="s">
        <v>277</v>
      </c>
      <c r="J2914" s="117" t="s">
        <v>805</v>
      </c>
      <c r="K2914" s="121">
        <v>3041286</v>
      </c>
    </row>
    <row r="2915" spans="1:11" x14ac:dyDescent="0.4">
      <c r="A2915" s="117" t="s">
        <v>6634</v>
      </c>
      <c r="B2915" s="117" t="s">
        <v>225</v>
      </c>
      <c r="C2915" s="117" t="s">
        <v>6560</v>
      </c>
      <c r="D2915" s="117" t="s">
        <v>6561</v>
      </c>
      <c r="E2915" s="117" t="s">
        <v>827</v>
      </c>
      <c r="F2915" s="117" t="s">
        <v>826</v>
      </c>
      <c r="G2915" s="146" t="str">
        <f t="shared" si="45"/>
        <v>423912佐々町</v>
      </c>
      <c r="H2915" s="117" t="s">
        <v>277</v>
      </c>
      <c r="J2915" s="117" t="s">
        <v>805</v>
      </c>
      <c r="K2915" s="121">
        <v>5525000</v>
      </c>
    </row>
    <row r="2916" spans="1:11" x14ac:dyDescent="0.4">
      <c r="A2916" s="117" t="s">
        <v>6634</v>
      </c>
      <c r="B2916" s="117" t="s">
        <v>225</v>
      </c>
      <c r="C2916" s="117" t="s">
        <v>6560</v>
      </c>
      <c r="D2916" s="117" t="s">
        <v>6561</v>
      </c>
      <c r="E2916" s="117" t="s">
        <v>825</v>
      </c>
      <c r="F2916" s="117" t="s">
        <v>824</v>
      </c>
      <c r="G2916" s="146" t="str">
        <f t="shared" si="45"/>
        <v>424111新上五島町</v>
      </c>
      <c r="H2916" s="117" t="s">
        <v>277</v>
      </c>
      <c r="J2916" s="117" t="s">
        <v>805</v>
      </c>
      <c r="K2916" s="121">
        <v>16761737</v>
      </c>
    </row>
    <row r="2917" spans="1:11" x14ac:dyDescent="0.4">
      <c r="A2917" s="117" t="s">
        <v>6634</v>
      </c>
      <c r="B2917" s="117" t="s">
        <v>225</v>
      </c>
      <c r="C2917" s="117" t="s">
        <v>6560</v>
      </c>
      <c r="D2917" s="117" t="s">
        <v>6561</v>
      </c>
      <c r="E2917" s="117" t="s">
        <v>823</v>
      </c>
      <c r="F2917" s="117" t="s">
        <v>822</v>
      </c>
      <c r="G2917" s="146" t="str">
        <f t="shared" si="45"/>
        <v>428175東彼地区保健福祉組合</v>
      </c>
      <c r="H2917" s="117" t="s">
        <v>226</v>
      </c>
      <c r="J2917" s="117" t="s">
        <v>805</v>
      </c>
      <c r="K2917" s="121">
        <v>4744680</v>
      </c>
    </row>
    <row r="2918" spans="1:11" x14ac:dyDescent="0.4">
      <c r="A2918" s="117" t="s">
        <v>6634</v>
      </c>
      <c r="B2918" s="117" t="s">
        <v>225</v>
      </c>
      <c r="C2918" s="117" t="s">
        <v>6560</v>
      </c>
      <c r="D2918" s="117" t="s">
        <v>6561</v>
      </c>
      <c r="E2918" s="117" t="s">
        <v>821</v>
      </c>
      <c r="F2918" s="117" t="s">
        <v>820</v>
      </c>
      <c r="G2918" s="146" t="str">
        <f t="shared" si="45"/>
        <v>428426県央地域広域市町村圏組合</v>
      </c>
      <c r="H2918" s="117" t="s">
        <v>226</v>
      </c>
      <c r="J2918" s="117" t="s">
        <v>805</v>
      </c>
      <c r="K2918" s="121">
        <v>3251437</v>
      </c>
    </row>
    <row r="2919" spans="1:11" x14ac:dyDescent="0.4">
      <c r="A2919" s="117" t="s">
        <v>6634</v>
      </c>
      <c r="B2919" s="117" t="s">
        <v>225</v>
      </c>
      <c r="C2919" s="117" t="s">
        <v>6560</v>
      </c>
      <c r="D2919" s="117" t="s">
        <v>6561</v>
      </c>
      <c r="E2919" s="117" t="s">
        <v>819</v>
      </c>
      <c r="F2919" s="117" t="s">
        <v>818</v>
      </c>
      <c r="G2919" s="146" t="str">
        <f t="shared" si="45"/>
        <v>428434島原地域広域市町村圏組合</v>
      </c>
      <c r="H2919" s="117" t="s">
        <v>226</v>
      </c>
      <c r="J2919" s="117" t="s">
        <v>805</v>
      </c>
      <c r="K2919" s="121">
        <v>2132406</v>
      </c>
    </row>
    <row r="2920" spans="1:11" x14ac:dyDescent="0.4">
      <c r="A2920" s="117" t="s">
        <v>6634</v>
      </c>
      <c r="B2920" s="117" t="s">
        <v>225</v>
      </c>
      <c r="C2920" s="117" t="s">
        <v>6560</v>
      </c>
      <c r="D2920" s="117" t="s">
        <v>6561</v>
      </c>
      <c r="E2920" s="117" t="s">
        <v>817</v>
      </c>
      <c r="F2920" s="117" t="s">
        <v>816</v>
      </c>
      <c r="G2920" s="146" t="str">
        <f t="shared" si="45"/>
        <v>428639雲仙・南島原保健組合（普通会計分）</v>
      </c>
      <c r="H2920" s="117" t="s">
        <v>226</v>
      </c>
      <c r="J2920" s="117" t="s">
        <v>805</v>
      </c>
      <c r="K2920" s="121">
        <v>601932</v>
      </c>
    </row>
    <row r="2921" spans="1:11" x14ac:dyDescent="0.4">
      <c r="A2921" s="117" t="s">
        <v>6634</v>
      </c>
      <c r="B2921" s="117" t="s">
        <v>225</v>
      </c>
      <c r="C2921" s="117" t="s">
        <v>6560</v>
      </c>
      <c r="D2921" s="117" t="s">
        <v>6561</v>
      </c>
      <c r="E2921" s="117" t="s">
        <v>815</v>
      </c>
      <c r="F2921" s="117" t="s">
        <v>814</v>
      </c>
      <c r="G2921" s="146" t="str">
        <f t="shared" si="45"/>
        <v>428663長崎県市町村総合事務組合</v>
      </c>
      <c r="H2921" s="117" t="s">
        <v>226</v>
      </c>
      <c r="J2921" s="117" t="s">
        <v>805</v>
      </c>
      <c r="K2921" s="121">
        <v>10283017</v>
      </c>
    </row>
    <row r="2922" spans="1:11" x14ac:dyDescent="0.4">
      <c r="A2922" s="117" t="s">
        <v>6634</v>
      </c>
      <c r="B2922" s="117" t="s">
        <v>225</v>
      </c>
      <c r="C2922" s="117" t="s">
        <v>6560</v>
      </c>
      <c r="D2922" s="117" t="s">
        <v>6561</v>
      </c>
      <c r="E2922" s="117" t="s">
        <v>813</v>
      </c>
      <c r="F2922" s="117" t="s">
        <v>812</v>
      </c>
      <c r="G2922" s="146" t="str">
        <f t="shared" si="45"/>
        <v>428671県央県南広域環境組合</v>
      </c>
      <c r="H2922" s="117" t="s">
        <v>226</v>
      </c>
      <c r="J2922" s="117" t="s">
        <v>805</v>
      </c>
      <c r="K2922" s="121">
        <v>3998721</v>
      </c>
    </row>
    <row r="2923" spans="1:11" x14ac:dyDescent="0.4">
      <c r="A2923" s="117" t="s">
        <v>6634</v>
      </c>
      <c r="B2923" s="117" t="s">
        <v>225</v>
      </c>
      <c r="C2923" s="117" t="s">
        <v>6560</v>
      </c>
      <c r="D2923" s="117" t="s">
        <v>6561</v>
      </c>
      <c r="E2923" s="117" t="s">
        <v>811</v>
      </c>
      <c r="F2923" s="117" t="s">
        <v>810</v>
      </c>
      <c r="G2923" s="146" t="str">
        <f t="shared" si="45"/>
        <v>428728北松北部環境組合</v>
      </c>
      <c r="H2923" s="117" t="s">
        <v>226</v>
      </c>
      <c r="J2923" s="117" t="s">
        <v>805</v>
      </c>
      <c r="K2923" s="121">
        <v>2357315</v>
      </c>
    </row>
    <row r="2924" spans="1:11" x14ac:dyDescent="0.4">
      <c r="A2924" s="117" t="s">
        <v>6634</v>
      </c>
      <c r="B2924" s="117" t="s">
        <v>225</v>
      </c>
      <c r="C2924" s="117" t="s">
        <v>6560</v>
      </c>
      <c r="D2924" s="117" t="s">
        <v>6561</v>
      </c>
      <c r="E2924" s="117" t="s">
        <v>809</v>
      </c>
      <c r="F2924" s="117" t="s">
        <v>808</v>
      </c>
      <c r="G2924" s="146" t="str">
        <f t="shared" si="45"/>
        <v>428752長崎県後期高齢者医療広域連合</v>
      </c>
      <c r="H2924" s="117" t="s">
        <v>220</v>
      </c>
      <c r="J2924" s="117" t="s">
        <v>805</v>
      </c>
      <c r="K2924" s="121">
        <v>238969</v>
      </c>
    </row>
    <row r="2925" spans="1:11" x14ac:dyDescent="0.4">
      <c r="A2925" s="117" t="s">
        <v>6634</v>
      </c>
      <c r="B2925" s="117" t="s">
        <v>225</v>
      </c>
      <c r="C2925" s="117" t="s">
        <v>6560</v>
      </c>
      <c r="D2925" s="117" t="s">
        <v>6561</v>
      </c>
      <c r="E2925" s="117" t="s">
        <v>807</v>
      </c>
      <c r="F2925" s="117" t="s">
        <v>806</v>
      </c>
      <c r="G2925" s="146" t="str">
        <f t="shared" si="45"/>
        <v>428761長与・時津環境施設組合</v>
      </c>
      <c r="H2925" s="117" t="s">
        <v>226</v>
      </c>
      <c r="J2925" s="117" t="s">
        <v>805</v>
      </c>
      <c r="K2925" s="121">
        <v>650027</v>
      </c>
    </row>
    <row r="2926" spans="1:11" x14ac:dyDescent="0.4">
      <c r="A2926" s="117" t="s">
        <v>6634</v>
      </c>
      <c r="B2926" s="117" t="s">
        <v>225</v>
      </c>
      <c r="C2926" s="117" t="s">
        <v>6560</v>
      </c>
      <c r="D2926" s="117" t="s">
        <v>6561</v>
      </c>
      <c r="E2926" s="117" t="s">
        <v>804</v>
      </c>
      <c r="F2926" s="117" t="s">
        <v>803</v>
      </c>
      <c r="G2926" s="146" t="str">
        <f t="shared" si="45"/>
        <v>431001熊本市</v>
      </c>
      <c r="H2926" s="117" t="s">
        <v>802</v>
      </c>
      <c r="J2926" s="117" t="s">
        <v>801</v>
      </c>
      <c r="K2926" s="121">
        <v>410085959</v>
      </c>
    </row>
    <row r="2927" spans="1:11" x14ac:dyDescent="0.4">
      <c r="A2927" s="117" t="s">
        <v>6634</v>
      </c>
      <c r="B2927" s="117" t="s">
        <v>225</v>
      </c>
      <c r="C2927" s="117" t="s">
        <v>6560</v>
      </c>
      <c r="D2927" s="117" t="s">
        <v>6561</v>
      </c>
      <c r="E2927" s="117" t="s">
        <v>800</v>
      </c>
      <c r="F2927" s="117" t="s">
        <v>799</v>
      </c>
      <c r="G2927" s="146" t="str">
        <f t="shared" si="45"/>
        <v>432024八代市</v>
      </c>
      <c r="H2927" s="117" t="s">
        <v>343</v>
      </c>
      <c r="J2927" s="117" t="s">
        <v>664</v>
      </c>
      <c r="K2927" s="121">
        <v>66051695</v>
      </c>
    </row>
    <row r="2928" spans="1:11" x14ac:dyDescent="0.4">
      <c r="A2928" s="117" t="s">
        <v>6634</v>
      </c>
      <c r="B2928" s="117" t="s">
        <v>225</v>
      </c>
      <c r="C2928" s="117" t="s">
        <v>6560</v>
      </c>
      <c r="D2928" s="117" t="s">
        <v>6561</v>
      </c>
      <c r="E2928" s="117" t="s">
        <v>798</v>
      </c>
      <c r="F2928" s="117" t="s">
        <v>797</v>
      </c>
      <c r="G2928" s="146" t="str">
        <f t="shared" si="45"/>
        <v>432032人吉市</v>
      </c>
      <c r="H2928" s="117" t="s">
        <v>338</v>
      </c>
      <c r="J2928" s="117" t="s">
        <v>664</v>
      </c>
      <c r="K2928" s="121">
        <v>16540339</v>
      </c>
    </row>
    <row r="2929" spans="1:11" x14ac:dyDescent="0.4">
      <c r="A2929" s="117" t="s">
        <v>6634</v>
      </c>
      <c r="B2929" s="117" t="s">
        <v>225</v>
      </c>
      <c r="C2929" s="117" t="s">
        <v>6560</v>
      </c>
      <c r="D2929" s="117" t="s">
        <v>6561</v>
      </c>
      <c r="E2929" s="117" t="s">
        <v>796</v>
      </c>
      <c r="F2929" s="117" t="s">
        <v>795</v>
      </c>
      <c r="G2929" s="146" t="str">
        <f t="shared" si="45"/>
        <v>432041荒尾市</v>
      </c>
      <c r="H2929" s="117" t="s">
        <v>338</v>
      </c>
      <c r="J2929" s="117" t="s">
        <v>664</v>
      </c>
      <c r="K2929" s="121">
        <v>20301494</v>
      </c>
    </row>
    <row r="2930" spans="1:11" x14ac:dyDescent="0.4">
      <c r="A2930" s="117" t="s">
        <v>6634</v>
      </c>
      <c r="B2930" s="117" t="s">
        <v>225</v>
      </c>
      <c r="C2930" s="117" t="s">
        <v>6560</v>
      </c>
      <c r="D2930" s="117" t="s">
        <v>6561</v>
      </c>
      <c r="E2930" s="117" t="s">
        <v>794</v>
      </c>
      <c r="F2930" s="117" t="s">
        <v>793</v>
      </c>
      <c r="G2930" s="146" t="str">
        <f t="shared" si="45"/>
        <v>432059水俣市</v>
      </c>
      <c r="H2930" s="117" t="s">
        <v>338</v>
      </c>
      <c r="J2930" s="117" t="s">
        <v>664</v>
      </c>
      <c r="K2930" s="121">
        <v>15126600</v>
      </c>
    </row>
    <row r="2931" spans="1:11" x14ac:dyDescent="0.4">
      <c r="A2931" s="117" t="s">
        <v>6634</v>
      </c>
      <c r="B2931" s="117" t="s">
        <v>225</v>
      </c>
      <c r="C2931" s="117" t="s">
        <v>6560</v>
      </c>
      <c r="D2931" s="117" t="s">
        <v>6561</v>
      </c>
      <c r="E2931" s="117" t="s">
        <v>792</v>
      </c>
      <c r="F2931" s="117" t="s">
        <v>791</v>
      </c>
      <c r="G2931" s="146" t="str">
        <f t="shared" si="45"/>
        <v>432067玉名市</v>
      </c>
      <c r="H2931" s="117" t="s">
        <v>338</v>
      </c>
      <c r="J2931" s="117" t="s">
        <v>664</v>
      </c>
      <c r="K2931" s="121">
        <v>36369021</v>
      </c>
    </row>
    <row r="2932" spans="1:11" x14ac:dyDescent="0.4">
      <c r="A2932" s="117" t="s">
        <v>6634</v>
      </c>
      <c r="B2932" s="117" t="s">
        <v>225</v>
      </c>
      <c r="C2932" s="117" t="s">
        <v>6560</v>
      </c>
      <c r="D2932" s="117" t="s">
        <v>6561</v>
      </c>
      <c r="E2932" s="117" t="s">
        <v>790</v>
      </c>
      <c r="F2932" s="117" t="s">
        <v>789</v>
      </c>
      <c r="G2932" s="146" t="str">
        <f t="shared" si="45"/>
        <v>432083山鹿市</v>
      </c>
      <c r="H2932" s="117" t="s">
        <v>338</v>
      </c>
      <c r="J2932" s="117" t="s">
        <v>664</v>
      </c>
      <c r="K2932" s="121">
        <v>27817873</v>
      </c>
    </row>
    <row r="2933" spans="1:11" x14ac:dyDescent="0.4">
      <c r="A2933" s="117" t="s">
        <v>6634</v>
      </c>
      <c r="B2933" s="117" t="s">
        <v>225</v>
      </c>
      <c r="C2933" s="117" t="s">
        <v>6560</v>
      </c>
      <c r="D2933" s="117" t="s">
        <v>6561</v>
      </c>
      <c r="E2933" s="117" t="s">
        <v>788</v>
      </c>
      <c r="F2933" s="117" t="s">
        <v>787</v>
      </c>
      <c r="G2933" s="146" t="str">
        <f t="shared" si="45"/>
        <v>432105菊池市</v>
      </c>
      <c r="H2933" s="117" t="s">
        <v>338</v>
      </c>
      <c r="J2933" s="117" t="s">
        <v>664</v>
      </c>
      <c r="K2933" s="121">
        <v>33686388</v>
      </c>
    </row>
    <row r="2934" spans="1:11" x14ac:dyDescent="0.4">
      <c r="A2934" s="117" t="s">
        <v>6634</v>
      </c>
      <c r="B2934" s="117" t="s">
        <v>225</v>
      </c>
      <c r="C2934" s="117" t="s">
        <v>6560</v>
      </c>
      <c r="D2934" s="117" t="s">
        <v>6561</v>
      </c>
      <c r="E2934" s="117" t="s">
        <v>786</v>
      </c>
      <c r="F2934" s="117" t="s">
        <v>785</v>
      </c>
      <c r="G2934" s="146" t="str">
        <f t="shared" si="45"/>
        <v>432113宇土市</v>
      </c>
      <c r="H2934" s="117" t="s">
        <v>338</v>
      </c>
      <c r="J2934" s="117" t="s">
        <v>664</v>
      </c>
      <c r="K2934" s="121">
        <v>22281179</v>
      </c>
    </row>
    <row r="2935" spans="1:11" x14ac:dyDescent="0.4">
      <c r="A2935" s="117" t="s">
        <v>6634</v>
      </c>
      <c r="B2935" s="117" t="s">
        <v>225</v>
      </c>
      <c r="C2935" s="117" t="s">
        <v>6560</v>
      </c>
      <c r="D2935" s="117" t="s">
        <v>6561</v>
      </c>
      <c r="E2935" s="117" t="s">
        <v>784</v>
      </c>
      <c r="F2935" s="117" t="s">
        <v>783</v>
      </c>
      <c r="G2935" s="146" t="str">
        <f t="shared" si="45"/>
        <v>432121上天草市</v>
      </c>
      <c r="H2935" s="117" t="s">
        <v>338</v>
      </c>
      <c r="J2935" s="117" t="s">
        <v>664</v>
      </c>
      <c r="K2935" s="121">
        <v>17198922</v>
      </c>
    </row>
    <row r="2936" spans="1:11" x14ac:dyDescent="0.4">
      <c r="A2936" s="117" t="s">
        <v>6634</v>
      </c>
      <c r="B2936" s="117" t="s">
        <v>225</v>
      </c>
      <c r="C2936" s="117" t="s">
        <v>6560</v>
      </c>
      <c r="D2936" s="117" t="s">
        <v>6561</v>
      </c>
      <c r="E2936" s="117" t="s">
        <v>782</v>
      </c>
      <c r="F2936" s="117" t="s">
        <v>781</v>
      </c>
      <c r="G2936" s="146" t="str">
        <f t="shared" si="45"/>
        <v>432130宇城市</v>
      </c>
      <c r="H2936" s="117" t="s">
        <v>338</v>
      </c>
      <c r="J2936" s="117" t="s">
        <v>664</v>
      </c>
      <c r="K2936" s="121">
        <v>37631294</v>
      </c>
    </row>
    <row r="2937" spans="1:11" x14ac:dyDescent="0.4">
      <c r="A2937" s="117" t="s">
        <v>6634</v>
      </c>
      <c r="B2937" s="117" t="s">
        <v>225</v>
      </c>
      <c r="C2937" s="117" t="s">
        <v>6560</v>
      </c>
      <c r="D2937" s="117" t="s">
        <v>6561</v>
      </c>
      <c r="E2937" s="117" t="s">
        <v>780</v>
      </c>
      <c r="F2937" s="117" t="s">
        <v>779</v>
      </c>
      <c r="G2937" s="146" t="str">
        <f t="shared" si="45"/>
        <v>432148阿蘇市</v>
      </c>
      <c r="H2937" s="117" t="s">
        <v>338</v>
      </c>
      <c r="J2937" s="117" t="s">
        <v>664</v>
      </c>
      <c r="K2937" s="121">
        <v>21390539</v>
      </c>
    </row>
    <row r="2938" spans="1:11" x14ac:dyDescent="0.4">
      <c r="A2938" s="117" t="s">
        <v>6634</v>
      </c>
      <c r="B2938" s="117" t="s">
        <v>225</v>
      </c>
      <c r="C2938" s="117" t="s">
        <v>6560</v>
      </c>
      <c r="D2938" s="117" t="s">
        <v>6561</v>
      </c>
      <c r="E2938" s="117" t="s">
        <v>778</v>
      </c>
      <c r="F2938" s="117" t="s">
        <v>777</v>
      </c>
      <c r="G2938" s="146" t="str">
        <f t="shared" si="45"/>
        <v>432156天草市</v>
      </c>
      <c r="H2938" s="117" t="s">
        <v>338</v>
      </c>
      <c r="J2938" s="117" t="s">
        <v>664</v>
      </c>
      <c r="K2938" s="121">
        <v>56462181</v>
      </c>
    </row>
    <row r="2939" spans="1:11" x14ac:dyDescent="0.4">
      <c r="A2939" s="117" t="s">
        <v>6634</v>
      </c>
      <c r="B2939" s="117" t="s">
        <v>225</v>
      </c>
      <c r="C2939" s="117" t="s">
        <v>6560</v>
      </c>
      <c r="D2939" s="117" t="s">
        <v>6561</v>
      </c>
      <c r="E2939" s="117" t="s">
        <v>776</v>
      </c>
      <c r="F2939" s="117" t="s">
        <v>775</v>
      </c>
      <c r="G2939" s="146" t="str">
        <f t="shared" si="45"/>
        <v>432164合志市</v>
      </c>
      <c r="H2939" s="117" t="s">
        <v>338</v>
      </c>
      <c r="J2939" s="117" t="s">
        <v>664</v>
      </c>
      <c r="K2939" s="121">
        <v>24798104</v>
      </c>
    </row>
    <row r="2940" spans="1:11" x14ac:dyDescent="0.4">
      <c r="A2940" s="117" t="s">
        <v>6634</v>
      </c>
      <c r="B2940" s="117" t="s">
        <v>225</v>
      </c>
      <c r="C2940" s="117" t="s">
        <v>6560</v>
      </c>
      <c r="D2940" s="117" t="s">
        <v>6561</v>
      </c>
      <c r="E2940" s="117" t="s">
        <v>774</v>
      </c>
      <c r="F2940" s="117" t="s">
        <v>773</v>
      </c>
      <c r="G2940" s="146" t="str">
        <f t="shared" si="45"/>
        <v>433489美里町</v>
      </c>
      <c r="H2940" s="117" t="s">
        <v>277</v>
      </c>
      <c r="J2940" s="117" t="s">
        <v>664</v>
      </c>
      <c r="K2940" s="121">
        <v>9429556</v>
      </c>
    </row>
    <row r="2941" spans="1:11" x14ac:dyDescent="0.4">
      <c r="A2941" s="117" t="s">
        <v>6634</v>
      </c>
      <c r="B2941" s="117" t="s">
        <v>225</v>
      </c>
      <c r="C2941" s="117" t="s">
        <v>6560</v>
      </c>
      <c r="D2941" s="117" t="s">
        <v>6561</v>
      </c>
      <c r="E2941" s="117" t="s">
        <v>772</v>
      </c>
      <c r="F2941" s="117" t="s">
        <v>771</v>
      </c>
      <c r="G2941" s="146" t="str">
        <f t="shared" si="45"/>
        <v>433641玉東町</v>
      </c>
      <c r="H2941" s="117" t="s">
        <v>277</v>
      </c>
      <c r="J2941" s="117" t="s">
        <v>664</v>
      </c>
      <c r="K2941" s="121">
        <v>3649675</v>
      </c>
    </row>
    <row r="2942" spans="1:11" x14ac:dyDescent="0.4">
      <c r="A2942" s="117" t="s">
        <v>6634</v>
      </c>
      <c r="B2942" s="117" t="s">
        <v>225</v>
      </c>
      <c r="C2942" s="117" t="s">
        <v>6560</v>
      </c>
      <c r="D2942" s="117" t="s">
        <v>6561</v>
      </c>
      <c r="E2942" s="117" t="s">
        <v>770</v>
      </c>
      <c r="F2942" s="117" t="s">
        <v>769</v>
      </c>
      <c r="G2942" s="146" t="str">
        <f t="shared" si="45"/>
        <v>433675南関町</v>
      </c>
      <c r="H2942" s="117" t="s">
        <v>277</v>
      </c>
      <c r="J2942" s="117" t="s">
        <v>664</v>
      </c>
      <c r="K2942" s="121">
        <v>6317529</v>
      </c>
    </row>
    <row r="2943" spans="1:11" x14ac:dyDescent="0.4">
      <c r="A2943" s="117" t="s">
        <v>6634</v>
      </c>
      <c r="B2943" s="117" t="s">
        <v>225</v>
      </c>
      <c r="C2943" s="117" t="s">
        <v>6560</v>
      </c>
      <c r="D2943" s="117" t="s">
        <v>6561</v>
      </c>
      <c r="E2943" s="117" t="s">
        <v>768</v>
      </c>
      <c r="F2943" s="117" t="s">
        <v>767</v>
      </c>
      <c r="G2943" s="146" t="str">
        <f t="shared" si="45"/>
        <v>433683長洲町</v>
      </c>
      <c r="H2943" s="117" t="s">
        <v>277</v>
      </c>
      <c r="J2943" s="117" t="s">
        <v>664</v>
      </c>
      <c r="K2943" s="121">
        <v>6120256</v>
      </c>
    </row>
    <row r="2944" spans="1:11" x14ac:dyDescent="0.4">
      <c r="A2944" s="117" t="s">
        <v>6634</v>
      </c>
      <c r="B2944" s="117" t="s">
        <v>225</v>
      </c>
      <c r="C2944" s="117" t="s">
        <v>6560</v>
      </c>
      <c r="D2944" s="117" t="s">
        <v>6561</v>
      </c>
      <c r="E2944" s="117" t="s">
        <v>766</v>
      </c>
      <c r="F2944" s="117" t="s">
        <v>765</v>
      </c>
      <c r="G2944" s="146" t="str">
        <f t="shared" si="45"/>
        <v>433691和水町</v>
      </c>
      <c r="H2944" s="117" t="s">
        <v>277</v>
      </c>
      <c r="J2944" s="117" t="s">
        <v>664</v>
      </c>
      <c r="K2944" s="121">
        <v>7042089</v>
      </c>
    </row>
    <row r="2945" spans="1:11" x14ac:dyDescent="0.4">
      <c r="A2945" s="117" t="s">
        <v>6634</v>
      </c>
      <c r="B2945" s="117" t="s">
        <v>225</v>
      </c>
      <c r="C2945" s="117" t="s">
        <v>6560</v>
      </c>
      <c r="D2945" s="117" t="s">
        <v>6561</v>
      </c>
      <c r="E2945" s="117" t="s">
        <v>764</v>
      </c>
      <c r="F2945" s="117" t="s">
        <v>763</v>
      </c>
      <c r="G2945" s="146" t="str">
        <f t="shared" si="45"/>
        <v>434035大津町</v>
      </c>
      <c r="H2945" s="117" t="s">
        <v>277</v>
      </c>
      <c r="J2945" s="117" t="s">
        <v>664</v>
      </c>
      <c r="K2945" s="121">
        <v>20905476</v>
      </c>
    </row>
    <row r="2946" spans="1:11" x14ac:dyDescent="0.4">
      <c r="A2946" s="117" t="s">
        <v>6634</v>
      </c>
      <c r="B2946" s="117" t="s">
        <v>225</v>
      </c>
      <c r="C2946" s="117" t="s">
        <v>6560</v>
      </c>
      <c r="D2946" s="117" t="s">
        <v>6561</v>
      </c>
      <c r="E2946" s="117" t="s">
        <v>762</v>
      </c>
      <c r="F2946" s="117" t="s">
        <v>761</v>
      </c>
      <c r="G2946" s="146" t="str">
        <f t="shared" ref="G2946:G3009" si="46">E2946&amp;F2946</f>
        <v>434043菊陽町</v>
      </c>
      <c r="H2946" s="117" t="s">
        <v>277</v>
      </c>
      <c r="J2946" s="117" t="s">
        <v>664</v>
      </c>
      <c r="K2946" s="121">
        <v>15974259</v>
      </c>
    </row>
    <row r="2947" spans="1:11" x14ac:dyDescent="0.4">
      <c r="A2947" s="117" t="s">
        <v>6634</v>
      </c>
      <c r="B2947" s="117" t="s">
        <v>225</v>
      </c>
      <c r="C2947" s="117" t="s">
        <v>6560</v>
      </c>
      <c r="D2947" s="117" t="s">
        <v>6561</v>
      </c>
      <c r="E2947" s="117" t="s">
        <v>760</v>
      </c>
      <c r="F2947" s="117" t="s">
        <v>759</v>
      </c>
      <c r="G2947" s="146" t="str">
        <f t="shared" si="46"/>
        <v>434230南小国町</v>
      </c>
      <c r="H2947" s="117" t="s">
        <v>277</v>
      </c>
      <c r="J2947" s="117" t="s">
        <v>664</v>
      </c>
      <c r="K2947" s="121">
        <v>4131745</v>
      </c>
    </row>
    <row r="2948" spans="1:11" x14ac:dyDescent="0.4">
      <c r="A2948" s="117" t="s">
        <v>6634</v>
      </c>
      <c r="B2948" s="117" t="s">
        <v>225</v>
      </c>
      <c r="C2948" s="117" t="s">
        <v>6560</v>
      </c>
      <c r="D2948" s="117" t="s">
        <v>6561</v>
      </c>
      <c r="E2948" s="117" t="s">
        <v>758</v>
      </c>
      <c r="F2948" s="117" t="s">
        <v>757</v>
      </c>
      <c r="G2948" s="146" t="str">
        <f t="shared" si="46"/>
        <v>434248小国町</v>
      </c>
      <c r="H2948" s="117" t="s">
        <v>277</v>
      </c>
      <c r="J2948" s="117" t="s">
        <v>664</v>
      </c>
      <c r="K2948" s="121">
        <v>5756281</v>
      </c>
    </row>
    <row r="2949" spans="1:11" x14ac:dyDescent="0.4">
      <c r="A2949" s="117" t="s">
        <v>6634</v>
      </c>
      <c r="B2949" s="117" t="s">
        <v>225</v>
      </c>
      <c r="C2949" s="117" t="s">
        <v>6560</v>
      </c>
      <c r="D2949" s="117" t="s">
        <v>6561</v>
      </c>
      <c r="E2949" s="117" t="s">
        <v>756</v>
      </c>
      <c r="F2949" s="117" t="s">
        <v>755</v>
      </c>
      <c r="G2949" s="146" t="str">
        <f t="shared" si="46"/>
        <v>434256産山村</v>
      </c>
      <c r="H2949" s="117" t="s">
        <v>277</v>
      </c>
      <c r="J2949" s="117" t="s">
        <v>664</v>
      </c>
      <c r="K2949" s="121">
        <v>2624103</v>
      </c>
    </row>
    <row r="2950" spans="1:11" x14ac:dyDescent="0.4">
      <c r="A2950" s="117" t="s">
        <v>6634</v>
      </c>
      <c r="B2950" s="117" t="s">
        <v>225</v>
      </c>
      <c r="C2950" s="117" t="s">
        <v>6560</v>
      </c>
      <c r="D2950" s="117" t="s">
        <v>6561</v>
      </c>
      <c r="E2950" s="117" t="s">
        <v>754</v>
      </c>
      <c r="F2950" s="117" t="s">
        <v>753</v>
      </c>
      <c r="G2950" s="146" t="str">
        <f t="shared" si="46"/>
        <v>434281高森町</v>
      </c>
      <c r="H2950" s="117" t="s">
        <v>277</v>
      </c>
      <c r="J2950" s="117" t="s">
        <v>664</v>
      </c>
      <c r="K2950" s="121">
        <v>4922714</v>
      </c>
    </row>
    <row r="2951" spans="1:11" x14ac:dyDescent="0.4">
      <c r="A2951" s="117" t="s">
        <v>6634</v>
      </c>
      <c r="B2951" s="117" t="s">
        <v>225</v>
      </c>
      <c r="C2951" s="117" t="s">
        <v>6560</v>
      </c>
      <c r="D2951" s="117" t="s">
        <v>6561</v>
      </c>
      <c r="E2951" s="117" t="s">
        <v>752</v>
      </c>
      <c r="F2951" s="117" t="s">
        <v>751</v>
      </c>
      <c r="G2951" s="146" t="str">
        <f t="shared" si="46"/>
        <v>434329西原村</v>
      </c>
      <c r="H2951" s="117" t="s">
        <v>277</v>
      </c>
      <c r="J2951" s="117" t="s">
        <v>664</v>
      </c>
      <c r="K2951" s="121">
        <v>11690450</v>
      </c>
    </row>
    <row r="2952" spans="1:11" x14ac:dyDescent="0.4">
      <c r="A2952" s="117" t="s">
        <v>6634</v>
      </c>
      <c r="B2952" s="117" t="s">
        <v>225</v>
      </c>
      <c r="C2952" s="117" t="s">
        <v>6560</v>
      </c>
      <c r="D2952" s="117" t="s">
        <v>6561</v>
      </c>
      <c r="E2952" s="117" t="s">
        <v>750</v>
      </c>
      <c r="F2952" s="117" t="s">
        <v>749</v>
      </c>
      <c r="G2952" s="146" t="str">
        <f t="shared" si="46"/>
        <v>434337南阿蘇村</v>
      </c>
      <c r="H2952" s="117" t="s">
        <v>277</v>
      </c>
      <c r="J2952" s="117" t="s">
        <v>664</v>
      </c>
      <c r="K2952" s="121">
        <v>17224485</v>
      </c>
    </row>
    <row r="2953" spans="1:11" x14ac:dyDescent="0.4">
      <c r="A2953" s="117" t="s">
        <v>6634</v>
      </c>
      <c r="B2953" s="117" t="s">
        <v>225</v>
      </c>
      <c r="C2953" s="117" t="s">
        <v>6560</v>
      </c>
      <c r="D2953" s="117" t="s">
        <v>6561</v>
      </c>
      <c r="E2953" s="117" t="s">
        <v>748</v>
      </c>
      <c r="F2953" s="117" t="s">
        <v>747</v>
      </c>
      <c r="G2953" s="146" t="str">
        <f t="shared" si="46"/>
        <v>434418御船町</v>
      </c>
      <c r="H2953" s="117" t="s">
        <v>277</v>
      </c>
      <c r="J2953" s="117" t="s">
        <v>664</v>
      </c>
      <c r="K2953" s="121">
        <v>17180674</v>
      </c>
    </row>
    <row r="2954" spans="1:11" x14ac:dyDescent="0.4">
      <c r="A2954" s="117" t="s">
        <v>6634</v>
      </c>
      <c r="B2954" s="117" t="s">
        <v>225</v>
      </c>
      <c r="C2954" s="117" t="s">
        <v>6560</v>
      </c>
      <c r="D2954" s="117" t="s">
        <v>6561</v>
      </c>
      <c r="E2954" s="117" t="s">
        <v>746</v>
      </c>
      <c r="F2954" s="117" t="s">
        <v>745</v>
      </c>
      <c r="G2954" s="146" t="str">
        <f t="shared" si="46"/>
        <v>434426嘉島町</v>
      </c>
      <c r="H2954" s="117" t="s">
        <v>277</v>
      </c>
      <c r="J2954" s="117" t="s">
        <v>664</v>
      </c>
      <c r="K2954" s="121">
        <v>7314416</v>
      </c>
    </row>
    <row r="2955" spans="1:11" x14ac:dyDescent="0.4">
      <c r="A2955" s="117" t="s">
        <v>6634</v>
      </c>
      <c r="B2955" s="117" t="s">
        <v>225</v>
      </c>
      <c r="C2955" s="117" t="s">
        <v>6560</v>
      </c>
      <c r="D2955" s="117" t="s">
        <v>6561</v>
      </c>
      <c r="E2955" s="117" t="s">
        <v>744</v>
      </c>
      <c r="F2955" s="117" t="s">
        <v>743</v>
      </c>
      <c r="G2955" s="146" t="str">
        <f t="shared" si="46"/>
        <v>434434益城町</v>
      </c>
      <c r="H2955" s="117" t="s">
        <v>277</v>
      </c>
      <c r="J2955" s="117" t="s">
        <v>664</v>
      </c>
      <c r="K2955" s="121">
        <v>29116321</v>
      </c>
    </row>
    <row r="2956" spans="1:11" x14ac:dyDescent="0.4">
      <c r="A2956" s="117" t="s">
        <v>6634</v>
      </c>
      <c r="B2956" s="117" t="s">
        <v>225</v>
      </c>
      <c r="C2956" s="117" t="s">
        <v>6560</v>
      </c>
      <c r="D2956" s="117" t="s">
        <v>6561</v>
      </c>
      <c r="E2956" s="117" t="s">
        <v>742</v>
      </c>
      <c r="F2956" s="117" t="s">
        <v>741</v>
      </c>
      <c r="G2956" s="146" t="str">
        <f t="shared" si="46"/>
        <v>434442甲佐町</v>
      </c>
      <c r="H2956" s="117" t="s">
        <v>277</v>
      </c>
      <c r="J2956" s="117" t="s">
        <v>664</v>
      </c>
      <c r="K2956" s="121">
        <v>11610203</v>
      </c>
    </row>
    <row r="2957" spans="1:11" x14ac:dyDescent="0.4">
      <c r="A2957" s="117" t="s">
        <v>6634</v>
      </c>
      <c r="B2957" s="117" t="s">
        <v>225</v>
      </c>
      <c r="C2957" s="117" t="s">
        <v>6560</v>
      </c>
      <c r="D2957" s="117" t="s">
        <v>6561</v>
      </c>
      <c r="E2957" s="117" t="s">
        <v>740</v>
      </c>
      <c r="F2957" s="117" t="s">
        <v>739</v>
      </c>
      <c r="G2957" s="146" t="str">
        <f t="shared" si="46"/>
        <v>434477山都町</v>
      </c>
      <c r="H2957" s="117" t="s">
        <v>277</v>
      </c>
      <c r="J2957" s="117" t="s">
        <v>664</v>
      </c>
      <c r="K2957" s="121">
        <v>14450909</v>
      </c>
    </row>
    <row r="2958" spans="1:11" x14ac:dyDescent="0.4">
      <c r="A2958" s="117" t="s">
        <v>6634</v>
      </c>
      <c r="B2958" s="117" t="s">
        <v>225</v>
      </c>
      <c r="C2958" s="117" t="s">
        <v>6560</v>
      </c>
      <c r="D2958" s="117" t="s">
        <v>6561</v>
      </c>
      <c r="E2958" s="117" t="s">
        <v>738</v>
      </c>
      <c r="F2958" s="117" t="s">
        <v>737</v>
      </c>
      <c r="G2958" s="146" t="str">
        <f t="shared" si="46"/>
        <v>434680氷川町</v>
      </c>
      <c r="H2958" s="117" t="s">
        <v>277</v>
      </c>
      <c r="J2958" s="117" t="s">
        <v>664</v>
      </c>
      <c r="K2958" s="121">
        <v>8071067</v>
      </c>
    </row>
    <row r="2959" spans="1:11" x14ac:dyDescent="0.4">
      <c r="A2959" s="117" t="s">
        <v>6634</v>
      </c>
      <c r="B2959" s="117" t="s">
        <v>225</v>
      </c>
      <c r="C2959" s="117" t="s">
        <v>6560</v>
      </c>
      <c r="D2959" s="117" t="s">
        <v>6561</v>
      </c>
      <c r="E2959" s="117" t="s">
        <v>736</v>
      </c>
      <c r="F2959" s="117" t="s">
        <v>735</v>
      </c>
      <c r="G2959" s="146" t="str">
        <f t="shared" si="46"/>
        <v>434825芦北町</v>
      </c>
      <c r="H2959" s="117" t="s">
        <v>277</v>
      </c>
      <c r="J2959" s="117" t="s">
        <v>664</v>
      </c>
      <c r="K2959" s="121">
        <v>10068899</v>
      </c>
    </row>
    <row r="2960" spans="1:11" x14ac:dyDescent="0.4">
      <c r="A2960" s="117" t="s">
        <v>6634</v>
      </c>
      <c r="B2960" s="117" t="s">
        <v>225</v>
      </c>
      <c r="C2960" s="117" t="s">
        <v>6560</v>
      </c>
      <c r="D2960" s="117" t="s">
        <v>6561</v>
      </c>
      <c r="E2960" s="117" t="s">
        <v>734</v>
      </c>
      <c r="F2960" s="117" t="s">
        <v>733</v>
      </c>
      <c r="G2960" s="146" t="str">
        <f t="shared" si="46"/>
        <v>434841津奈木町</v>
      </c>
      <c r="H2960" s="117" t="s">
        <v>277</v>
      </c>
      <c r="J2960" s="117" t="s">
        <v>664</v>
      </c>
      <c r="K2960" s="121">
        <v>2891617</v>
      </c>
    </row>
    <row r="2961" spans="1:11" x14ac:dyDescent="0.4">
      <c r="A2961" s="117" t="s">
        <v>6634</v>
      </c>
      <c r="B2961" s="117" t="s">
        <v>225</v>
      </c>
      <c r="C2961" s="117" t="s">
        <v>6560</v>
      </c>
      <c r="D2961" s="117" t="s">
        <v>6561</v>
      </c>
      <c r="E2961" s="117" t="s">
        <v>732</v>
      </c>
      <c r="F2961" s="117" t="s">
        <v>731</v>
      </c>
      <c r="G2961" s="146" t="str">
        <f t="shared" si="46"/>
        <v>435015錦町</v>
      </c>
      <c r="H2961" s="117" t="s">
        <v>277</v>
      </c>
      <c r="J2961" s="117" t="s">
        <v>664</v>
      </c>
      <c r="K2961" s="121">
        <v>6242419</v>
      </c>
    </row>
    <row r="2962" spans="1:11" x14ac:dyDescent="0.4">
      <c r="A2962" s="117" t="s">
        <v>6634</v>
      </c>
      <c r="B2962" s="117" t="s">
        <v>225</v>
      </c>
      <c r="C2962" s="117" t="s">
        <v>6560</v>
      </c>
      <c r="D2962" s="117" t="s">
        <v>6561</v>
      </c>
      <c r="E2962" s="117" t="s">
        <v>730</v>
      </c>
      <c r="F2962" s="117" t="s">
        <v>729</v>
      </c>
      <c r="G2962" s="146" t="str">
        <f t="shared" si="46"/>
        <v>435058多良木町</v>
      </c>
      <c r="H2962" s="117" t="s">
        <v>277</v>
      </c>
      <c r="J2962" s="117" t="s">
        <v>664</v>
      </c>
      <c r="K2962" s="121">
        <v>6437334</v>
      </c>
    </row>
    <row r="2963" spans="1:11" x14ac:dyDescent="0.4">
      <c r="A2963" s="117" t="s">
        <v>6634</v>
      </c>
      <c r="B2963" s="117" t="s">
        <v>225</v>
      </c>
      <c r="C2963" s="117" t="s">
        <v>6560</v>
      </c>
      <c r="D2963" s="117" t="s">
        <v>6561</v>
      </c>
      <c r="E2963" s="117" t="s">
        <v>728</v>
      </c>
      <c r="F2963" s="117" t="s">
        <v>727</v>
      </c>
      <c r="G2963" s="146" t="str">
        <f t="shared" si="46"/>
        <v>435066湯前町</v>
      </c>
      <c r="H2963" s="117" t="s">
        <v>277</v>
      </c>
      <c r="J2963" s="117" t="s">
        <v>664</v>
      </c>
      <c r="K2963" s="121">
        <v>3056562</v>
      </c>
    </row>
    <row r="2964" spans="1:11" x14ac:dyDescent="0.4">
      <c r="A2964" s="117" t="s">
        <v>6634</v>
      </c>
      <c r="B2964" s="117" t="s">
        <v>225</v>
      </c>
      <c r="C2964" s="117" t="s">
        <v>6560</v>
      </c>
      <c r="D2964" s="117" t="s">
        <v>6561</v>
      </c>
      <c r="E2964" s="117" t="s">
        <v>726</v>
      </c>
      <c r="F2964" s="117" t="s">
        <v>725</v>
      </c>
      <c r="G2964" s="146" t="str">
        <f t="shared" si="46"/>
        <v>435074水上村</v>
      </c>
      <c r="H2964" s="117" t="s">
        <v>277</v>
      </c>
      <c r="J2964" s="117" t="s">
        <v>664</v>
      </c>
      <c r="K2964" s="121">
        <v>3800676</v>
      </c>
    </row>
    <row r="2965" spans="1:11" x14ac:dyDescent="0.4">
      <c r="A2965" s="117" t="s">
        <v>6634</v>
      </c>
      <c r="B2965" s="117" t="s">
        <v>225</v>
      </c>
      <c r="C2965" s="117" t="s">
        <v>6560</v>
      </c>
      <c r="D2965" s="117" t="s">
        <v>6561</v>
      </c>
      <c r="E2965" s="117" t="s">
        <v>724</v>
      </c>
      <c r="F2965" s="117" t="s">
        <v>723</v>
      </c>
      <c r="G2965" s="146" t="str">
        <f t="shared" si="46"/>
        <v>435104相良村</v>
      </c>
      <c r="H2965" s="117" t="s">
        <v>277</v>
      </c>
      <c r="J2965" s="117" t="s">
        <v>664</v>
      </c>
      <c r="K2965" s="121">
        <v>3542165</v>
      </c>
    </row>
    <row r="2966" spans="1:11" x14ac:dyDescent="0.4">
      <c r="A2966" s="117" t="s">
        <v>6634</v>
      </c>
      <c r="B2966" s="117" t="s">
        <v>225</v>
      </c>
      <c r="C2966" s="117" t="s">
        <v>6560</v>
      </c>
      <c r="D2966" s="117" t="s">
        <v>6561</v>
      </c>
      <c r="E2966" s="117" t="s">
        <v>722</v>
      </c>
      <c r="F2966" s="117" t="s">
        <v>721</v>
      </c>
      <c r="G2966" s="146" t="str">
        <f t="shared" si="46"/>
        <v>435112五木村</v>
      </c>
      <c r="H2966" s="117" t="s">
        <v>277</v>
      </c>
      <c r="J2966" s="117" t="s">
        <v>664</v>
      </c>
      <c r="K2966" s="121">
        <v>3359132</v>
      </c>
    </row>
    <row r="2967" spans="1:11" x14ac:dyDescent="0.4">
      <c r="A2967" s="117" t="s">
        <v>6634</v>
      </c>
      <c r="B2967" s="117" t="s">
        <v>225</v>
      </c>
      <c r="C2967" s="117" t="s">
        <v>6560</v>
      </c>
      <c r="D2967" s="117" t="s">
        <v>6561</v>
      </c>
      <c r="E2967" s="117" t="s">
        <v>720</v>
      </c>
      <c r="F2967" s="117" t="s">
        <v>719</v>
      </c>
      <c r="G2967" s="146" t="str">
        <f t="shared" si="46"/>
        <v>435121山江村</v>
      </c>
      <c r="H2967" s="117" t="s">
        <v>277</v>
      </c>
      <c r="J2967" s="117" t="s">
        <v>664</v>
      </c>
      <c r="K2967" s="121">
        <v>3296817</v>
      </c>
    </row>
    <row r="2968" spans="1:11" x14ac:dyDescent="0.4">
      <c r="A2968" s="117" t="s">
        <v>6634</v>
      </c>
      <c r="B2968" s="117" t="s">
        <v>225</v>
      </c>
      <c r="C2968" s="117" t="s">
        <v>6560</v>
      </c>
      <c r="D2968" s="117" t="s">
        <v>6561</v>
      </c>
      <c r="E2968" s="117" t="s">
        <v>718</v>
      </c>
      <c r="F2968" s="117" t="s">
        <v>717</v>
      </c>
      <c r="G2968" s="146" t="str">
        <f t="shared" si="46"/>
        <v>435139球磨村</v>
      </c>
      <c r="H2968" s="117" t="s">
        <v>277</v>
      </c>
      <c r="J2968" s="117" t="s">
        <v>664</v>
      </c>
      <c r="K2968" s="121">
        <v>3941717</v>
      </c>
    </row>
    <row r="2969" spans="1:11" x14ac:dyDescent="0.4">
      <c r="A2969" s="117" t="s">
        <v>6634</v>
      </c>
      <c r="B2969" s="117" t="s">
        <v>225</v>
      </c>
      <c r="C2969" s="117" t="s">
        <v>6560</v>
      </c>
      <c r="D2969" s="117" t="s">
        <v>6561</v>
      </c>
      <c r="E2969" s="117" t="s">
        <v>716</v>
      </c>
      <c r="F2969" s="117" t="s">
        <v>715</v>
      </c>
      <c r="G2969" s="146" t="str">
        <f t="shared" si="46"/>
        <v>435147あさぎり町</v>
      </c>
      <c r="H2969" s="117" t="s">
        <v>277</v>
      </c>
      <c r="J2969" s="117" t="s">
        <v>664</v>
      </c>
      <c r="K2969" s="121">
        <v>11138392</v>
      </c>
    </row>
    <row r="2970" spans="1:11" x14ac:dyDescent="0.4">
      <c r="A2970" s="117" t="s">
        <v>6634</v>
      </c>
      <c r="B2970" s="117" t="s">
        <v>225</v>
      </c>
      <c r="C2970" s="117" t="s">
        <v>6560</v>
      </c>
      <c r="D2970" s="117" t="s">
        <v>6561</v>
      </c>
      <c r="E2970" s="117" t="s">
        <v>714</v>
      </c>
      <c r="F2970" s="117" t="s">
        <v>713</v>
      </c>
      <c r="G2970" s="146" t="str">
        <f t="shared" si="46"/>
        <v>435317苓北町</v>
      </c>
      <c r="H2970" s="117" t="s">
        <v>277</v>
      </c>
      <c r="J2970" s="117" t="s">
        <v>664</v>
      </c>
      <c r="K2970" s="121">
        <v>5049643</v>
      </c>
    </row>
    <row r="2971" spans="1:11" x14ac:dyDescent="0.4">
      <c r="A2971" s="117" t="s">
        <v>6634</v>
      </c>
      <c r="B2971" s="117" t="s">
        <v>225</v>
      </c>
      <c r="C2971" s="117" t="s">
        <v>6560</v>
      </c>
      <c r="D2971" s="117" t="s">
        <v>6561</v>
      </c>
      <c r="E2971" s="117" t="s">
        <v>712</v>
      </c>
      <c r="F2971" s="117" t="s">
        <v>711</v>
      </c>
      <c r="G2971" s="146" t="str">
        <f t="shared" si="46"/>
        <v>438022熊本県市町村総合事務組合</v>
      </c>
      <c r="H2971" s="117" t="s">
        <v>226</v>
      </c>
      <c r="J2971" s="117" t="s">
        <v>664</v>
      </c>
      <c r="K2971" s="121">
        <v>11288939</v>
      </c>
    </row>
    <row r="2972" spans="1:11" x14ac:dyDescent="0.4">
      <c r="A2972" s="117" t="s">
        <v>6634</v>
      </c>
      <c r="B2972" s="117" t="s">
        <v>225</v>
      </c>
      <c r="C2972" s="117" t="s">
        <v>6560</v>
      </c>
      <c r="D2972" s="117" t="s">
        <v>6561</v>
      </c>
      <c r="E2972" s="117" t="s">
        <v>6660</v>
      </c>
      <c r="F2972" s="117" t="s">
        <v>6661</v>
      </c>
      <c r="G2972" s="146" t="str">
        <f t="shared" si="46"/>
        <v>438120地方独立行政法人くまもと県北病院機構設立組合</v>
      </c>
      <c r="H2972" s="117" t="s">
        <v>226</v>
      </c>
      <c r="J2972" s="117" t="s">
        <v>664</v>
      </c>
      <c r="K2972" s="121">
        <v>720317</v>
      </c>
    </row>
    <row r="2973" spans="1:11" x14ac:dyDescent="0.4">
      <c r="A2973" s="117" t="s">
        <v>6634</v>
      </c>
      <c r="B2973" s="117" t="s">
        <v>225</v>
      </c>
      <c r="C2973" s="117" t="s">
        <v>6560</v>
      </c>
      <c r="D2973" s="117" t="s">
        <v>6561</v>
      </c>
      <c r="E2973" s="117" t="s">
        <v>710</v>
      </c>
      <c r="F2973" s="117" t="s">
        <v>709</v>
      </c>
      <c r="G2973" s="146" t="str">
        <f t="shared" si="46"/>
        <v>438162菊池養生園保健組合</v>
      </c>
      <c r="H2973" s="117" t="s">
        <v>226</v>
      </c>
      <c r="J2973" s="117" t="s">
        <v>664</v>
      </c>
      <c r="K2973" s="121">
        <v>435083</v>
      </c>
    </row>
    <row r="2974" spans="1:11" x14ac:dyDescent="0.4">
      <c r="A2974" s="117" t="s">
        <v>6634</v>
      </c>
      <c r="B2974" s="117" t="s">
        <v>225</v>
      </c>
      <c r="C2974" s="117" t="s">
        <v>6560</v>
      </c>
      <c r="D2974" s="117" t="s">
        <v>6561</v>
      </c>
      <c r="E2974" s="117" t="s">
        <v>708</v>
      </c>
      <c r="F2974" s="117" t="s">
        <v>707</v>
      </c>
      <c r="G2974" s="146" t="str">
        <f t="shared" si="46"/>
        <v>438545菊池環境保全組合</v>
      </c>
      <c r="H2974" s="117" t="s">
        <v>226</v>
      </c>
      <c r="J2974" s="117" t="s">
        <v>664</v>
      </c>
      <c r="K2974" s="121">
        <v>1264034</v>
      </c>
    </row>
    <row r="2975" spans="1:11" x14ac:dyDescent="0.4">
      <c r="A2975" s="117" t="s">
        <v>6634</v>
      </c>
      <c r="B2975" s="117" t="s">
        <v>225</v>
      </c>
      <c r="C2975" s="117" t="s">
        <v>6560</v>
      </c>
      <c r="D2975" s="117" t="s">
        <v>6561</v>
      </c>
      <c r="E2975" s="117" t="s">
        <v>706</v>
      </c>
      <c r="F2975" s="117" t="s">
        <v>705</v>
      </c>
      <c r="G2975" s="146" t="str">
        <f t="shared" si="46"/>
        <v>438570御船地区衛生施設組合</v>
      </c>
      <c r="H2975" s="117" t="s">
        <v>226</v>
      </c>
      <c r="J2975" s="117" t="s">
        <v>664</v>
      </c>
      <c r="K2975" s="121">
        <v>192023</v>
      </c>
    </row>
    <row r="2976" spans="1:11" x14ac:dyDescent="0.4">
      <c r="A2976" s="117" t="s">
        <v>6634</v>
      </c>
      <c r="B2976" s="117" t="s">
        <v>225</v>
      </c>
      <c r="C2976" s="117" t="s">
        <v>6560</v>
      </c>
      <c r="D2976" s="117" t="s">
        <v>6561</v>
      </c>
      <c r="E2976" s="117" t="s">
        <v>704</v>
      </c>
      <c r="F2976" s="117" t="s">
        <v>703</v>
      </c>
      <c r="G2976" s="146" t="str">
        <f t="shared" si="46"/>
        <v>439142大津町・西原村原野組合</v>
      </c>
      <c r="H2976" s="117" t="s">
        <v>226</v>
      </c>
      <c r="J2976" s="117" t="s">
        <v>664</v>
      </c>
      <c r="K2976" s="121">
        <v>803</v>
      </c>
    </row>
    <row r="2977" spans="1:11" x14ac:dyDescent="0.4">
      <c r="A2977" s="117" t="s">
        <v>6634</v>
      </c>
      <c r="B2977" s="117" t="s">
        <v>225</v>
      </c>
      <c r="C2977" s="117" t="s">
        <v>6560</v>
      </c>
      <c r="D2977" s="117" t="s">
        <v>6561</v>
      </c>
      <c r="E2977" s="117" t="s">
        <v>702</v>
      </c>
      <c r="F2977" s="117" t="s">
        <v>701</v>
      </c>
      <c r="G2977" s="146" t="str">
        <f t="shared" si="46"/>
        <v>439291氷川町及び八代市中学校組合</v>
      </c>
      <c r="H2977" s="117" t="s">
        <v>226</v>
      </c>
      <c r="J2977" s="117" t="s">
        <v>664</v>
      </c>
      <c r="K2977" s="121">
        <v>93822</v>
      </c>
    </row>
    <row r="2978" spans="1:11" x14ac:dyDescent="0.4">
      <c r="A2978" s="117" t="s">
        <v>6634</v>
      </c>
      <c r="B2978" s="117" t="s">
        <v>225</v>
      </c>
      <c r="C2978" s="117" t="s">
        <v>6560</v>
      </c>
      <c r="D2978" s="117" t="s">
        <v>6561</v>
      </c>
      <c r="E2978" s="117" t="s">
        <v>700</v>
      </c>
      <c r="F2978" s="117" t="s">
        <v>699</v>
      </c>
      <c r="G2978" s="146" t="str">
        <f t="shared" si="46"/>
        <v>439355上天草衛生施設組合</v>
      </c>
      <c r="H2978" s="117" t="s">
        <v>226</v>
      </c>
      <c r="J2978" s="117" t="s">
        <v>664</v>
      </c>
      <c r="K2978" s="121">
        <v>312611</v>
      </c>
    </row>
    <row r="2979" spans="1:11" x14ac:dyDescent="0.4">
      <c r="A2979" s="117" t="s">
        <v>6634</v>
      </c>
      <c r="B2979" s="117" t="s">
        <v>225</v>
      </c>
      <c r="C2979" s="117" t="s">
        <v>6560</v>
      </c>
      <c r="D2979" s="117" t="s">
        <v>6561</v>
      </c>
      <c r="E2979" s="117" t="s">
        <v>698</v>
      </c>
      <c r="F2979" s="117" t="s">
        <v>697</v>
      </c>
      <c r="G2979" s="146" t="str">
        <f t="shared" si="46"/>
        <v>439371御船町・甲佐町衛生施設組合</v>
      </c>
      <c r="H2979" s="117" t="s">
        <v>226</v>
      </c>
      <c r="J2979" s="117" t="s">
        <v>664</v>
      </c>
      <c r="K2979" s="121">
        <v>409589</v>
      </c>
    </row>
    <row r="2980" spans="1:11" x14ac:dyDescent="0.4">
      <c r="A2980" s="117" t="s">
        <v>6634</v>
      </c>
      <c r="B2980" s="117" t="s">
        <v>225</v>
      </c>
      <c r="C2980" s="117" t="s">
        <v>6560</v>
      </c>
      <c r="D2980" s="117" t="s">
        <v>6561</v>
      </c>
      <c r="E2980" s="117" t="s">
        <v>696</v>
      </c>
      <c r="F2980" s="117" t="s">
        <v>695</v>
      </c>
      <c r="G2980" s="146" t="str">
        <f t="shared" si="46"/>
        <v>439495益城、嘉島、西原環境衛生施設組合</v>
      </c>
      <c r="H2980" s="117" t="s">
        <v>226</v>
      </c>
      <c r="J2980" s="117" t="s">
        <v>664</v>
      </c>
      <c r="K2980" s="121">
        <v>557982</v>
      </c>
    </row>
    <row r="2981" spans="1:11" x14ac:dyDescent="0.4">
      <c r="A2981" s="117" t="s">
        <v>6634</v>
      </c>
      <c r="B2981" s="117" t="s">
        <v>225</v>
      </c>
      <c r="C2981" s="117" t="s">
        <v>6560</v>
      </c>
      <c r="D2981" s="117" t="s">
        <v>6561</v>
      </c>
      <c r="E2981" s="117" t="s">
        <v>694</v>
      </c>
      <c r="F2981" s="117" t="s">
        <v>693</v>
      </c>
      <c r="G2981" s="146" t="str">
        <f t="shared" si="46"/>
        <v>439541山鹿植木広域行政事務組合</v>
      </c>
      <c r="H2981" s="117" t="s">
        <v>226</v>
      </c>
      <c r="J2981" s="117" t="s">
        <v>664</v>
      </c>
      <c r="K2981" s="121">
        <v>789223</v>
      </c>
    </row>
    <row r="2982" spans="1:11" x14ac:dyDescent="0.4">
      <c r="A2982" s="117" t="s">
        <v>6634</v>
      </c>
      <c r="B2982" s="117" t="s">
        <v>225</v>
      </c>
      <c r="C2982" s="117" t="s">
        <v>6560</v>
      </c>
      <c r="D2982" s="117" t="s">
        <v>6561</v>
      </c>
      <c r="E2982" s="117" t="s">
        <v>692</v>
      </c>
      <c r="F2982" s="117" t="s">
        <v>691</v>
      </c>
      <c r="G2982" s="146" t="str">
        <f t="shared" si="46"/>
        <v>439649人吉下球磨消防組合</v>
      </c>
      <c r="H2982" s="117" t="s">
        <v>226</v>
      </c>
      <c r="J2982" s="117" t="s">
        <v>664</v>
      </c>
      <c r="K2982" s="121">
        <v>1028732</v>
      </c>
    </row>
    <row r="2983" spans="1:11" x14ac:dyDescent="0.4">
      <c r="A2983" s="117" t="s">
        <v>6634</v>
      </c>
      <c r="B2983" s="117" t="s">
        <v>225</v>
      </c>
      <c r="C2983" s="117" t="s">
        <v>6560</v>
      </c>
      <c r="D2983" s="117" t="s">
        <v>6561</v>
      </c>
      <c r="E2983" s="117" t="s">
        <v>690</v>
      </c>
      <c r="F2983" s="117" t="s">
        <v>689</v>
      </c>
      <c r="G2983" s="146" t="str">
        <f t="shared" si="46"/>
        <v>439657上益城消防組合</v>
      </c>
      <c r="H2983" s="117" t="s">
        <v>226</v>
      </c>
      <c r="J2983" s="117" t="s">
        <v>664</v>
      </c>
      <c r="K2983" s="121">
        <v>975017</v>
      </c>
    </row>
    <row r="2984" spans="1:11" x14ac:dyDescent="0.4">
      <c r="A2984" s="117" t="s">
        <v>6634</v>
      </c>
      <c r="B2984" s="117" t="s">
        <v>225</v>
      </c>
      <c r="C2984" s="117" t="s">
        <v>6560</v>
      </c>
      <c r="D2984" s="117" t="s">
        <v>6561</v>
      </c>
      <c r="E2984" s="117" t="s">
        <v>688</v>
      </c>
      <c r="F2984" s="117" t="s">
        <v>687</v>
      </c>
      <c r="G2984" s="146" t="str">
        <f t="shared" si="46"/>
        <v>439665上球磨消防組合</v>
      </c>
      <c r="H2984" s="117" t="s">
        <v>226</v>
      </c>
      <c r="J2984" s="117" t="s">
        <v>664</v>
      </c>
      <c r="K2984" s="121">
        <v>560165</v>
      </c>
    </row>
    <row r="2985" spans="1:11" x14ac:dyDescent="0.4">
      <c r="A2985" s="117" t="s">
        <v>6634</v>
      </c>
      <c r="B2985" s="117" t="s">
        <v>225</v>
      </c>
      <c r="C2985" s="117" t="s">
        <v>6560</v>
      </c>
      <c r="D2985" s="117" t="s">
        <v>6561</v>
      </c>
      <c r="E2985" s="117" t="s">
        <v>686</v>
      </c>
      <c r="F2985" s="117" t="s">
        <v>685</v>
      </c>
      <c r="G2985" s="146" t="str">
        <f t="shared" si="46"/>
        <v>439738八代広域行政事務組合</v>
      </c>
      <c r="H2985" s="117" t="s">
        <v>226</v>
      </c>
      <c r="J2985" s="117" t="s">
        <v>664</v>
      </c>
      <c r="K2985" s="121">
        <v>2314720</v>
      </c>
    </row>
    <row r="2986" spans="1:11" x14ac:dyDescent="0.4">
      <c r="A2986" s="117" t="s">
        <v>6634</v>
      </c>
      <c r="B2986" s="117" t="s">
        <v>225</v>
      </c>
      <c r="C2986" s="117" t="s">
        <v>6560</v>
      </c>
      <c r="D2986" s="117" t="s">
        <v>6561</v>
      </c>
      <c r="E2986" s="117" t="s">
        <v>684</v>
      </c>
      <c r="F2986" s="117" t="s">
        <v>683</v>
      </c>
      <c r="G2986" s="146" t="str">
        <f t="shared" si="46"/>
        <v>439746八代生活環境事務組合（普通会計分）</v>
      </c>
      <c r="H2986" s="117" t="s">
        <v>226</v>
      </c>
      <c r="J2986" s="117" t="s">
        <v>664</v>
      </c>
      <c r="K2986" s="121">
        <v>542062</v>
      </c>
    </row>
    <row r="2987" spans="1:11" x14ac:dyDescent="0.4">
      <c r="A2987" s="117" t="s">
        <v>6634</v>
      </c>
      <c r="B2987" s="117" t="s">
        <v>225</v>
      </c>
      <c r="C2987" s="117" t="s">
        <v>6560</v>
      </c>
      <c r="D2987" s="117" t="s">
        <v>6561</v>
      </c>
      <c r="E2987" s="117" t="s">
        <v>682</v>
      </c>
      <c r="F2987" s="117" t="s">
        <v>681</v>
      </c>
      <c r="G2987" s="146" t="str">
        <f t="shared" si="46"/>
        <v>439851阿蘇広域行政事務組合</v>
      </c>
      <c r="H2987" s="117" t="s">
        <v>226</v>
      </c>
      <c r="J2987" s="117" t="s">
        <v>664</v>
      </c>
      <c r="K2987" s="121">
        <v>4813738</v>
      </c>
    </row>
    <row r="2988" spans="1:11" x14ac:dyDescent="0.4">
      <c r="A2988" s="117" t="s">
        <v>6634</v>
      </c>
      <c r="B2988" s="117" t="s">
        <v>225</v>
      </c>
      <c r="C2988" s="117" t="s">
        <v>6560</v>
      </c>
      <c r="D2988" s="117" t="s">
        <v>6561</v>
      </c>
      <c r="E2988" s="117" t="s">
        <v>680</v>
      </c>
      <c r="F2988" s="117" t="s">
        <v>679</v>
      </c>
      <c r="G2988" s="146" t="str">
        <f t="shared" si="46"/>
        <v>439860人吉球磨広域行政組合</v>
      </c>
      <c r="H2988" s="117" t="s">
        <v>226</v>
      </c>
      <c r="J2988" s="117" t="s">
        <v>664</v>
      </c>
      <c r="K2988" s="121">
        <v>1935878</v>
      </c>
    </row>
    <row r="2989" spans="1:11" x14ac:dyDescent="0.4">
      <c r="A2989" s="117" t="s">
        <v>6634</v>
      </c>
      <c r="B2989" s="117" t="s">
        <v>225</v>
      </c>
      <c r="C2989" s="117" t="s">
        <v>6560</v>
      </c>
      <c r="D2989" s="117" t="s">
        <v>6561</v>
      </c>
      <c r="E2989" s="117" t="s">
        <v>678</v>
      </c>
      <c r="F2989" s="117" t="s">
        <v>677</v>
      </c>
      <c r="G2989" s="146" t="str">
        <f t="shared" si="46"/>
        <v>439916有明広域行政事務組合</v>
      </c>
      <c r="H2989" s="117" t="s">
        <v>226</v>
      </c>
      <c r="J2989" s="117" t="s">
        <v>664</v>
      </c>
      <c r="K2989" s="121">
        <v>4717418</v>
      </c>
    </row>
    <row r="2990" spans="1:11" x14ac:dyDescent="0.4">
      <c r="A2990" s="117" t="s">
        <v>6634</v>
      </c>
      <c r="B2990" s="117" t="s">
        <v>225</v>
      </c>
      <c r="C2990" s="117" t="s">
        <v>6560</v>
      </c>
      <c r="D2990" s="117" t="s">
        <v>6561</v>
      </c>
      <c r="E2990" s="117" t="s">
        <v>676</v>
      </c>
      <c r="F2990" s="117" t="s">
        <v>675</v>
      </c>
      <c r="G2990" s="146" t="str">
        <f t="shared" si="46"/>
        <v>439932水俣芦北広域行政事務組合</v>
      </c>
      <c r="H2990" s="117" t="s">
        <v>226</v>
      </c>
      <c r="J2990" s="117" t="s">
        <v>664</v>
      </c>
      <c r="K2990" s="121">
        <v>1747160</v>
      </c>
    </row>
    <row r="2991" spans="1:11" x14ac:dyDescent="0.4">
      <c r="A2991" s="117" t="s">
        <v>6634</v>
      </c>
      <c r="B2991" s="117" t="s">
        <v>225</v>
      </c>
      <c r="C2991" s="117" t="s">
        <v>6560</v>
      </c>
      <c r="D2991" s="117" t="s">
        <v>6561</v>
      </c>
      <c r="E2991" s="117" t="s">
        <v>674</v>
      </c>
      <c r="F2991" s="117" t="s">
        <v>673</v>
      </c>
      <c r="G2991" s="146" t="str">
        <f t="shared" si="46"/>
        <v>439959宇城広域連合</v>
      </c>
      <c r="H2991" s="117" t="s">
        <v>226</v>
      </c>
      <c r="J2991" s="117" t="s">
        <v>664</v>
      </c>
      <c r="K2991" s="121">
        <v>3181375</v>
      </c>
    </row>
    <row r="2992" spans="1:11" x14ac:dyDescent="0.4">
      <c r="A2992" s="117" t="s">
        <v>6634</v>
      </c>
      <c r="B2992" s="117" t="s">
        <v>225</v>
      </c>
      <c r="C2992" s="117" t="s">
        <v>6560</v>
      </c>
      <c r="D2992" s="117" t="s">
        <v>6561</v>
      </c>
      <c r="E2992" s="117" t="s">
        <v>672</v>
      </c>
      <c r="F2992" s="117" t="s">
        <v>671</v>
      </c>
      <c r="G2992" s="146" t="str">
        <f t="shared" si="46"/>
        <v>439967菊池広域連合</v>
      </c>
      <c r="H2992" s="117" t="s">
        <v>226</v>
      </c>
      <c r="J2992" s="117" t="s">
        <v>664</v>
      </c>
      <c r="K2992" s="121">
        <v>2356908</v>
      </c>
    </row>
    <row r="2993" spans="1:11" x14ac:dyDescent="0.4">
      <c r="A2993" s="117" t="s">
        <v>6634</v>
      </c>
      <c r="B2993" s="117" t="s">
        <v>225</v>
      </c>
      <c r="C2993" s="117" t="s">
        <v>6560</v>
      </c>
      <c r="D2993" s="117" t="s">
        <v>6561</v>
      </c>
      <c r="E2993" s="117" t="s">
        <v>670</v>
      </c>
      <c r="F2993" s="117" t="s">
        <v>669</v>
      </c>
      <c r="G2993" s="146" t="str">
        <f t="shared" si="46"/>
        <v>439975上益城広域連合</v>
      </c>
      <c r="H2993" s="117" t="s">
        <v>226</v>
      </c>
      <c r="J2993" s="117" t="s">
        <v>664</v>
      </c>
      <c r="K2993" s="121">
        <v>66329</v>
      </c>
    </row>
    <row r="2994" spans="1:11" x14ac:dyDescent="0.4">
      <c r="A2994" s="117" t="s">
        <v>6634</v>
      </c>
      <c r="B2994" s="117" t="s">
        <v>225</v>
      </c>
      <c r="C2994" s="117" t="s">
        <v>6560</v>
      </c>
      <c r="D2994" s="117" t="s">
        <v>6561</v>
      </c>
      <c r="E2994" s="117" t="s">
        <v>668</v>
      </c>
      <c r="F2994" s="117" t="s">
        <v>667</v>
      </c>
      <c r="G2994" s="146" t="str">
        <f t="shared" si="46"/>
        <v>439983天草広域連合</v>
      </c>
      <c r="H2994" s="117" t="s">
        <v>226</v>
      </c>
      <c r="J2994" s="117" t="s">
        <v>664</v>
      </c>
      <c r="K2994" s="121">
        <v>3674120</v>
      </c>
    </row>
    <row r="2995" spans="1:11" x14ac:dyDescent="0.4">
      <c r="A2995" s="117" t="s">
        <v>6634</v>
      </c>
      <c r="B2995" s="117" t="s">
        <v>225</v>
      </c>
      <c r="C2995" s="117" t="s">
        <v>6560</v>
      </c>
      <c r="D2995" s="117" t="s">
        <v>6561</v>
      </c>
      <c r="E2995" s="117" t="s">
        <v>666</v>
      </c>
      <c r="F2995" s="117" t="s">
        <v>665</v>
      </c>
      <c r="G2995" s="146" t="str">
        <f t="shared" si="46"/>
        <v>439991熊本県後期高齢者医療広域連合</v>
      </c>
      <c r="H2995" s="117" t="s">
        <v>220</v>
      </c>
      <c r="J2995" s="117" t="s">
        <v>664</v>
      </c>
      <c r="K2995" s="121">
        <v>1659731</v>
      </c>
    </row>
    <row r="2996" spans="1:11" x14ac:dyDescent="0.4">
      <c r="A2996" s="117" t="s">
        <v>6634</v>
      </c>
      <c r="B2996" s="117" t="s">
        <v>225</v>
      </c>
      <c r="C2996" s="117" t="s">
        <v>6560</v>
      </c>
      <c r="D2996" s="117" t="s">
        <v>6561</v>
      </c>
      <c r="E2996" s="117" t="s">
        <v>663</v>
      </c>
      <c r="F2996" s="117" t="s">
        <v>662</v>
      </c>
      <c r="G2996" s="146" t="str">
        <f t="shared" si="46"/>
        <v>442011大分市</v>
      </c>
      <c r="H2996" s="117" t="s">
        <v>360</v>
      </c>
      <c r="J2996" s="117" t="s">
        <v>601</v>
      </c>
      <c r="K2996" s="121">
        <v>173132707</v>
      </c>
    </row>
    <row r="2997" spans="1:11" x14ac:dyDescent="0.4">
      <c r="A2997" s="117" t="s">
        <v>6634</v>
      </c>
      <c r="B2997" s="117" t="s">
        <v>225</v>
      </c>
      <c r="C2997" s="117" t="s">
        <v>6560</v>
      </c>
      <c r="D2997" s="117" t="s">
        <v>6561</v>
      </c>
      <c r="E2997" s="117" t="s">
        <v>661</v>
      </c>
      <c r="F2997" s="117" t="s">
        <v>660</v>
      </c>
      <c r="G2997" s="146" t="str">
        <f t="shared" si="46"/>
        <v>442020別府市</v>
      </c>
      <c r="H2997" s="117" t="s">
        <v>343</v>
      </c>
      <c r="J2997" s="117" t="s">
        <v>601</v>
      </c>
      <c r="K2997" s="121">
        <v>49821697</v>
      </c>
    </row>
    <row r="2998" spans="1:11" x14ac:dyDescent="0.4">
      <c r="A2998" s="117" t="s">
        <v>6634</v>
      </c>
      <c r="B2998" s="117" t="s">
        <v>225</v>
      </c>
      <c r="C2998" s="117" t="s">
        <v>6560</v>
      </c>
      <c r="D2998" s="117" t="s">
        <v>6561</v>
      </c>
      <c r="E2998" s="117" t="s">
        <v>659</v>
      </c>
      <c r="F2998" s="117" t="s">
        <v>658</v>
      </c>
      <c r="G2998" s="146" t="str">
        <f t="shared" si="46"/>
        <v>442038中津市</v>
      </c>
      <c r="H2998" s="117" t="s">
        <v>338</v>
      </c>
      <c r="J2998" s="117" t="s">
        <v>601</v>
      </c>
      <c r="K2998" s="121">
        <v>41367946</v>
      </c>
    </row>
    <row r="2999" spans="1:11" x14ac:dyDescent="0.4">
      <c r="A2999" s="117" t="s">
        <v>6634</v>
      </c>
      <c r="B2999" s="117" t="s">
        <v>225</v>
      </c>
      <c r="C2999" s="117" t="s">
        <v>6560</v>
      </c>
      <c r="D2999" s="117" t="s">
        <v>6561</v>
      </c>
      <c r="E2999" s="117" t="s">
        <v>657</v>
      </c>
      <c r="F2999" s="117" t="s">
        <v>656</v>
      </c>
      <c r="G2999" s="146" t="str">
        <f t="shared" si="46"/>
        <v>442046日田市</v>
      </c>
      <c r="H2999" s="117" t="s">
        <v>338</v>
      </c>
      <c r="J2999" s="117" t="s">
        <v>601</v>
      </c>
      <c r="K2999" s="121">
        <v>39799442</v>
      </c>
    </row>
    <row r="3000" spans="1:11" x14ac:dyDescent="0.4">
      <c r="A3000" s="117" t="s">
        <v>6634</v>
      </c>
      <c r="B3000" s="117" t="s">
        <v>225</v>
      </c>
      <c r="C3000" s="117" t="s">
        <v>6560</v>
      </c>
      <c r="D3000" s="117" t="s">
        <v>6561</v>
      </c>
      <c r="E3000" s="117" t="s">
        <v>655</v>
      </c>
      <c r="F3000" s="117" t="s">
        <v>654</v>
      </c>
      <c r="G3000" s="146" t="str">
        <f t="shared" si="46"/>
        <v>442054佐伯市</v>
      </c>
      <c r="H3000" s="117" t="s">
        <v>338</v>
      </c>
      <c r="J3000" s="117" t="s">
        <v>601</v>
      </c>
      <c r="K3000" s="121">
        <v>47072900</v>
      </c>
    </row>
    <row r="3001" spans="1:11" x14ac:dyDescent="0.4">
      <c r="A3001" s="117" t="s">
        <v>6634</v>
      </c>
      <c r="B3001" s="117" t="s">
        <v>225</v>
      </c>
      <c r="C3001" s="117" t="s">
        <v>6560</v>
      </c>
      <c r="D3001" s="117" t="s">
        <v>6561</v>
      </c>
      <c r="E3001" s="117" t="s">
        <v>653</v>
      </c>
      <c r="F3001" s="117" t="s">
        <v>652</v>
      </c>
      <c r="G3001" s="146" t="str">
        <f t="shared" si="46"/>
        <v>442062臼杵市</v>
      </c>
      <c r="H3001" s="117" t="s">
        <v>338</v>
      </c>
      <c r="J3001" s="117" t="s">
        <v>601</v>
      </c>
      <c r="K3001" s="121">
        <v>21263125</v>
      </c>
    </row>
    <row r="3002" spans="1:11" x14ac:dyDescent="0.4">
      <c r="A3002" s="117" t="s">
        <v>6634</v>
      </c>
      <c r="B3002" s="117" t="s">
        <v>225</v>
      </c>
      <c r="C3002" s="117" t="s">
        <v>6560</v>
      </c>
      <c r="D3002" s="117" t="s">
        <v>6561</v>
      </c>
      <c r="E3002" s="117" t="s">
        <v>651</v>
      </c>
      <c r="F3002" s="117" t="s">
        <v>650</v>
      </c>
      <c r="G3002" s="146" t="str">
        <f t="shared" si="46"/>
        <v>442071津久見市</v>
      </c>
      <c r="H3002" s="117" t="s">
        <v>338</v>
      </c>
      <c r="J3002" s="117" t="s">
        <v>601</v>
      </c>
      <c r="K3002" s="121">
        <v>11018033</v>
      </c>
    </row>
    <row r="3003" spans="1:11" x14ac:dyDescent="0.4">
      <c r="A3003" s="117" t="s">
        <v>6634</v>
      </c>
      <c r="B3003" s="117" t="s">
        <v>225</v>
      </c>
      <c r="C3003" s="117" t="s">
        <v>6560</v>
      </c>
      <c r="D3003" s="117" t="s">
        <v>6561</v>
      </c>
      <c r="E3003" s="117" t="s">
        <v>649</v>
      </c>
      <c r="F3003" s="117" t="s">
        <v>648</v>
      </c>
      <c r="G3003" s="146" t="str">
        <f t="shared" si="46"/>
        <v>442089竹田市</v>
      </c>
      <c r="H3003" s="117" t="s">
        <v>338</v>
      </c>
      <c r="J3003" s="117" t="s">
        <v>601</v>
      </c>
      <c r="K3003" s="121">
        <v>19970489</v>
      </c>
    </row>
    <row r="3004" spans="1:11" x14ac:dyDescent="0.4">
      <c r="A3004" s="117" t="s">
        <v>6634</v>
      </c>
      <c r="B3004" s="117" t="s">
        <v>225</v>
      </c>
      <c r="C3004" s="117" t="s">
        <v>6560</v>
      </c>
      <c r="D3004" s="117" t="s">
        <v>6561</v>
      </c>
      <c r="E3004" s="117" t="s">
        <v>647</v>
      </c>
      <c r="F3004" s="117" t="s">
        <v>646</v>
      </c>
      <c r="G3004" s="146" t="str">
        <f t="shared" si="46"/>
        <v>442097豊後高田市</v>
      </c>
      <c r="H3004" s="117" t="s">
        <v>338</v>
      </c>
      <c r="J3004" s="117" t="s">
        <v>601</v>
      </c>
      <c r="K3004" s="121">
        <v>14459454</v>
      </c>
    </row>
    <row r="3005" spans="1:11" x14ac:dyDescent="0.4">
      <c r="A3005" s="117" t="s">
        <v>6634</v>
      </c>
      <c r="B3005" s="117" t="s">
        <v>225</v>
      </c>
      <c r="C3005" s="117" t="s">
        <v>6560</v>
      </c>
      <c r="D3005" s="117" t="s">
        <v>6561</v>
      </c>
      <c r="E3005" s="117" t="s">
        <v>645</v>
      </c>
      <c r="F3005" s="117" t="s">
        <v>644</v>
      </c>
      <c r="G3005" s="146" t="str">
        <f t="shared" si="46"/>
        <v>442101杵築市</v>
      </c>
      <c r="H3005" s="117" t="s">
        <v>338</v>
      </c>
      <c r="J3005" s="117" t="s">
        <v>601</v>
      </c>
      <c r="K3005" s="121">
        <v>20308460</v>
      </c>
    </row>
    <row r="3006" spans="1:11" x14ac:dyDescent="0.4">
      <c r="A3006" s="117" t="s">
        <v>6634</v>
      </c>
      <c r="B3006" s="117" t="s">
        <v>225</v>
      </c>
      <c r="C3006" s="117" t="s">
        <v>6560</v>
      </c>
      <c r="D3006" s="117" t="s">
        <v>6561</v>
      </c>
      <c r="E3006" s="117" t="s">
        <v>643</v>
      </c>
      <c r="F3006" s="117" t="s">
        <v>642</v>
      </c>
      <c r="G3006" s="146" t="str">
        <f t="shared" si="46"/>
        <v>442119宇佐市</v>
      </c>
      <c r="H3006" s="117" t="s">
        <v>338</v>
      </c>
      <c r="J3006" s="117" t="s">
        <v>601</v>
      </c>
      <c r="K3006" s="121">
        <v>30957497</v>
      </c>
    </row>
    <row r="3007" spans="1:11" x14ac:dyDescent="0.4">
      <c r="A3007" s="117" t="s">
        <v>6634</v>
      </c>
      <c r="B3007" s="117" t="s">
        <v>225</v>
      </c>
      <c r="C3007" s="117" t="s">
        <v>6560</v>
      </c>
      <c r="D3007" s="117" t="s">
        <v>6561</v>
      </c>
      <c r="E3007" s="117" t="s">
        <v>641</v>
      </c>
      <c r="F3007" s="117" t="s">
        <v>640</v>
      </c>
      <c r="G3007" s="146" t="str">
        <f t="shared" si="46"/>
        <v>442127豊後大野市</v>
      </c>
      <c r="H3007" s="117" t="s">
        <v>338</v>
      </c>
      <c r="J3007" s="117" t="s">
        <v>601</v>
      </c>
      <c r="K3007" s="121">
        <v>24941385</v>
      </c>
    </row>
    <row r="3008" spans="1:11" x14ac:dyDescent="0.4">
      <c r="A3008" s="117" t="s">
        <v>6634</v>
      </c>
      <c r="B3008" s="117" t="s">
        <v>225</v>
      </c>
      <c r="C3008" s="117" t="s">
        <v>6560</v>
      </c>
      <c r="D3008" s="117" t="s">
        <v>6561</v>
      </c>
      <c r="E3008" s="117" t="s">
        <v>639</v>
      </c>
      <c r="F3008" s="117" t="s">
        <v>638</v>
      </c>
      <c r="G3008" s="146" t="str">
        <f t="shared" si="46"/>
        <v>442135由布市</v>
      </c>
      <c r="H3008" s="117" t="s">
        <v>338</v>
      </c>
      <c r="J3008" s="117" t="s">
        <v>601</v>
      </c>
      <c r="K3008" s="121">
        <v>18502799</v>
      </c>
    </row>
    <row r="3009" spans="1:11" x14ac:dyDescent="0.4">
      <c r="A3009" s="117" t="s">
        <v>6634</v>
      </c>
      <c r="B3009" s="117" t="s">
        <v>225</v>
      </c>
      <c r="C3009" s="117" t="s">
        <v>6560</v>
      </c>
      <c r="D3009" s="117" t="s">
        <v>6561</v>
      </c>
      <c r="E3009" s="117" t="s">
        <v>637</v>
      </c>
      <c r="F3009" s="117" t="s">
        <v>636</v>
      </c>
      <c r="G3009" s="146" t="str">
        <f t="shared" si="46"/>
        <v>442143国東市</v>
      </c>
      <c r="H3009" s="117" t="s">
        <v>338</v>
      </c>
      <c r="J3009" s="117" t="s">
        <v>601</v>
      </c>
      <c r="K3009" s="121">
        <v>24782068</v>
      </c>
    </row>
    <row r="3010" spans="1:11" x14ac:dyDescent="0.4">
      <c r="A3010" s="117" t="s">
        <v>6634</v>
      </c>
      <c r="B3010" s="117" t="s">
        <v>225</v>
      </c>
      <c r="C3010" s="117" t="s">
        <v>6560</v>
      </c>
      <c r="D3010" s="117" t="s">
        <v>6561</v>
      </c>
      <c r="E3010" s="117" t="s">
        <v>635</v>
      </c>
      <c r="F3010" s="117" t="s">
        <v>634</v>
      </c>
      <c r="G3010" s="146" t="str">
        <f t="shared" ref="G3010:G3073" si="47">E3010&amp;F3010</f>
        <v>443221姫島村</v>
      </c>
      <c r="H3010" s="117" t="s">
        <v>277</v>
      </c>
      <c r="J3010" s="117" t="s">
        <v>601</v>
      </c>
      <c r="K3010" s="121">
        <v>2261277</v>
      </c>
    </row>
    <row r="3011" spans="1:11" x14ac:dyDescent="0.4">
      <c r="A3011" s="117" t="s">
        <v>6634</v>
      </c>
      <c r="B3011" s="117" t="s">
        <v>225</v>
      </c>
      <c r="C3011" s="117" t="s">
        <v>6560</v>
      </c>
      <c r="D3011" s="117" t="s">
        <v>6561</v>
      </c>
      <c r="E3011" s="117" t="s">
        <v>633</v>
      </c>
      <c r="F3011" s="117" t="s">
        <v>632</v>
      </c>
      <c r="G3011" s="146" t="str">
        <f t="shared" si="47"/>
        <v>443417日出町</v>
      </c>
      <c r="H3011" s="117" t="s">
        <v>277</v>
      </c>
      <c r="J3011" s="117" t="s">
        <v>601</v>
      </c>
      <c r="K3011" s="121">
        <v>10211593</v>
      </c>
    </row>
    <row r="3012" spans="1:11" x14ac:dyDescent="0.4">
      <c r="A3012" s="117" t="s">
        <v>6634</v>
      </c>
      <c r="B3012" s="117" t="s">
        <v>225</v>
      </c>
      <c r="C3012" s="117" t="s">
        <v>6560</v>
      </c>
      <c r="D3012" s="117" t="s">
        <v>6561</v>
      </c>
      <c r="E3012" s="117" t="s">
        <v>631</v>
      </c>
      <c r="F3012" s="117" t="s">
        <v>630</v>
      </c>
      <c r="G3012" s="146" t="str">
        <f t="shared" si="47"/>
        <v>444618九重町</v>
      </c>
      <c r="H3012" s="117" t="s">
        <v>277</v>
      </c>
      <c r="J3012" s="117" t="s">
        <v>601</v>
      </c>
      <c r="K3012" s="121">
        <v>7294020</v>
      </c>
    </row>
    <row r="3013" spans="1:11" x14ac:dyDescent="0.4">
      <c r="A3013" s="117" t="s">
        <v>6634</v>
      </c>
      <c r="B3013" s="117" t="s">
        <v>225</v>
      </c>
      <c r="C3013" s="117" t="s">
        <v>6560</v>
      </c>
      <c r="D3013" s="117" t="s">
        <v>6561</v>
      </c>
      <c r="E3013" s="117" t="s">
        <v>629</v>
      </c>
      <c r="F3013" s="117" t="s">
        <v>628</v>
      </c>
      <c r="G3013" s="146" t="str">
        <f t="shared" si="47"/>
        <v>444626玖珠町</v>
      </c>
      <c r="H3013" s="117" t="s">
        <v>277</v>
      </c>
      <c r="J3013" s="117" t="s">
        <v>601</v>
      </c>
      <c r="K3013" s="121">
        <v>9108031</v>
      </c>
    </row>
    <row r="3014" spans="1:11" x14ac:dyDescent="0.4">
      <c r="A3014" s="117" t="s">
        <v>6634</v>
      </c>
      <c r="B3014" s="117" t="s">
        <v>225</v>
      </c>
      <c r="C3014" s="117" t="s">
        <v>6560</v>
      </c>
      <c r="D3014" s="117" t="s">
        <v>6561</v>
      </c>
      <c r="E3014" s="117" t="s">
        <v>627</v>
      </c>
      <c r="F3014" s="117" t="s">
        <v>626</v>
      </c>
      <c r="G3014" s="146" t="str">
        <f t="shared" si="47"/>
        <v>448125大分県退職手当組合</v>
      </c>
      <c r="H3014" s="117" t="s">
        <v>226</v>
      </c>
      <c r="J3014" s="117" t="s">
        <v>601</v>
      </c>
      <c r="K3014" s="121">
        <v>1929433</v>
      </c>
    </row>
    <row r="3015" spans="1:11" x14ac:dyDescent="0.4">
      <c r="A3015" s="117" t="s">
        <v>6634</v>
      </c>
      <c r="B3015" s="117" t="s">
        <v>225</v>
      </c>
      <c r="C3015" s="117" t="s">
        <v>6560</v>
      </c>
      <c r="D3015" s="117" t="s">
        <v>6561</v>
      </c>
      <c r="E3015" s="117" t="s">
        <v>625</v>
      </c>
      <c r="F3015" s="117" t="s">
        <v>624</v>
      </c>
      <c r="G3015" s="146" t="str">
        <f t="shared" si="47"/>
        <v>448133大分県消防補償等組合</v>
      </c>
      <c r="H3015" s="117" t="s">
        <v>226</v>
      </c>
      <c r="J3015" s="117" t="s">
        <v>601</v>
      </c>
      <c r="K3015" s="121">
        <v>393219</v>
      </c>
    </row>
    <row r="3016" spans="1:11" x14ac:dyDescent="0.4">
      <c r="A3016" s="117" t="s">
        <v>6634</v>
      </c>
      <c r="B3016" s="117" t="s">
        <v>225</v>
      </c>
      <c r="C3016" s="117" t="s">
        <v>6560</v>
      </c>
      <c r="D3016" s="117" t="s">
        <v>6561</v>
      </c>
      <c r="E3016" s="117" t="s">
        <v>623</v>
      </c>
      <c r="F3016" s="117" t="s">
        <v>622</v>
      </c>
      <c r="G3016" s="146" t="str">
        <f t="shared" si="47"/>
        <v>448222大分県交通災害共済組合</v>
      </c>
      <c r="H3016" s="117" t="s">
        <v>220</v>
      </c>
      <c r="J3016" s="117" t="s">
        <v>601</v>
      </c>
      <c r="K3016" s="121">
        <v>0</v>
      </c>
    </row>
    <row r="3017" spans="1:11" x14ac:dyDescent="0.4">
      <c r="A3017" s="117" t="s">
        <v>6634</v>
      </c>
      <c r="B3017" s="117" t="s">
        <v>225</v>
      </c>
      <c r="C3017" s="117" t="s">
        <v>6560</v>
      </c>
      <c r="D3017" s="117" t="s">
        <v>6561</v>
      </c>
      <c r="E3017" s="117" t="s">
        <v>621</v>
      </c>
      <c r="F3017" s="117" t="s">
        <v>620</v>
      </c>
      <c r="G3017" s="146" t="str">
        <f t="shared" si="47"/>
        <v>448265由布大分環境衛生組合</v>
      </c>
      <c r="H3017" s="117" t="s">
        <v>226</v>
      </c>
      <c r="J3017" s="117" t="s">
        <v>601</v>
      </c>
      <c r="K3017" s="121">
        <v>587923</v>
      </c>
    </row>
    <row r="3018" spans="1:11" x14ac:dyDescent="0.4">
      <c r="A3018" s="117" t="s">
        <v>6634</v>
      </c>
      <c r="B3018" s="117" t="s">
        <v>225</v>
      </c>
      <c r="C3018" s="117" t="s">
        <v>6560</v>
      </c>
      <c r="D3018" s="117" t="s">
        <v>6561</v>
      </c>
      <c r="E3018" s="117" t="s">
        <v>619</v>
      </c>
      <c r="F3018" s="117" t="s">
        <v>618</v>
      </c>
      <c r="G3018" s="146" t="str">
        <f t="shared" si="47"/>
        <v>448354杵築速見環境浄化組合</v>
      </c>
      <c r="H3018" s="117" t="s">
        <v>226</v>
      </c>
      <c r="J3018" s="117" t="s">
        <v>601</v>
      </c>
      <c r="K3018" s="121">
        <v>243854</v>
      </c>
    </row>
    <row r="3019" spans="1:11" x14ac:dyDescent="0.4">
      <c r="A3019" s="117" t="s">
        <v>6634</v>
      </c>
      <c r="B3019" s="117" t="s">
        <v>225</v>
      </c>
      <c r="C3019" s="117" t="s">
        <v>6560</v>
      </c>
      <c r="D3019" s="117" t="s">
        <v>6561</v>
      </c>
      <c r="E3019" s="117" t="s">
        <v>617</v>
      </c>
      <c r="F3019" s="117" t="s">
        <v>616</v>
      </c>
      <c r="G3019" s="146" t="str">
        <f t="shared" si="47"/>
        <v>448362別杵速見地域広域市町村圏事務組合</v>
      </c>
      <c r="H3019" s="117" t="s">
        <v>226</v>
      </c>
      <c r="J3019" s="117" t="s">
        <v>601</v>
      </c>
      <c r="K3019" s="121">
        <v>1340871</v>
      </c>
    </row>
    <row r="3020" spans="1:11" x14ac:dyDescent="0.4">
      <c r="A3020" s="117" t="s">
        <v>6634</v>
      </c>
      <c r="B3020" s="117" t="s">
        <v>225</v>
      </c>
      <c r="C3020" s="117" t="s">
        <v>6560</v>
      </c>
      <c r="D3020" s="117" t="s">
        <v>6561</v>
      </c>
      <c r="E3020" s="117" t="s">
        <v>615</v>
      </c>
      <c r="F3020" s="117" t="s">
        <v>614</v>
      </c>
      <c r="G3020" s="146" t="str">
        <f t="shared" si="47"/>
        <v>448389杵築速見消防組合</v>
      </c>
      <c r="H3020" s="117" t="s">
        <v>226</v>
      </c>
      <c r="J3020" s="117" t="s">
        <v>601</v>
      </c>
      <c r="K3020" s="121">
        <v>944078</v>
      </c>
    </row>
    <row r="3021" spans="1:11" x14ac:dyDescent="0.4">
      <c r="A3021" s="117" t="s">
        <v>6634</v>
      </c>
      <c r="B3021" s="117" t="s">
        <v>225</v>
      </c>
      <c r="C3021" s="117" t="s">
        <v>6560</v>
      </c>
      <c r="D3021" s="117" t="s">
        <v>6561</v>
      </c>
      <c r="E3021" s="117" t="s">
        <v>613</v>
      </c>
      <c r="F3021" s="117" t="s">
        <v>612</v>
      </c>
      <c r="G3021" s="146" t="str">
        <f t="shared" si="47"/>
        <v>448451大分県市町村会館管理組合</v>
      </c>
      <c r="H3021" s="117" t="s">
        <v>226</v>
      </c>
      <c r="J3021" s="117" t="s">
        <v>601</v>
      </c>
      <c r="K3021" s="121">
        <v>46602</v>
      </c>
    </row>
    <row r="3022" spans="1:11" x14ac:dyDescent="0.4">
      <c r="A3022" s="117" t="s">
        <v>6634</v>
      </c>
      <c r="B3022" s="117" t="s">
        <v>225</v>
      </c>
      <c r="C3022" s="117" t="s">
        <v>6560</v>
      </c>
      <c r="D3022" s="117" t="s">
        <v>6561</v>
      </c>
      <c r="E3022" s="117" t="s">
        <v>611</v>
      </c>
      <c r="F3022" s="117" t="s">
        <v>610</v>
      </c>
      <c r="G3022" s="146" t="str">
        <f t="shared" si="47"/>
        <v>448575臼津広域連合</v>
      </c>
      <c r="H3022" s="117" t="s">
        <v>226</v>
      </c>
      <c r="J3022" s="117" t="s">
        <v>601</v>
      </c>
      <c r="K3022" s="121">
        <v>100308</v>
      </c>
    </row>
    <row r="3023" spans="1:11" x14ac:dyDescent="0.4">
      <c r="A3023" s="117" t="s">
        <v>6634</v>
      </c>
      <c r="B3023" s="117" t="s">
        <v>225</v>
      </c>
      <c r="C3023" s="117" t="s">
        <v>6560</v>
      </c>
      <c r="D3023" s="117" t="s">
        <v>6561</v>
      </c>
      <c r="E3023" s="117" t="s">
        <v>609</v>
      </c>
      <c r="F3023" s="117" t="s">
        <v>608</v>
      </c>
      <c r="G3023" s="146" t="str">
        <f t="shared" si="47"/>
        <v>448591大分県後期高齢者医療広域連合</v>
      </c>
      <c r="H3023" s="117" t="s">
        <v>220</v>
      </c>
      <c r="J3023" s="117" t="s">
        <v>601</v>
      </c>
      <c r="K3023" s="121">
        <v>182075</v>
      </c>
    </row>
    <row r="3024" spans="1:11" x14ac:dyDescent="0.4">
      <c r="A3024" s="117" t="s">
        <v>6634</v>
      </c>
      <c r="B3024" s="117" t="s">
        <v>225</v>
      </c>
      <c r="C3024" s="117" t="s">
        <v>6560</v>
      </c>
      <c r="D3024" s="117" t="s">
        <v>6561</v>
      </c>
      <c r="E3024" s="117" t="s">
        <v>607</v>
      </c>
      <c r="F3024" s="117" t="s">
        <v>606</v>
      </c>
      <c r="G3024" s="146" t="str">
        <f t="shared" si="47"/>
        <v>448605日田玖珠広域消防組合</v>
      </c>
      <c r="H3024" s="117" t="s">
        <v>226</v>
      </c>
      <c r="J3024" s="117" t="s">
        <v>601</v>
      </c>
      <c r="K3024" s="121">
        <v>1329269</v>
      </c>
    </row>
    <row r="3025" spans="1:11" x14ac:dyDescent="0.4">
      <c r="A3025" s="117" t="s">
        <v>6634</v>
      </c>
      <c r="B3025" s="117" t="s">
        <v>225</v>
      </c>
      <c r="C3025" s="117" t="s">
        <v>6560</v>
      </c>
      <c r="D3025" s="117" t="s">
        <v>6561</v>
      </c>
      <c r="E3025" s="117" t="s">
        <v>605</v>
      </c>
      <c r="F3025" s="117" t="s">
        <v>604</v>
      </c>
      <c r="G3025" s="146" t="str">
        <f t="shared" si="47"/>
        <v>448613玖珠九重行政事務組合</v>
      </c>
      <c r="H3025" s="117" t="s">
        <v>226</v>
      </c>
      <c r="J3025" s="117" t="s">
        <v>601</v>
      </c>
      <c r="K3025" s="121">
        <v>589891</v>
      </c>
    </row>
    <row r="3026" spans="1:11" x14ac:dyDescent="0.4">
      <c r="A3026" s="117" t="s">
        <v>6634</v>
      </c>
      <c r="B3026" s="117" t="s">
        <v>225</v>
      </c>
      <c r="C3026" s="117" t="s">
        <v>6560</v>
      </c>
      <c r="D3026" s="117" t="s">
        <v>6561</v>
      </c>
      <c r="E3026" s="117" t="s">
        <v>603</v>
      </c>
      <c r="F3026" s="117" t="s">
        <v>602</v>
      </c>
      <c r="G3026" s="146" t="str">
        <f t="shared" si="47"/>
        <v>448621宇佐・高田・国東広域事務組合</v>
      </c>
      <c r="H3026" s="117" t="s">
        <v>226</v>
      </c>
      <c r="J3026" s="117" t="s">
        <v>601</v>
      </c>
      <c r="K3026" s="121">
        <v>205254</v>
      </c>
    </row>
    <row r="3027" spans="1:11" x14ac:dyDescent="0.4">
      <c r="A3027" s="117" t="s">
        <v>6634</v>
      </c>
      <c r="B3027" s="117" t="s">
        <v>225</v>
      </c>
      <c r="C3027" s="117" t="s">
        <v>6560</v>
      </c>
      <c r="D3027" s="117" t="s">
        <v>6561</v>
      </c>
      <c r="E3027" s="117" t="s">
        <v>600</v>
      </c>
      <c r="F3027" s="117" t="s">
        <v>599</v>
      </c>
      <c r="G3027" s="146" t="str">
        <f t="shared" si="47"/>
        <v>452017宮崎市</v>
      </c>
      <c r="H3027" s="117" t="s">
        <v>360</v>
      </c>
      <c r="J3027" s="117" t="s">
        <v>516</v>
      </c>
      <c r="K3027" s="121">
        <v>161927595</v>
      </c>
    </row>
    <row r="3028" spans="1:11" x14ac:dyDescent="0.4">
      <c r="A3028" s="117" t="s">
        <v>6634</v>
      </c>
      <c r="B3028" s="117" t="s">
        <v>225</v>
      </c>
      <c r="C3028" s="117" t="s">
        <v>6560</v>
      </c>
      <c r="D3028" s="117" t="s">
        <v>6561</v>
      </c>
      <c r="E3028" s="117" t="s">
        <v>598</v>
      </c>
      <c r="F3028" s="117" t="s">
        <v>597</v>
      </c>
      <c r="G3028" s="146" t="str">
        <f t="shared" si="47"/>
        <v>452025都城市</v>
      </c>
      <c r="H3028" s="117" t="s">
        <v>343</v>
      </c>
      <c r="J3028" s="117" t="s">
        <v>516</v>
      </c>
      <c r="K3028" s="121">
        <v>95010109</v>
      </c>
    </row>
    <row r="3029" spans="1:11" x14ac:dyDescent="0.4">
      <c r="A3029" s="117" t="s">
        <v>6634</v>
      </c>
      <c r="B3029" s="117" t="s">
        <v>225</v>
      </c>
      <c r="C3029" s="117" t="s">
        <v>6560</v>
      </c>
      <c r="D3029" s="117" t="s">
        <v>6561</v>
      </c>
      <c r="E3029" s="117" t="s">
        <v>596</v>
      </c>
      <c r="F3029" s="117" t="s">
        <v>595</v>
      </c>
      <c r="G3029" s="146" t="str">
        <f t="shared" si="47"/>
        <v>452033延岡市</v>
      </c>
      <c r="H3029" s="117" t="s">
        <v>343</v>
      </c>
      <c r="J3029" s="117" t="s">
        <v>516</v>
      </c>
      <c r="K3029" s="121">
        <v>61128287</v>
      </c>
    </row>
    <row r="3030" spans="1:11" x14ac:dyDescent="0.4">
      <c r="A3030" s="117" t="s">
        <v>6634</v>
      </c>
      <c r="B3030" s="117" t="s">
        <v>225</v>
      </c>
      <c r="C3030" s="117" t="s">
        <v>6560</v>
      </c>
      <c r="D3030" s="117" t="s">
        <v>6561</v>
      </c>
      <c r="E3030" s="117" t="s">
        <v>594</v>
      </c>
      <c r="F3030" s="117" t="s">
        <v>593</v>
      </c>
      <c r="G3030" s="146" t="str">
        <f t="shared" si="47"/>
        <v>452041日南市</v>
      </c>
      <c r="H3030" s="117" t="s">
        <v>338</v>
      </c>
      <c r="J3030" s="117" t="s">
        <v>516</v>
      </c>
      <c r="K3030" s="121">
        <v>27148437</v>
      </c>
    </row>
    <row r="3031" spans="1:11" x14ac:dyDescent="0.4">
      <c r="A3031" s="117" t="s">
        <v>6634</v>
      </c>
      <c r="B3031" s="117" t="s">
        <v>225</v>
      </c>
      <c r="C3031" s="117" t="s">
        <v>6560</v>
      </c>
      <c r="D3031" s="117" t="s">
        <v>6561</v>
      </c>
      <c r="E3031" s="117" t="s">
        <v>592</v>
      </c>
      <c r="F3031" s="117" t="s">
        <v>591</v>
      </c>
      <c r="G3031" s="146" t="str">
        <f t="shared" si="47"/>
        <v>452050小林市</v>
      </c>
      <c r="H3031" s="117" t="s">
        <v>338</v>
      </c>
      <c r="J3031" s="117" t="s">
        <v>516</v>
      </c>
      <c r="K3031" s="121">
        <v>30515176</v>
      </c>
    </row>
    <row r="3032" spans="1:11" x14ac:dyDescent="0.4">
      <c r="A3032" s="117" t="s">
        <v>6634</v>
      </c>
      <c r="B3032" s="117" t="s">
        <v>225</v>
      </c>
      <c r="C3032" s="117" t="s">
        <v>6560</v>
      </c>
      <c r="D3032" s="117" t="s">
        <v>6561</v>
      </c>
      <c r="E3032" s="117" t="s">
        <v>590</v>
      </c>
      <c r="F3032" s="117" t="s">
        <v>589</v>
      </c>
      <c r="G3032" s="146" t="str">
        <f t="shared" si="47"/>
        <v>452068日向市</v>
      </c>
      <c r="H3032" s="117" t="s">
        <v>338</v>
      </c>
      <c r="J3032" s="117" t="s">
        <v>516</v>
      </c>
      <c r="K3032" s="121">
        <v>33980376</v>
      </c>
    </row>
    <row r="3033" spans="1:11" x14ac:dyDescent="0.4">
      <c r="A3033" s="117" t="s">
        <v>6634</v>
      </c>
      <c r="B3033" s="117" t="s">
        <v>225</v>
      </c>
      <c r="C3033" s="117" t="s">
        <v>6560</v>
      </c>
      <c r="D3033" s="117" t="s">
        <v>6561</v>
      </c>
      <c r="E3033" s="117" t="s">
        <v>588</v>
      </c>
      <c r="F3033" s="117" t="s">
        <v>587</v>
      </c>
      <c r="G3033" s="146" t="str">
        <f t="shared" si="47"/>
        <v>452076串間市</v>
      </c>
      <c r="H3033" s="117" t="s">
        <v>338</v>
      </c>
      <c r="J3033" s="117" t="s">
        <v>516</v>
      </c>
      <c r="K3033" s="121">
        <v>12114437</v>
      </c>
    </row>
    <row r="3034" spans="1:11" x14ac:dyDescent="0.4">
      <c r="A3034" s="117" t="s">
        <v>6634</v>
      </c>
      <c r="B3034" s="117" t="s">
        <v>225</v>
      </c>
      <c r="C3034" s="117" t="s">
        <v>6560</v>
      </c>
      <c r="D3034" s="117" t="s">
        <v>6561</v>
      </c>
      <c r="E3034" s="117" t="s">
        <v>586</v>
      </c>
      <c r="F3034" s="117" t="s">
        <v>585</v>
      </c>
      <c r="G3034" s="146" t="str">
        <f t="shared" si="47"/>
        <v>452084西都市</v>
      </c>
      <c r="H3034" s="117" t="s">
        <v>338</v>
      </c>
      <c r="J3034" s="117" t="s">
        <v>516</v>
      </c>
      <c r="K3034" s="121">
        <v>17956004</v>
      </c>
    </row>
    <row r="3035" spans="1:11" x14ac:dyDescent="0.4">
      <c r="A3035" s="117" t="s">
        <v>6634</v>
      </c>
      <c r="B3035" s="117" t="s">
        <v>225</v>
      </c>
      <c r="C3035" s="117" t="s">
        <v>6560</v>
      </c>
      <c r="D3035" s="117" t="s">
        <v>6561</v>
      </c>
      <c r="E3035" s="117" t="s">
        <v>584</v>
      </c>
      <c r="F3035" s="117" t="s">
        <v>583</v>
      </c>
      <c r="G3035" s="146" t="str">
        <f t="shared" si="47"/>
        <v>452092えびの市</v>
      </c>
      <c r="H3035" s="117" t="s">
        <v>338</v>
      </c>
      <c r="J3035" s="117" t="s">
        <v>516</v>
      </c>
      <c r="K3035" s="121">
        <v>13410264</v>
      </c>
    </row>
    <row r="3036" spans="1:11" x14ac:dyDescent="0.4">
      <c r="A3036" s="117" t="s">
        <v>6634</v>
      </c>
      <c r="B3036" s="117" t="s">
        <v>225</v>
      </c>
      <c r="C3036" s="117" t="s">
        <v>6560</v>
      </c>
      <c r="D3036" s="117" t="s">
        <v>6561</v>
      </c>
      <c r="E3036" s="117" t="s">
        <v>582</v>
      </c>
      <c r="F3036" s="117" t="s">
        <v>581</v>
      </c>
      <c r="G3036" s="146" t="str">
        <f t="shared" si="47"/>
        <v>453412三股町</v>
      </c>
      <c r="H3036" s="117" t="s">
        <v>277</v>
      </c>
      <c r="J3036" s="117" t="s">
        <v>516</v>
      </c>
      <c r="K3036" s="121">
        <v>10277286</v>
      </c>
    </row>
    <row r="3037" spans="1:11" x14ac:dyDescent="0.4">
      <c r="A3037" s="117" t="s">
        <v>6634</v>
      </c>
      <c r="B3037" s="117" t="s">
        <v>225</v>
      </c>
      <c r="C3037" s="117" t="s">
        <v>6560</v>
      </c>
      <c r="D3037" s="117" t="s">
        <v>6561</v>
      </c>
      <c r="E3037" s="117" t="s">
        <v>580</v>
      </c>
      <c r="F3037" s="117" t="s">
        <v>579</v>
      </c>
      <c r="G3037" s="146" t="str">
        <f t="shared" si="47"/>
        <v>453617高原町</v>
      </c>
      <c r="H3037" s="117" t="s">
        <v>277</v>
      </c>
      <c r="J3037" s="117" t="s">
        <v>516</v>
      </c>
      <c r="K3037" s="121">
        <v>6189107</v>
      </c>
    </row>
    <row r="3038" spans="1:11" x14ac:dyDescent="0.4">
      <c r="A3038" s="117" t="s">
        <v>6634</v>
      </c>
      <c r="B3038" s="117" t="s">
        <v>225</v>
      </c>
      <c r="C3038" s="117" t="s">
        <v>6560</v>
      </c>
      <c r="D3038" s="117" t="s">
        <v>6561</v>
      </c>
      <c r="E3038" s="117" t="s">
        <v>578</v>
      </c>
      <c r="F3038" s="117" t="s">
        <v>577</v>
      </c>
      <c r="G3038" s="146" t="str">
        <f t="shared" si="47"/>
        <v>453820国富町</v>
      </c>
      <c r="H3038" s="117" t="s">
        <v>277</v>
      </c>
      <c r="J3038" s="117" t="s">
        <v>516</v>
      </c>
      <c r="K3038" s="121">
        <v>8488693</v>
      </c>
    </row>
    <row r="3039" spans="1:11" x14ac:dyDescent="0.4">
      <c r="A3039" s="117" t="s">
        <v>6634</v>
      </c>
      <c r="B3039" s="117" t="s">
        <v>225</v>
      </c>
      <c r="C3039" s="117" t="s">
        <v>6560</v>
      </c>
      <c r="D3039" s="117" t="s">
        <v>6561</v>
      </c>
      <c r="E3039" s="117" t="s">
        <v>576</v>
      </c>
      <c r="F3039" s="117" t="s">
        <v>575</v>
      </c>
      <c r="G3039" s="146" t="str">
        <f t="shared" si="47"/>
        <v>453838綾町</v>
      </c>
      <c r="H3039" s="117" t="s">
        <v>277</v>
      </c>
      <c r="J3039" s="117" t="s">
        <v>516</v>
      </c>
      <c r="K3039" s="121">
        <v>5219439</v>
      </c>
    </row>
    <row r="3040" spans="1:11" x14ac:dyDescent="0.4">
      <c r="A3040" s="117" t="s">
        <v>6634</v>
      </c>
      <c r="B3040" s="117" t="s">
        <v>225</v>
      </c>
      <c r="C3040" s="117" t="s">
        <v>6560</v>
      </c>
      <c r="D3040" s="117" t="s">
        <v>6561</v>
      </c>
      <c r="E3040" s="117" t="s">
        <v>574</v>
      </c>
      <c r="F3040" s="117" t="s">
        <v>573</v>
      </c>
      <c r="G3040" s="146" t="str">
        <f t="shared" si="47"/>
        <v>454010高鍋町</v>
      </c>
      <c r="H3040" s="117" t="s">
        <v>277</v>
      </c>
      <c r="J3040" s="117" t="s">
        <v>516</v>
      </c>
      <c r="K3040" s="121">
        <v>11146759</v>
      </c>
    </row>
    <row r="3041" spans="1:11" x14ac:dyDescent="0.4">
      <c r="A3041" s="117" t="s">
        <v>6634</v>
      </c>
      <c r="B3041" s="117" t="s">
        <v>225</v>
      </c>
      <c r="C3041" s="117" t="s">
        <v>6560</v>
      </c>
      <c r="D3041" s="117" t="s">
        <v>6561</v>
      </c>
      <c r="E3041" s="117" t="s">
        <v>572</v>
      </c>
      <c r="F3041" s="117" t="s">
        <v>571</v>
      </c>
      <c r="G3041" s="146" t="str">
        <f t="shared" si="47"/>
        <v>454028新富町</v>
      </c>
      <c r="H3041" s="117" t="s">
        <v>277</v>
      </c>
      <c r="J3041" s="117" t="s">
        <v>516</v>
      </c>
      <c r="K3041" s="121">
        <v>9956793</v>
      </c>
    </row>
    <row r="3042" spans="1:11" x14ac:dyDescent="0.4">
      <c r="A3042" s="117" t="s">
        <v>6634</v>
      </c>
      <c r="B3042" s="117" t="s">
        <v>225</v>
      </c>
      <c r="C3042" s="117" t="s">
        <v>6560</v>
      </c>
      <c r="D3042" s="117" t="s">
        <v>6561</v>
      </c>
      <c r="E3042" s="117" t="s">
        <v>570</v>
      </c>
      <c r="F3042" s="117" t="s">
        <v>569</v>
      </c>
      <c r="G3042" s="146" t="str">
        <f t="shared" si="47"/>
        <v>454036西米良村</v>
      </c>
      <c r="H3042" s="117" t="s">
        <v>277</v>
      </c>
      <c r="J3042" s="117" t="s">
        <v>516</v>
      </c>
      <c r="K3042" s="121">
        <v>2853075</v>
      </c>
    </row>
    <row r="3043" spans="1:11" x14ac:dyDescent="0.4">
      <c r="A3043" s="117" t="s">
        <v>6634</v>
      </c>
      <c r="B3043" s="117" t="s">
        <v>225</v>
      </c>
      <c r="C3043" s="117" t="s">
        <v>6560</v>
      </c>
      <c r="D3043" s="117" t="s">
        <v>6561</v>
      </c>
      <c r="E3043" s="117" t="s">
        <v>568</v>
      </c>
      <c r="F3043" s="117" t="s">
        <v>567</v>
      </c>
      <c r="G3043" s="146" t="str">
        <f t="shared" si="47"/>
        <v>454044木城町</v>
      </c>
      <c r="H3043" s="117" t="s">
        <v>277</v>
      </c>
      <c r="J3043" s="117" t="s">
        <v>516</v>
      </c>
      <c r="K3043" s="121">
        <v>4678869</v>
      </c>
    </row>
    <row r="3044" spans="1:11" x14ac:dyDescent="0.4">
      <c r="A3044" s="117" t="s">
        <v>6634</v>
      </c>
      <c r="B3044" s="117" t="s">
        <v>225</v>
      </c>
      <c r="C3044" s="117" t="s">
        <v>6560</v>
      </c>
      <c r="D3044" s="117" t="s">
        <v>6561</v>
      </c>
      <c r="E3044" s="117" t="s">
        <v>566</v>
      </c>
      <c r="F3044" s="117" t="s">
        <v>565</v>
      </c>
      <c r="G3044" s="146" t="str">
        <f t="shared" si="47"/>
        <v>454052川南町</v>
      </c>
      <c r="H3044" s="117" t="s">
        <v>277</v>
      </c>
      <c r="J3044" s="117" t="s">
        <v>516</v>
      </c>
      <c r="K3044" s="121">
        <v>9203246</v>
      </c>
    </row>
    <row r="3045" spans="1:11" x14ac:dyDescent="0.4">
      <c r="A3045" s="117" t="s">
        <v>6634</v>
      </c>
      <c r="B3045" s="117" t="s">
        <v>225</v>
      </c>
      <c r="C3045" s="117" t="s">
        <v>6560</v>
      </c>
      <c r="D3045" s="117" t="s">
        <v>6561</v>
      </c>
      <c r="E3045" s="117" t="s">
        <v>564</v>
      </c>
      <c r="F3045" s="117" t="s">
        <v>563</v>
      </c>
      <c r="G3045" s="146" t="str">
        <f t="shared" si="47"/>
        <v>454061都農町</v>
      </c>
      <c r="H3045" s="117" t="s">
        <v>277</v>
      </c>
      <c r="J3045" s="117" t="s">
        <v>516</v>
      </c>
      <c r="K3045" s="121">
        <v>20349325</v>
      </c>
    </row>
    <row r="3046" spans="1:11" x14ac:dyDescent="0.4">
      <c r="A3046" s="117" t="s">
        <v>6634</v>
      </c>
      <c r="B3046" s="117" t="s">
        <v>225</v>
      </c>
      <c r="C3046" s="117" t="s">
        <v>6560</v>
      </c>
      <c r="D3046" s="117" t="s">
        <v>6561</v>
      </c>
      <c r="E3046" s="117" t="s">
        <v>562</v>
      </c>
      <c r="F3046" s="117" t="s">
        <v>561</v>
      </c>
      <c r="G3046" s="146" t="str">
        <f t="shared" si="47"/>
        <v>454214門川町</v>
      </c>
      <c r="H3046" s="117" t="s">
        <v>277</v>
      </c>
      <c r="J3046" s="117" t="s">
        <v>516</v>
      </c>
      <c r="K3046" s="121">
        <v>8100680</v>
      </c>
    </row>
    <row r="3047" spans="1:11" x14ac:dyDescent="0.4">
      <c r="A3047" s="117" t="s">
        <v>6634</v>
      </c>
      <c r="B3047" s="117" t="s">
        <v>225</v>
      </c>
      <c r="C3047" s="117" t="s">
        <v>6560</v>
      </c>
      <c r="D3047" s="117" t="s">
        <v>6561</v>
      </c>
      <c r="E3047" s="117" t="s">
        <v>560</v>
      </c>
      <c r="F3047" s="117" t="s">
        <v>559</v>
      </c>
      <c r="G3047" s="146" t="str">
        <f t="shared" si="47"/>
        <v>454290諸塚村</v>
      </c>
      <c r="H3047" s="117" t="s">
        <v>277</v>
      </c>
      <c r="J3047" s="117" t="s">
        <v>516</v>
      </c>
      <c r="K3047" s="121">
        <v>3490887</v>
      </c>
    </row>
    <row r="3048" spans="1:11" x14ac:dyDescent="0.4">
      <c r="A3048" s="117" t="s">
        <v>6634</v>
      </c>
      <c r="B3048" s="117" t="s">
        <v>225</v>
      </c>
      <c r="C3048" s="117" t="s">
        <v>6560</v>
      </c>
      <c r="D3048" s="117" t="s">
        <v>6561</v>
      </c>
      <c r="E3048" s="117" t="s">
        <v>558</v>
      </c>
      <c r="F3048" s="117" t="s">
        <v>557</v>
      </c>
      <c r="G3048" s="146" t="str">
        <f t="shared" si="47"/>
        <v>454303椎葉村</v>
      </c>
      <c r="H3048" s="117" t="s">
        <v>277</v>
      </c>
      <c r="J3048" s="117" t="s">
        <v>516</v>
      </c>
      <c r="K3048" s="121">
        <v>5213475</v>
      </c>
    </row>
    <row r="3049" spans="1:11" x14ac:dyDescent="0.4">
      <c r="A3049" s="117" t="s">
        <v>6634</v>
      </c>
      <c r="B3049" s="117" t="s">
        <v>225</v>
      </c>
      <c r="C3049" s="117" t="s">
        <v>6560</v>
      </c>
      <c r="D3049" s="117" t="s">
        <v>6561</v>
      </c>
      <c r="E3049" s="117" t="s">
        <v>556</v>
      </c>
      <c r="F3049" s="117" t="s">
        <v>555</v>
      </c>
      <c r="G3049" s="146" t="str">
        <f t="shared" si="47"/>
        <v>454311美郷町</v>
      </c>
      <c r="H3049" s="117" t="s">
        <v>277</v>
      </c>
      <c r="J3049" s="117" t="s">
        <v>516</v>
      </c>
      <c r="K3049" s="121">
        <v>8352904</v>
      </c>
    </row>
    <row r="3050" spans="1:11" x14ac:dyDescent="0.4">
      <c r="A3050" s="117" t="s">
        <v>6634</v>
      </c>
      <c r="B3050" s="117" t="s">
        <v>225</v>
      </c>
      <c r="C3050" s="117" t="s">
        <v>6560</v>
      </c>
      <c r="D3050" s="117" t="s">
        <v>6561</v>
      </c>
      <c r="E3050" s="117" t="s">
        <v>554</v>
      </c>
      <c r="F3050" s="117" t="s">
        <v>553</v>
      </c>
      <c r="G3050" s="146" t="str">
        <f t="shared" si="47"/>
        <v>454419高千穂町</v>
      </c>
      <c r="H3050" s="117" t="s">
        <v>277</v>
      </c>
      <c r="J3050" s="117" t="s">
        <v>516</v>
      </c>
      <c r="K3050" s="121">
        <v>8432493</v>
      </c>
    </row>
    <row r="3051" spans="1:11" x14ac:dyDescent="0.4">
      <c r="A3051" s="117" t="s">
        <v>6634</v>
      </c>
      <c r="B3051" s="117" t="s">
        <v>225</v>
      </c>
      <c r="C3051" s="117" t="s">
        <v>6560</v>
      </c>
      <c r="D3051" s="117" t="s">
        <v>6561</v>
      </c>
      <c r="E3051" s="117" t="s">
        <v>552</v>
      </c>
      <c r="F3051" s="117" t="s">
        <v>551</v>
      </c>
      <c r="G3051" s="146" t="str">
        <f t="shared" si="47"/>
        <v>454427日之影町</v>
      </c>
      <c r="H3051" s="117" t="s">
        <v>277</v>
      </c>
      <c r="J3051" s="117" t="s">
        <v>516</v>
      </c>
      <c r="K3051" s="121">
        <v>4733594</v>
      </c>
    </row>
    <row r="3052" spans="1:11" x14ac:dyDescent="0.4">
      <c r="A3052" s="117" t="s">
        <v>6634</v>
      </c>
      <c r="B3052" s="117" t="s">
        <v>225</v>
      </c>
      <c r="C3052" s="117" t="s">
        <v>6560</v>
      </c>
      <c r="D3052" s="117" t="s">
        <v>6561</v>
      </c>
      <c r="E3052" s="117" t="s">
        <v>550</v>
      </c>
      <c r="F3052" s="117" t="s">
        <v>549</v>
      </c>
      <c r="G3052" s="146" t="str">
        <f t="shared" si="47"/>
        <v>454435五ケ瀬町</v>
      </c>
      <c r="H3052" s="117" t="s">
        <v>277</v>
      </c>
      <c r="J3052" s="117" t="s">
        <v>516</v>
      </c>
      <c r="K3052" s="121">
        <v>4090912</v>
      </c>
    </row>
    <row r="3053" spans="1:11" x14ac:dyDescent="0.4">
      <c r="A3053" s="117" t="s">
        <v>6634</v>
      </c>
      <c r="B3053" s="117" t="s">
        <v>225</v>
      </c>
      <c r="C3053" s="117" t="s">
        <v>6560</v>
      </c>
      <c r="D3053" s="117" t="s">
        <v>6561</v>
      </c>
      <c r="E3053" s="117" t="s">
        <v>548</v>
      </c>
      <c r="F3053" s="117" t="s">
        <v>547</v>
      </c>
      <c r="G3053" s="146" t="str">
        <f t="shared" si="47"/>
        <v>458112高鍋・木城衛生組合</v>
      </c>
      <c r="H3053" s="117" t="s">
        <v>226</v>
      </c>
      <c r="J3053" s="117" t="s">
        <v>516</v>
      </c>
      <c r="K3053" s="121">
        <v>238039</v>
      </c>
    </row>
    <row r="3054" spans="1:11" x14ac:dyDescent="0.4">
      <c r="A3054" s="117" t="s">
        <v>6634</v>
      </c>
      <c r="B3054" s="117" t="s">
        <v>225</v>
      </c>
      <c r="C3054" s="117" t="s">
        <v>6560</v>
      </c>
      <c r="D3054" s="117" t="s">
        <v>6561</v>
      </c>
      <c r="E3054" s="117" t="s">
        <v>546</v>
      </c>
      <c r="F3054" s="117" t="s">
        <v>545</v>
      </c>
      <c r="G3054" s="146" t="str">
        <f t="shared" si="47"/>
        <v>458121川南都農衛生組合</v>
      </c>
      <c r="H3054" s="117" t="s">
        <v>226</v>
      </c>
      <c r="J3054" s="117" t="s">
        <v>516</v>
      </c>
      <c r="K3054" s="121">
        <v>103207</v>
      </c>
    </row>
    <row r="3055" spans="1:11" x14ac:dyDescent="0.4">
      <c r="A3055" s="117" t="s">
        <v>6634</v>
      </c>
      <c r="B3055" s="117" t="s">
        <v>225</v>
      </c>
      <c r="C3055" s="117" t="s">
        <v>6560</v>
      </c>
      <c r="D3055" s="117" t="s">
        <v>6561</v>
      </c>
      <c r="E3055" s="117" t="s">
        <v>544</v>
      </c>
      <c r="F3055" s="117" t="s">
        <v>543</v>
      </c>
      <c r="G3055" s="146" t="str">
        <f t="shared" si="47"/>
        <v>458147宮崎県中部地区衛生組合</v>
      </c>
      <c r="H3055" s="117" t="s">
        <v>226</v>
      </c>
      <c r="J3055" s="117" t="s">
        <v>516</v>
      </c>
      <c r="K3055" s="121">
        <v>244203</v>
      </c>
    </row>
    <row r="3056" spans="1:11" x14ac:dyDescent="0.4">
      <c r="A3056" s="117" t="s">
        <v>6634</v>
      </c>
      <c r="B3056" s="117" t="s">
        <v>225</v>
      </c>
      <c r="C3056" s="117" t="s">
        <v>6560</v>
      </c>
      <c r="D3056" s="117" t="s">
        <v>6561</v>
      </c>
      <c r="E3056" s="117" t="s">
        <v>542</v>
      </c>
      <c r="F3056" s="117" t="s">
        <v>541</v>
      </c>
      <c r="G3056" s="146" t="str">
        <f t="shared" si="47"/>
        <v>458155宮崎県北部広域行政事務組合</v>
      </c>
      <c r="H3056" s="117" t="s">
        <v>226</v>
      </c>
      <c r="J3056" s="117" t="s">
        <v>516</v>
      </c>
      <c r="K3056" s="121">
        <v>25256</v>
      </c>
    </row>
    <row r="3057" spans="1:11" x14ac:dyDescent="0.4">
      <c r="A3057" s="117" t="s">
        <v>6634</v>
      </c>
      <c r="B3057" s="117" t="s">
        <v>225</v>
      </c>
      <c r="C3057" s="117" t="s">
        <v>6560</v>
      </c>
      <c r="D3057" s="117" t="s">
        <v>6561</v>
      </c>
      <c r="E3057" s="117" t="s">
        <v>540</v>
      </c>
      <c r="F3057" s="117" t="s">
        <v>539</v>
      </c>
      <c r="G3057" s="146" t="str">
        <f t="shared" si="47"/>
        <v>458163宮崎県自治会館管理組合</v>
      </c>
      <c r="H3057" s="117" t="s">
        <v>226</v>
      </c>
      <c r="J3057" s="117" t="s">
        <v>516</v>
      </c>
      <c r="K3057" s="121">
        <v>41518</v>
      </c>
    </row>
    <row r="3058" spans="1:11" x14ac:dyDescent="0.4">
      <c r="A3058" s="117" t="s">
        <v>6634</v>
      </c>
      <c r="B3058" s="117" t="s">
        <v>225</v>
      </c>
      <c r="C3058" s="117" t="s">
        <v>6560</v>
      </c>
      <c r="D3058" s="117" t="s">
        <v>6561</v>
      </c>
      <c r="E3058" s="117" t="s">
        <v>538</v>
      </c>
      <c r="F3058" s="117" t="s">
        <v>537</v>
      </c>
      <c r="G3058" s="146" t="str">
        <f t="shared" si="47"/>
        <v>458252西臼杵広域行政事務組合</v>
      </c>
      <c r="H3058" s="117" t="s">
        <v>226</v>
      </c>
      <c r="J3058" s="117" t="s">
        <v>516</v>
      </c>
      <c r="K3058" s="121">
        <v>861088</v>
      </c>
    </row>
    <row r="3059" spans="1:11" x14ac:dyDescent="0.4">
      <c r="A3059" s="117" t="s">
        <v>6634</v>
      </c>
      <c r="B3059" s="117" t="s">
        <v>225</v>
      </c>
      <c r="C3059" s="117" t="s">
        <v>6560</v>
      </c>
      <c r="D3059" s="117" t="s">
        <v>6561</v>
      </c>
      <c r="E3059" s="117" t="s">
        <v>536</v>
      </c>
      <c r="F3059" s="117" t="s">
        <v>535</v>
      </c>
      <c r="G3059" s="146" t="str">
        <f t="shared" si="47"/>
        <v>458279宮崎県東児湯消防組合</v>
      </c>
      <c r="H3059" s="117" t="s">
        <v>226</v>
      </c>
      <c r="J3059" s="117" t="s">
        <v>516</v>
      </c>
      <c r="K3059" s="121">
        <v>1048744</v>
      </c>
    </row>
    <row r="3060" spans="1:11" x14ac:dyDescent="0.4">
      <c r="A3060" s="117" t="s">
        <v>6634</v>
      </c>
      <c r="B3060" s="117" t="s">
        <v>225</v>
      </c>
      <c r="C3060" s="117" t="s">
        <v>6560</v>
      </c>
      <c r="D3060" s="117" t="s">
        <v>6561</v>
      </c>
      <c r="E3060" s="117" t="s">
        <v>534</v>
      </c>
      <c r="F3060" s="117" t="s">
        <v>533</v>
      </c>
      <c r="G3060" s="146" t="str">
        <f t="shared" si="47"/>
        <v>458309西諸広域行政事務組合</v>
      </c>
      <c r="H3060" s="117" t="s">
        <v>226</v>
      </c>
      <c r="J3060" s="117" t="s">
        <v>516</v>
      </c>
      <c r="K3060" s="121">
        <v>1361058</v>
      </c>
    </row>
    <row r="3061" spans="1:11" x14ac:dyDescent="0.4">
      <c r="A3061" s="117" t="s">
        <v>6634</v>
      </c>
      <c r="B3061" s="117" t="s">
        <v>225</v>
      </c>
      <c r="C3061" s="117" t="s">
        <v>6560</v>
      </c>
      <c r="D3061" s="117" t="s">
        <v>6561</v>
      </c>
      <c r="E3061" s="117" t="s">
        <v>532</v>
      </c>
      <c r="F3061" s="117" t="s">
        <v>531</v>
      </c>
      <c r="G3061" s="146" t="str">
        <f t="shared" si="47"/>
        <v>458325入郷地区衛生組合</v>
      </c>
      <c r="H3061" s="117" t="s">
        <v>226</v>
      </c>
      <c r="J3061" s="117" t="s">
        <v>516</v>
      </c>
      <c r="K3061" s="121">
        <v>141580</v>
      </c>
    </row>
    <row r="3062" spans="1:11" x14ac:dyDescent="0.4">
      <c r="A3062" s="117" t="s">
        <v>6634</v>
      </c>
      <c r="B3062" s="117" t="s">
        <v>225</v>
      </c>
      <c r="C3062" s="117" t="s">
        <v>6560</v>
      </c>
      <c r="D3062" s="117" t="s">
        <v>6561</v>
      </c>
      <c r="E3062" s="117" t="s">
        <v>530</v>
      </c>
      <c r="F3062" s="117" t="s">
        <v>529</v>
      </c>
      <c r="G3062" s="146" t="str">
        <f t="shared" si="47"/>
        <v>458333日南串間広域不燃物処理組合</v>
      </c>
      <c r="H3062" s="117" t="s">
        <v>226</v>
      </c>
      <c r="J3062" s="117" t="s">
        <v>516</v>
      </c>
      <c r="K3062" s="121">
        <v>220361</v>
      </c>
    </row>
    <row r="3063" spans="1:11" x14ac:dyDescent="0.4">
      <c r="A3063" s="117" t="s">
        <v>6634</v>
      </c>
      <c r="B3063" s="117" t="s">
        <v>225</v>
      </c>
      <c r="C3063" s="117" t="s">
        <v>6560</v>
      </c>
      <c r="D3063" s="117" t="s">
        <v>6561</v>
      </c>
      <c r="E3063" s="117" t="s">
        <v>528</v>
      </c>
      <c r="F3063" s="117" t="s">
        <v>527</v>
      </c>
      <c r="G3063" s="146" t="str">
        <f t="shared" si="47"/>
        <v>458368西都児湯環境整備事務組合</v>
      </c>
      <c r="H3063" s="117" t="s">
        <v>226</v>
      </c>
      <c r="J3063" s="117" t="s">
        <v>516</v>
      </c>
      <c r="K3063" s="121">
        <v>1352299</v>
      </c>
    </row>
    <row r="3064" spans="1:11" x14ac:dyDescent="0.4">
      <c r="A3064" s="117" t="s">
        <v>6634</v>
      </c>
      <c r="B3064" s="117" t="s">
        <v>225</v>
      </c>
      <c r="C3064" s="117" t="s">
        <v>6560</v>
      </c>
      <c r="D3064" s="117" t="s">
        <v>6561</v>
      </c>
      <c r="E3064" s="117" t="s">
        <v>526</v>
      </c>
      <c r="F3064" s="117" t="s">
        <v>525</v>
      </c>
      <c r="G3064" s="146" t="str">
        <f t="shared" si="47"/>
        <v>458376霧島美化センター事務組合</v>
      </c>
      <c r="H3064" s="117" t="s">
        <v>226</v>
      </c>
      <c r="J3064" s="117" t="s">
        <v>516</v>
      </c>
      <c r="K3064" s="121">
        <v>98856</v>
      </c>
    </row>
    <row r="3065" spans="1:11" x14ac:dyDescent="0.4">
      <c r="A3065" s="117" t="s">
        <v>6634</v>
      </c>
      <c r="B3065" s="117" t="s">
        <v>225</v>
      </c>
      <c r="C3065" s="117" t="s">
        <v>6560</v>
      </c>
      <c r="D3065" s="117" t="s">
        <v>6561</v>
      </c>
      <c r="E3065" s="117" t="s">
        <v>524</v>
      </c>
      <c r="F3065" s="117" t="s">
        <v>523</v>
      </c>
      <c r="G3065" s="146" t="str">
        <f t="shared" si="47"/>
        <v>458414宮崎県市町村総合事務組合（普通会計分）</v>
      </c>
      <c r="H3065" s="117" t="s">
        <v>226</v>
      </c>
      <c r="J3065" s="117" t="s">
        <v>516</v>
      </c>
      <c r="K3065" s="121">
        <v>1906077</v>
      </c>
    </row>
    <row r="3066" spans="1:11" x14ac:dyDescent="0.4">
      <c r="A3066" s="117" t="s">
        <v>6634</v>
      </c>
      <c r="B3066" s="117" t="s">
        <v>225</v>
      </c>
      <c r="C3066" s="117" t="s">
        <v>6560</v>
      </c>
      <c r="D3066" s="117" t="s">
        <v>6561</v>
      </c>
      <c r="E3066" s="117" t="s">
        <v>522</v>
      </c>
      <c r="F3066" s="117" t="s">
        <v>521</v>
      </c>
      <c r="G3066" s="146" t="str">
        <f t="shared" si="47"/>
        <v>458422宮崎県市町村総合事務組合（事業会計分）</v>
      </c>
      <c r="H3066" s="117" t="s">
        <v>220</v>
      </c>
      <c r="J3066" s="117" t="s">
        <v>516</v>
      </c>
      <c r="K3066" s="121">
        <v>0</v>
      </c>
    </row>
    <row r="3067" spans="1:11" x14ac:dyDescent="0.4">
      <c r="A3067" s="117" t="s">
        <v>6634</v>
      </c>
      <c r="B3067" s="117" t="s">
        <v>225</v>
      </c>
      <c r="C3067" s="117" t="s">
        <v>6560</v>
      </c>
      <c r="D3067" s="117" t="s">
        <v>6561</v>
      </c>
      <c r="E3067" s="117" t="s">
        <v>520</v>
      </c>
      <c r="F3067" s="117" t="s">
        <v>519</v>
      </c>
      <c r="G3067" s="146" t="str">
        <f t="shared" si="47"/>
        <v>458449日向東臼杵広域連合</v>
      </c>
      <c r="H3067" s="117" t="s">
        <v>226</v>
      </c>
      <c r="J3067" s="117" t="s">
        <v>516</v>
      </c>
      <c r="K3067" s="121">
        <v>579950</v>
      </c>
    </row>
    <row r="3068" spans="1:11" x14ac:dyDescent="0.4">
      <c r="A3068" s="117" t="s">
        <v>6634</v>
      </c>
      <c r="B3068" s="117" t="s">
        <v>225</v>
      </c>
      <c r="C3068" s="117" t="s">
        <v>6560</v>
      </c>
      <c r="D3068" s="117" t="s">
        <v>6561</v>
      </c>
      <c r="E3068" s="117" t="s">
        <v>518</v>
      </c>
      <c r="F3068" s="117" t="s">
        <v>517</v>
      </c>
      <c r="G3068" s="146" t="str">
        <f t="shared" si="47"/>
        <v>458457宮崎県後期高齢者医療広域連合</v>
      </c>
      <c r="H3068" s="117" t="s">
        <v>220</v>
      </c>
      <c r="J3068" s="117" t="s">
        <v>516</v>
      </c>
      <c r="K3068" s="121">
        <v>134005</v>
      </c>
    </row>
    <row r="3069" spans="1:11" x14ac:dyDescent="0.4">
      <c r="A3069" s="117" t="s">
        <v>6634</v>
      </c>
      <c r="B3069" s="117" t="s">
        <v>225</v>
      </c>
      <c r="C3069" s="117" t="s">
        <v>6560</v>
      </c>
      <c r="D3069" s="117" t="s">
        <v>6561</v>
      </c>
      <c r="E3069" s="117" t="s">
        <v>515</v>
      </c>
      <c r="F3069" s="117" t="s">
        <v>514</v>
      </c>
      <c r="G3069" s="146" t="str">
        <f t="shared" si="47"/>
        <v>462012鹿児島市</v>
      </c>
      <c r="H3069" s="117" t="s">
        <v>360</v>
      </c>
      <c r="J3069" s="117" t="s">
        <v>363</v>
      </c>
      <c r="K3069" s="121">
        <v>237252005</v>
      </c>
    </row>
    <row r="3070" spans="1:11" x14ac:dyDescent="0.4">
      <c r="A3070" s="117" t="s">
        <v>6634</v>
      </c>
      <c r="B3070" s="117" t="s">
        <v>225</v>
      </c>
      <c r="C3070" s="117" t="s">
        <v>6560</v>
      </c>
      <c r="D3070" s="117" t="s">
        <v>6561</v>
      </c>
      <c r="E3070" s="117" t="s">
        <v>513</v>
      </c>
      <c r="F3070" s="117" t="s">
        <v>512</v>
      </c>
      <c r="G3070" s="146" t="str">
        <f t="shared" si="47"/>
        <v>462039鹿屋市</v>
      </c>
      <c r="H3070" s="117" t="s">
        <v>343</v>
      </c>
      <c r="J3070" s="117" t="s">
        <v>363</v>
      </c>
      <c r="K3070" s="121">
        <v>52899395</v>
      </c>
    </row>
    <row r="3071" spans="1:11" x14ac:dyDescent="0.4">
      <c r="A3071" s="117" t="s">
        <v>6634</v>
      </c>
      <c r="B3071" s="117" t="s">
        <v>225</v>
      </c>
      <c r="C3071" s="117" t="s">
        <v>6560</v>
      </c>
      <c r="D3071" s="117" t="s">
        <v>6561</v>
      </c>
      <c r="E3071" s="117" t="s">
        <v>511</v>
      </c>
      <c r="F3071" s="117" t="s">
        <v>510</v>
      </c>
      <c r="G3071" s="146" t="str">
        <f t="shared" si="47"/>
        <v>462047枕崎市</v>
      </c>
      <c r="H3071" s="117" t="s">
        <v>338</v>
      </c>
      <c r="J3071" s="117" t="s">
        <v>363</v>
      </c>
      <c r="K3071" s="121">
        <v>10953641</v>
      </c>
    </row>
    <row r="3072" spans="1:11" x14ac:dyDescent="0.4">
      <c r="A3072" s="117" t="s">
        <v>6634</v>
      </c>
      <c r="B3072" s="117" t="s">
        <v>225</v>
      </c>
      <c r="C3072" s="117" t="s">
        <v>6560</v>
      </c>
      <c r="D3072" s="117" t="s">
        <v>6561</v>
      </c>
      <c r="E3072" s="117" t="s">
        <v>509</v>
      </c>
      <c r="F3072" s="117" t="s">
        <v>508</v>
      </c>
      <c r="G3072" s="146" t="str">
        <f t="shared" si="47"/>
        <v>462063阿久根市</v>
      </c>
      <c r="H3072" s="117" t="s">
        <v>338</v>
      </c>
      <c r="J3072" s="117" t="s">
        <v>363</v>
      </c>
      <c r="K3072" s="121">
        <v>12682882</v>
      </c>
    </row>
    <row r="3073" spans="1:11" x14ac:dyDescent="0.4">
      <c r="A3073" s="117" t="s">
        <v>6634</v>
      </c>
      <c r="B3073" s="117" t="s">
        <v>225</v>
      </c>
      <c r="C3073" s="117" t="s">
        <v>6560</v>
      </c>
      <c r="D3073" s="117" t="s">
        <v>6561</v>
      </c>
      <c r="E3073" s="117" t="s">
        <v>507</v>
      </c>
      <c r="F3073" s="117" t="s">
        <v>506</v>
      </c>
      <c r="G3073" s="146" t="str">
        <f t="shared" si="47"/>
        <v>462080出水市</v>
      </c>
      <c r="H3073" s="117" t="s">
        <v>338</v>
      </c>
      <c r="J3073" s="117" t="s">
        <v>363</v>
      </c>
      <c r="K3073" s="121">
        <v>27316658</v>
      </c>
    </row>
    <row r="3074" spans="1:11" x14ac:dyDescent="0.4">
      <c r="A3074" s="117" t="s">
        <v>6634</v>
      </c>
      <c r="B3074" s="117" t="s">
        <v>225</v>
      </c>
      <c r="C3074" s="117" t="s">
        <v>6560</v>
      </c>
      <c r="D3074" s="117" t="s">
        <v>6561</v>
      </c>
      <c r="E3074" s="117" t="s">
        <v>505</v>
      </c>
      <c r="F3074" s="117" t="s">
        <v>504</v>
      </c>
      <c r="G3074" s="146" t="str">
        <f t="shared" ref="G3074:G3137" si="48">E3074&amp;F3074</f>
        <v>462101指宿市</v>
      </c>
      <c r="H3074" s="117" t="s">
        <v>338</v>
      </c>
      <c r="J3074" s="117" t="s">
        <v>363</v>
      </c>
      <c r="K3074" s="121">
        <v>24678124</v>
      </c>
    </row>
    <row r="3075" spans="1:11" x14ac:dyDescent="0.4">
      <c r="A3075" s="117" t="s">
        <v>6634</v>
      </c>
      <c r="B3075" s="117" t="s">
        <v>225</v>
      </c>
      <c r="C3075" s="117" t="s">
        <v>6560</v>
      </c>
      <c r="D3075" s="117" t="s">
        <v>6561</v>
      </c>
      <c r="E3075" s="117" t="s">
        <v>503</v>
      </c>
      <c r="F3075" s="117" t="s">
        <v>502</v>
      </c>
      <c r="G3075" s="146" t="str">
        <f t="shared" si="48"/>
        <v>462136西之表市</v>
      </c>
      <c r="H3075" s="117" t="s">
        <v>338</v>
      </c>
      <c r="J3075" s="117" t="s">
        <v>363</v>
      </c>
      <c r="K3075" s="121">
        <v>9953225</v>
      </c>
    </row>
    <row r="3076" spans="1:11" x14ac:dyDescent="0.4">
      <c r="A3076" s="117" t="s">
        <v>6634</v>
      </c>
      <c r="B3076" s="117" t="s">
        <v>225</v>
      </c>
      <c r="C3076" s="117" t="s">
        <v>6560</v>
      </c>
      <c r="D3076" s="117" t="s">
        <v>6561</v>
      </c>
      <c r="E3076" s="117" t="s">
        <v>501</v>
      </c>
      <c r="F3076" s="117" t="s">
        <v>500</v>
      </c>
      <c r="G3076" s="146" t="str">
        <f t="shared" si="48"/>
        <v>462144垂水市</v>
      </c>
      <c r="H3076" s="117" t="s">
        <v>338</v>
      </c>
      <c r="J3076" s="117" t="s">
        <v>363</v>
      </c>
      <c r="K3076" s="121">
        <v>13520507</v>
      </c>
    </row>
    <row r="3077" spans="1:11" x14ac:dyDescent="0.4">
      <c r="A3077" s="117" t="s">
        <v>6634</v>
      </c>
      <c r="B3077" s="117" t="s">
        <v>225</v>
      </c>
      <c r="C3077" s="117" t="s">
        <v>6560</v>
      </c>
      <c r="D3077" s="117" t="s">
        <v>6561</v>
      </c>
      <c r="E3077" s="117" t="s">
        <v>499</v>
      </c>
      <c r="F3077" s="117" t="s">
        <v>498</v>
      </c>
      <c r="G3077" s="146" t="str">
        <f t="shared" si="48"/>
        <v>462152薩摩川内市</v>
      </c>
      <c r="H3077" s="117" t="s">
        <v>338</v>
      </c>
      <c r="J3077" s="117" t="s">
        <v>363</v>
      </c>
      <c r="K3077" s="121">
        <v>55075795</v>
      </c>
    </row>
    <row r="3078" spans="1:11" x14ac:dyDescent="0.4">
      <c r="A3078" s="117" t="s">
        <v>6634</v>
      </c>
      <c r="B3078" s="117" t="s">
        <v>225</v>
      </c>
      <c r="C3078" s="117" t="s">
        <v>6560</v>
      </c>
      <c r="D3078" s="117" t="s">
        <v>6561</v>
      </c>
      <c r="E3078" s="117" t="s">
        <v>497</v>
      </c>
      <c r="F3078" s="117" t="s">
        <v>496</v>
      </c>
      <c r="G3078" s="146" t="str">
        <f t="shared" si="48"/>
        <v>462161日置市</v>
      </c>
      <c r="H3078" s="117" t="s">
        <v>338</v>
      </c>
      <c r="J3078" s="117" t="s">
        <v>363</v>
      </c>
      <c r="K3078" s="121">
        <v>26636008</v>
      </c>
    </row>
    <row r="3079" spans="1:11" x14ac:dyDescent="0.4">
      <c r="A3079" s="117" t="s">
        <v>6634</v>
      </c>
      <c r="B3079" s="117" t="s">
        <v>225</v>
      </c>
      <c r="C3079" s="117" t="s">
        <v>6560</v>
      </c>
      <c r="D3079" s="117" t="s">
        <v>6561</v>
      </c>
      <c r="E3079" s="117" t="s">
        <v>495</v>
      </c>
      <c r="F3079" s="117" t="s">
        <v>494</v>
      </c>
      <c r="G3079" s="146" t="str">
        <f t="shared" si="48"/>
        <v>462179曽於市</v>
      </c>
      <c r="H3079" s="117" t="s">
        <v>338</v>
      </c>
      <c r="J3079" s="117" t="s">
        <v>363</v>
      </c>
      <c r="K3079" s="121">
        <v>24569502</v>
      </c>
    </row>
    <row r="3080" spans="1:11" x14ac:dyDescent="0.4">
      <c r="A3080" s="117" t="s">
        <v>6634</v>
      </c>
      <c r="B3080" s="117" t="s">
        <v>225</v>
      </c>
      <c r="C3080" s="117" t="s">
        <v>6560</v>
      </c>
      <c r="D3080" s="117" t="s">
        <v>6561</v>
      </c>
      <c r="E3080" s="117" t="s">
        <v>493</v>
      </c>
      <c r="F3080" s="117" t="s">
        <v>492</v>
      </c>
      <c r="G3080" s="146" t="str">
        <f t="shared" si="48"/>
        <v>462187霧島市</v>
      </c>
      <c r="H3080" s="117" t="s">
        <v>343</v>
      </c>
      <c r="J3080" s="117" t="s">
        <v>363</v>
      </c>
      <c r="K3080" s="121">
        <v>61377106</v>
      </c>
    </row>
    <row r="3081" spans="1:11" x14ac:dyDescent="0.4">
      <c r="A3081" s="117" t="s">
        <v>6634</v>
      </c>
      <c r="B3081" s="117" t="s">
        <v>225</v>
      </c>
      <c r="C3081" s="117" t="s">
        <v>6560</v>
      </c>
      <c r="D3081" s="117" t="s">
        <v>6561</v>
      </c>
      <c r="E3081" s="117" t="s">
        <v>491</v>
      </c>
      <c r="F3081" s="117" t="s">
        <v>490</v>
      </c>
      <c r="G3081" s="146" t="str">
        <f t="shared" si="48"/>
        <v>462195いちき串木野市</v>
      </c>
      <c r="H3081" s="117" t="s">
        <v>338</v>
      </c>
      <c r="J3081" s="117" t="s">
        <v>363</v>
      </c>
      <c r="K3081" s="121">
        <v>17847005</v>
      </c>
    </row>
    <row r="3082" spans="1:11" x14ac:dyDescent="0.4">
      <c r="A3082" s="117" t="s">
        <v>6634</v>
      </c>
      <c r="B3082" s="117" t="s">
        <v>225</v>
      </c>
      <c r="C3082" s="117" t="s">
        <v>6560</v>
      </c>
      <c r="D3082" s="117" t="s">
        <v>6561</v>
      </c>
      <c r="E3082" s="117" t="s">
        <v>489</v>
      </c>
      <c r="F3082" s="117" t="s">
        <v>488</v>
      </c>
      <c r="G3082" s="146" t="str">
        <f t="shared" si="48"/>
        <v>462209南さつま市</v>
      </c>
      <c r="H3082" s="117" t="s">
        <v>338</v>
      </c>
      <c r="J3082" s="117" t="s">
        <v>363</v>
      </c>
      <c r="K3082" s="121">
        <v>25818754</v>
      </c>
    </row>
    <row r="3083" spans="1:11" x14ac:dyDescent="0.4">
      <c r="A3083" s="117" t="s">
        <v>6634</v>
      </c>
      <c r="B3083" s="117" t="s">
        <v>225</v>
      </c>
      <c r="C3083" s="117" t="s">
        <v>6560</v>
      </c>
      <c r="D3083" s="117" t="s">
        <v>6561</v>
      </c>
      <c r="E3083" s="117" t="s">
        <v>487</v>
      </c>
      <c r="F3083" s="117" t="s">
        <v>486</v>
      </c>
      <c r="G3083" s="146" t="str">
        <f t="shared" si="48"/>
        <v>462217志布志市</v>
      </c>
      <c r="H3083" s="117" t="s">
        <v>338</v>
      </c>
      <c r="J3083" s="117" t="s">
        <v>363</v>
      </c>
      <c r="K3083" s="121">
        <v>26626128</v>
      </c>
    </row>
    <row r="3084" spans="1:11" x14ac:dyDescent="0.4">
      <c r="A3084" s="117" t="s">
        <v>6634</v>
      </c>
      <c r="B3084" s="117" t="s">
        <v>225</v>
      </c>
      <c r="C3084" s="117" t="s">
        <v>6560</v>
      </c>
      <c r="D3084" s="117" t="s">
        <v>6561</v>
      </c>
      <c r="E3084" s="117" t="s">
        <v>485</v>
      </c>
      <c r="F3084" s="117" t="s">
        <v>484</v>
      </c>
      <c r="G3084" s="146" t="str">
        <f t="shared" si="48"/>
        <v>462225奄美市</v>
      </c>
      <c r="H3084" s="117" t="s">
        <v>338</v>
      </c>
      <c r="J3084" s="117" t="s">
        <v>363</v>
      </c>
      <c r="K3084" s="121">
        <v>33746072</v>
      </c>
    </row>
    <row r="3085" spans="1:11" x14ac:dyDescent="0.4">
      <c r="A3085" s="117" t="s">
        <v>6634</v>
      </c>
      <c r="B3085" s="117" t="s">
        <v>225</v>
      </c>
      <c r="C3085" s="117" t="s">
        <v>6560</v>
      </c>
      <c r="D3085" s="117" t="s">
        <v>6561</v>
      </c>
      <c r="E3085" s="117" t="s">
        <v>483</v>
      </c>
      <c r="F3085" s="117" t="s">
        <v>482</v>
      </c>
      <c r="G3085" s="146" t="str">
        <f t="shared" si="48"/>
        <v>462233南九州市</v>
      </c>
      <c r="H3085" s="117" t="s">
        <v>338</v>
      </c>
      <c r="J3085" s="117" t="s">
        <v>363</v>
      </c>
      <c r="K3085" s="121">
        <v>21121753</v>
      </c>
    </row>
    <row r="3086" spans="1:11" x14ac:dyDescent="0.4">
      <c r="A3086" s="117" t="s">
        <v>6634</v>
      </c>
      <c r="B3086" s="117" t="s">
        <v>225</v>
      </c>
      <c r="C3086" s="117" t="s">
        <v>6560</v>
      </c>
      <c r="D3086" s="117" t="s">
        <v>6561</v>
      </c>
      <c r="E3086" s="117" t="s">
        <v>481</v>
      </c>
      <c r="F3086" s="117" t="s">
        <v>480</v>
      </c>
      <c r="G3086" s="146" t="str">
        <f t="shared" si="48"/>
        <v>462241伊佐市</v>
      </c>
      <c r="H3086" s="117" t="s">
        <v>338</v>
      </c>
      <c r="J3086" s="117" t="s">
        <v>363</v>
      </c>
      <c r="K3086" s="121">
        <v>18557412</v>
      </c>
    </row>
    <row r="3087" spans="1:11" x14ac:dyDescent="0.4">
      <c r="A3087" s="117" t="s">
        <v>6634</v>
      </c>
      <c r="B3087" s="117" t="s">
        <v>225</v>
      </c>
      <c r="C3087" s="117" t="s">
        <v>6560</v>
      </c>
      <c r="D3087" s="117" t="s">
        <v>6561</v>
      </c>
      <c r="E3087" s="117" t="s">
        <v>479</v>
      </c>
      <c r="F3087" s="117" t="s">
        <v>478</v>
      </c>
      <c r="G3087" s="146" t="str">
        <f t="shared" si="48"/>
        <v>462250姶良市</v>
      </c>
      <c r="H3087" s="117" t="s">
        <v>338</v>
      </c>
      <c r="J3087" s="117" t="s">
        <v>363</v>
      </c>
      <c r="K3087" s="121">
        <v>29196293</v>
      </c>
    </row>
    <row r="3088" spans="1:11" x14ac:dyDescent="0.4">
      <c r="A3088" s="117" t="s">
        <v>6634</v>
      </c>
      <c r="B3088" s="117" t="s">
        <v>225</v>
      </c>
      <c r="C3088" s="117" t="s">
        <v>6560</v>
      </c>
      <c r="D3088" s="117" t="s">
        <v>6561</v>
      </c>
      <c r="E3088" s="117" t="s">
        <v>477</v>
      </c>
      <c r="F3088" s="117" t="s">
        <v>476</v>
      </c>
      <c r="G3088" s="146" t="str">
        <f t="shared" si="48"/>
        <v>463035三島村</v>
      </c>
      <c r="H3088" s="117" t="s">
        <v>277</v>
      </c>
      <c r="J3088" s="117" t="s">
        <v>363</v>
      </c>
      <c r="K3088" s="121">
        <v>2716001</v>
      </c>
    </row>
    <row r="3089" spans="1:11" x14ac:dyDescent="0.4">
      <c r="A3089" s="117" t="s">
        <v>6634</v>
      </c>
      <c r="B3089" s="117" t="s">
        <v>225</v>
      </c>
      <c r="C3089" s="117" t="s">
        <v>6560</v>
      </c>
      <c r="D3089" s="117" t="s">
        <v>6561</v>
      </c>
      <c r="E3089" s="117" t="s">
        <v>475</v>
      </c>
      <c r="F3089" s="117" t="s">
        <v>474</v>
      </c>
      <c r="G3089" s="146" t="str">
        <f t="shared" si="48"/>
        <v>463043十島村</v>
      </c>
      <c r="H3089" s="117" t="s">
        <v>277</v>
      </c>
      <c r="J3089" s="117" t="s">
        <v>363</v>
      </c>
      <c r="K3089" s="121">
        <v>4297384</v>
      </c>
    </row>
    <row r="3090" spans="1:11" x14ac:dyDescent="0.4">
      <c r="A3090" s="117" t="s">
        <v>6634</v>
      </c>
      <c r="B3090" s="117" t="s">
        <v>225</v>
      </c>
      <c r="C3090" s="117" t="s">
        <v>6560</v>
      </c>
      <c r="D3090" s="117" t="s">
        <v>6561</v>
      </c>
      <c r="E3090" s="117" t="s">
        <v>473</v>
      </c>
      <c r="F3090" s="117" t="s">
        <v>472</v>
      </c>
      <c r="G3090" s="146" t="str">
        <f t="shared" si="48"/>
        <v>463922さつま町</v>
      </c>
      <c r="H3090" s="117" t="s">
        <v>277</v>
      </c>
      <c r="J3090" s="117" t="s">
        <v>363</v>
      </c>
      <c r="K3090" s="121">
        <v>14495679</v>
      </c>
    </row>
    <row r="3091" spans="1:11" x14ac:dyDescent="0.4">
      <c r="A3091" s="117" t="s">
        <v>6634</v>
      </c>
      <c r="B3091" s="117" t="s">
        <v>225</v>
      </c>
      <c r="C3091" s="117" t="s">
        <v>6560</v>
      </c>
      <c r="D3091" s="117" t="s">
        <v>6561</v>
      </c>
      <c r="E3091" s="117" t="s">
        <v>471</v>
      </c>
      <c r="F3091" s="117" t="s">
        <v>470</v>
      </c>
      <c r="G3091" s="146" t="str">
        <f t="shared" si="48"/>
        <v>464040長島町</v>
      </c>
      <c r="H3091" s="117" t="s">
        <v>277</v>
      </c>
      <c r="J3091" s="117" t="s">
        <v>363</v>
      </c>
      <c r="K3091" s="121">
        <v>11880513</v>
      </c>
    </row>
    <row r="3092" spans="1:11" x14ac:dyDescent="0.4">
      <c r="A3092" s="117" t="s">
        <v>6634</v>
      </c>
      <c r="B3092" s="117" t="s">
        <v>225</v>
      </c>
      <c r="C3092" s="117" t="s">
        <v>6560</v>
      </c>
      <c r="D3092" s="117" t="s">
        <v>6561</v>
      </c>
      <c r="E3092" s="117" t="s">
        <v>469</v>
      </c>
      <c r="F3092" s="117" t="s">
        <v>468</v>
      </c>
      <c r="G3092" s="146" t="str">
        <f t="shared" si="48"/>
        <v>464520湧水町</v>
      </c>
      <c r="H3092" s="117" t="s">
        <v>277</v>
      </c>
      <c r="J3092" s="117" t="s">
        <v>363</v>
      </c>
      <c r="K3092" s="121">
        <v>7090365</v>
      </c>
    </row>
    <row r="3093" spans="1:11" x14ac:dyDescent="0.4">
      <c r="A3093" s="117" t="s">
        <v>6634</v>
      </c>
      <c r="B3093" s="117" t="s">
        <v>225</v>
      </c>
      <c r="C3093" s="117" t="s">
        <v>6560</v>
      </c>
      <c r="D3093" s="117" t="s">
        <v>6561</v>
      </c>
      <c r="E3093" s="117" t="s">
        <v>467</v>
      </c>
      <c r="F3093" s="117" t="s">
        <v>466</v>
      </c>
      <c r="G3093" s="146" t="str">
        <f t="shared" si="48"/>
        <v>464686大崎町</v>
      </c>
      <c r="H3093" s="117" t="s">
        <v>277</v>
      </c>
      <c r="J3093" s="117" t="s">
        <v>363</v>
      </c>
      <c r="K3093" s="121">
        <v>10129085</v>
      </c>
    </row>
    <row r="3094" spans="1:11" x14ac:dyDescent="0.4">
      <c r="A3094" s="117" t="s">
        <v>6634</v>
      </c>
      <c r="B3094" s="117" t="s">
        <v>225</v>
      </c>
      <c r="C3094" s="117" t="s">
        <v>6560</v>
      </c>
      <c r="D3094" s="117" t="s">
        <v>6561</v>
      </c>
      <c r="E3094" s="117" t="s">
        <v>465</v>
      </c>
      <c r="F3094" s="117" t="s">
        <v>464</v>
      </c>
      <c r="G3094" s="146" t="str">
        <f t="shared" si="48"/>
        <v>464821東串良町</v>
      </c>
      <c r="H3094" s="117" t="s">
        <v>277</v>
      </c>
      <c r="J3094" s="117" t="s">
        <v>363</v>
      </c>
      <c r="K3094" s="121">
        <v>4994713</v>
      </c>
    </row>
    <row r="3095" spans="1:11" x14ac:dyDescent="0.4">
      <c r="A3095" s="117" t="s">
        <v>6634</v>
      </c>
      <c r="B3095" s="117" t="s">
        <v>225</v>
      </c>
      <c r="C3095" s="117" t="s">
        <v>6560</v>
      </c>
      <c r="D3095" s="117" t="s">
        <v>6561</v>
      </c>
      <c r="E3095" s="117" t="s">
        <v>463</v>
      </c>
      <c r="F3095" s="117" t="s">
        <v>462</v>
      </c>
      <c r="G3095" s="146" t="str">
        <f t="shared" si="48"/>
        <v>464902錦江町</v>
      </c>
      <c r="H3095" s="117" t="s">
        <v>277</v>
      </c>
      <c r="J3095" s="117" t="s">
        <v>363</v>
      </c>
      <c r="K3095" s="121">
        <v>6555767</v>
      </c>
    </row>
    <row r="3096" spans="1:11" x14ac:dyDescent="0.4">
      <c r="A3096" s="117" t="s">
        <v>6634</v>
      </c>
      <c r="B3096" s="117" t="s">
        <v>225</v>
      </c>
      <c r="C3096" s="117" t="s">
        <v>6560</v>
      </c>
      <c r="D3096" s="117" t="s">
        <v>6561</v>
      </c>
      <c r="E3096" s="117" t="s">
        <v>461</v>
      </c>
      <c r="F3096" s="117" t="s">
        <v>460</v>
      </c>
      <c r="G3096" s="146" t="str">
        <f t="shared" si="48"/>
        <v>464911南大隅町</v>
      </c>
      <c r="H3096" s="117" t="s">
        <v>277</v>
      </c>
      <c r="J3096" s="117" t="s">
        <v>363</v>
      </c>
      <c r="K3096" s="121">
        <v>8133191</v>
      </c>
    </row>
    <row r="3097" spans="1:11" x14ac:dyDescent="0.4">
      <c r="A3097" s="117" t="s">
        <v>6634</v>
      </c>
      <c r="B3097" s="117" t="s">
        <v>225</v>
      </c>
      <c r="C3097" s="117" t="s">
        <v>6560</v>
      </c>
      <c r="D3097" s="117" t="s">
        <v>6561</v>
      </c>
      <c r="E3097" s="117" t="s">
        <v>459</v>
      </c>
      <c r="F3097" s="117" t="s">
        <v>458</v>
      </c>
      <c r="G3097" s="146" t="str">
        <f t="shared" si="48"/>
        <v>464929肝付町</v>
      </c>
      <c r="H3097" s="117" t="s">
        <v>277</v>
      </c>
      <c r="J3097" s="117" t="s">
        <v>363</v>
      </c>
      <c r="K3097" s="121">
        <v>11132316</v>
      </c>
    </row>
    <row r="3098" spans="1:11" x14ac:dyDescent="0.4">
      <c r="A3098" s="117" t="s">
        <v>6634</v>
      </c>
      <c r="B3098" s="117" t="s">
        <v>225</v>
      </c>
      <c r="C3098" s="117" t="s">
        <v>6560</v>
      </c>
      <c r="D3098" s="117" t="s">
        <v>6561</v>
      </c>
      <c r="E3098" s="117" t="s">
        <v>457</v>
      </c>
      <c r="F3098" s="117" t="s">
        <v>456</v>
      </c>
      <c r="G3098" s="146" t="str">
        <f t="shared" si="48"/>
        <v>465011中種子町</v>
      </c>
      <c r="H3098" s="117" t="s">
        <v>277</v>
      </c>
      <c r="J3098" s="117" t="s">
        <v>363</v>
      </c>
      <c r="K3098" s="121">
        <v>6640518</v>
      </c>
    </row>
    <row r="3099" spans="1:11" x14ac:dyDescent="0.4">
      <c r="A3099" s="117" t="s">
        <v>6634</v>
      </c>
      <c r="B3099" s="117" t="s">
        <v>225</v>
      </c>
      <c r="C3099" s="117" t="s">
        <v>6560</v>
      </c>
      <c r="D3099" s="117" t="s">
        <v>6561</v>
      </c>
      <c r="E3099" s="117" t="s">
        <v>455</v>
      </c>
      <c r="F3099" s="117" t="s">
        <v>454</v>
      </c>
      <c r="G3099" s="146" t="str">
        <f t="shared" si="48"/>
        <v>465020南種子町</v>
      </c>
      <c r="H3099" s="117" t="s">
        <v>277</v>
      </c>
      <c r="J3099" s="117" t="s">
        <v>363</v>
      </c>
      <c r="K3099" s="121">
        <v>5730860</v>
      </c>
    </row>
    <row r="3100" spans="1:11" x14ac:dyDescent="0.4">
      <c r="A3100" s="117" t="s">
        <v>6634</v>
      </c>
      <c r="B3100" s="117" t="s">
        <v>225</v>
      </c>
      <c r="C3100" s="117" t="s">
        <v>6560</v>
      </c>
      <c r="D3100" s="117" t="s">
        <v>6561</v>
      </c>
      <c r="E3100" s="117" t="s">
        <v>453</v>
      </c>
      <c r="F3100" s="117" t="s">
        <v>452</v>
      </c>
      <c r="G3100" s="146" t="str">
        <f t="shared" si="48"/>
        <v>465054屋久島町</v>
      </c>
      <c r="H3100" s="117" t="s">
        <v>277</v>
      </c>
      <c r="J3100" s="117" t="s">
        <v>363</v>
      </c>
      <c r="K3100" s="121">
        <v>11131073</v>
      </c>
    </row>
    <row r="3101" spans="1:11" x14ac:dyDescent="0.4">
      <c r="A3101" s="117" t="s">
        <v>6634</v>
      </c>
      <c r="B3101" s="117" t="s">
        <v>225</v>
      </c>
      <c r="C3101" s="117" t="s">
        <v>6560</v>
      </c>
      <c r="D3101" s="117" t="s">
        <v>6561</v>
      </c>
      <c r="E3101" s="117" t="s">
        <v>451</v>
      </c>
      <c r="F3101" s="117" t="s">
        <v>450</v>
      </c>
      <c r="G3101" s="146" t="str">
        <f t="shared" si="48"/>
        <v>465232大和村</v>
      </c>
      <c r="H3101" s="117" t="s">
        <v>277</v>
      </c>
      <c r="J3101" s="117" t="s">
        <v>363</v>
      </c>
      <c r="K3101" s="121">
        <v>2941901</v>
      </c>
    </row>
    <row r="3102" spans="1:11" x14ac:dyDescent="0.4">
      <c r="A3102" s="117" t="s">
        <v>6634</v>
      </c>
      <c r="B3102" s="117" t="s">
        <v>225</v>
      </c>
      <c r="C3102" s="117" t="s">
        <v>6560</v>
      </c>
      <c r="D3102" s="117" t="s">
        <v>6561</v>
      </c>
      <c r="E3102" s="117" t="s">
        <v>449</v>
      </c>
      <c r="F3102" s="117" t="s">
        <v>448</v>
      </c>
      <c r="G3102" s="146" t="str">
        <f t="shared" si="48"/>
        <v>465241宇検村</v>
      </c>
      <c r="H3102" s="117" t="s">
        <v>277</v>
      </c>
      <c r="J3102" s="117" t="s">
        <v>363</v>
      </c>
      <c r="K3102" s="121">
        <v>3083659</v>
      </c>
    </row>
    <row r="3103" spans="1:11" x14ac:dyDescent="0.4">
      <c r="A3103" s="117" t="s">
        <v>6634</v>
      </c>
      <c r="B3103" s="117" t="s">
        <v>225</v>
      </c>
      <c r="C3103" s="117" t="s">
        <v>6560</v>
      </c>
      <c r="D3103" s="117" t="s">
        <v>6561</v>
      </c>
      <c r="E3103" s="117" t="s">
        <v>447</v>
      </c>
      <c r="F3103" s="117" t="s">
        <v>446</v>
      </c>
      <c r="G3103" s="146" t="str">
        <f t="shared" si="48"/>
        <v>465259瀬戸内町</v>
      </c>
      <c r="H3103" s="117" t="s">
        <v>277</v>
      </c>
      <c r="J3103" s="117" t="s">
        <v>363</v>
      </c>
      <c r="K3103" s="121">
        <v>9298010</v>
      </c>
    </row>
    <row r="3104" spans="1:11" x14ac:dyDescent="0.4">
      <c r="A3104" s="117" t="s">
        <v>6634</v>
      </c>
      <c r="B3104" s="117" t="s">
        <v>225</v>
      </c>
      <c r="C3104" s="117" t="s">
        <v>6560</v>
      </c>
      <c r="D3104" s="117" t="s">
        <v>6561</v>
      </c>
      <c r="E3104" s="117" t="s">
        <v>445</v>
      </c>
      <c r="F3104" s="117" t="s">
        <v>444</v>
      </c>
      <c r="G3104" s="146" t="str">
        <f t="shared" si="48"/>
        <v>465275龍郷町</v>
      </c>
      <c r="H3104" s="117" t="s">
        <v>277</v>
      </c>
      <c r="J3104" s="117" t="s">
        <v>363</v>
      </c>
      <c r="K3104" s="121">
        <v>4887700</v>
      </c>
    </row>
    <row r="3105" spans="1:11" x14ac:dyDescent="0.4">
      <c r="A3105" s="117" t="s">
        <v>6634</v>
      </c>
      <c r="B3105" s="117" t="s">
        <v>225</v>
      </c>
      <c r="C3105" s="117" t="s">
        <v>6560</v>
      </c>
      <c r="D3105" s="117" t="s">
        <v>6561</v>
      </c>
      <c r="E3105" s="117" t="s">
        <v>443</v>
      </c>
      <c r="F3105" s="117" t="s">
        <v>442</v>
      </c>
      <c r="G3105" s="146" t="str">
        <f t="shared" si="48"/>
        <v>465291喜界町</v>
      </c>
      <c r="H3105" s="117" t="s">
        <v>277</v>
      </c>
      <c r="J3105" s="117" t="s">
        <v>363</v>
      </c>
      <c r="K3105" s="121">
        <v>6060099</v>
      </c>
    </row>
    <row r="3106" spans="1:11" x14ac:dyDescent="0.4">
      <c r="A3106" s="117" t="s">
        <v>6634</v>
      </c>
      <c r="B3106" s="117" t="s">
        <v>225</v>
      </c>
      <c r="C3106" s="117" t="s">
        <v>6560</v>
      </c>
      <c r="D3106" s="117" t="s">
        <v>6561</v>
      </c>
      <c r="E3106" s="117" t="s">
        <v>441</v>
      </c>
      <c r="F3106" s="117" t="s">
        <v>440</v>
      </c>
      <c r="G3106" s="146" t="str">
        <f t="shared" si="48"/>
        <v>465305徳之島町</v>
      </c>
      <c r="H3106" s="117" t="s">
        <v>277</v>
      </c>
      <c r="J3106" s="117" t="s">
        <v>363</v>
      </c>
      <c r="K3106" s="121">
        <v>7821727</v>
      </c>
    </row>
    <row r="3107" spans="1:11" x14ac:dyDescent="0.4">
      <c r="A3107" s="117" t="s">
        <v>6634</v>
      </c>
      <c r="B3107" s="117" t="s">
        <v>225</v>
      </c>
      <c r="C3107" s="117" t="s">
        <v>6560</v>
      </c>
      <c r="D3107" s="117" t="s">
        <v>6561</v>
      </c>
      <c r="E3107" s="117" t="s">
        <v>439</v>
      </c>
      <c r="F3107" s="117" t="s">
        <v>438</v>
      </c>
      <c r="G3107" s="146" t="str">
        <f t="shared" si="48"/>
        <v>465313天城町</v>
      </c>
      <c r="H3107" s="117" t="s">
        <v>277</v>
      </c>
      <c r="J3107" s="117" t="s">
        <v>363</v>
      </c>
      <c r="K3107" s="121">
        <v>6142000</v>
      </c>
    </row>
    <row r="3108" spans="1:11" x14ac:dyDescent="0.4">
      <c r="A3108" s="117" t="s">
        <v>6634</v>
      </c>
      <c r="B3108" s="117" t="s">
        <v>225</v>
      </c>
      <c r="C3108" s="117" t="s">
        <v>6560</v>
      </c>
      <c r="D3108" s="117" t="s">
        <v>6561</v>
      </c>
      <c r="E3108" s="117" t="s">
        <v>437</v>
      </c>
      <c r="F3108" s="117" t="s">
        <v>436</v>
      </c>
      <c r="G3108" s="146" t="str">
        <f t="shared" si="48"/>
        <v>465321伊仙町</v>
      </c>
      <c r="H3108" s="117" t="s">
        <v>277</v>
      </c>
      <c r="J3108" s="117" t="s">
        <v>363</v>
      </c>
      <c r="K3108" s="121">
        <v>5889047</v>
      </c>
    </row>
    <row r="3109" spans="1:11" x14ac:dyDescent="0.4">
      <c r="A3109" s="117" t="s">
        <v>6634</v>
      </c>
      <c r="B3109" s="117" t="s">
        <v>225</v>
      </c>
      <c r="C3109" s="117" t="s">
        <v>6560</v>
      </c>
      <c r="D3109" s="117" t="s">
        <v>6561</v>
      </c>
      <c r="E3109" s="117" t="s">
        <v>435</v>
      </c>
      <c r="F3109" s="117" t="s">
        <v>434</v>
      </c>
      <c r="G3109" s="146" t="str">
        <f t="shared" si="48"/>
        <v>465330和泊町</v>
      </c>
      <c r="H3109" s="117" t="s">
        <v>277</v>
      </c>
      <c r="J3109" s="117" t="s">
        <v>363</v>
      </c>
      <c r="K3109" s="121">
        <v>6479520</v>
      </c>
    </row>
    <row r="3110" spans="1:11" x14ac:dyDescent="0.4">
      <c r="A3110" s="117" t="s">
        <v>6634</v>
      </c>
      <c r="B3110" s="117" t="s">
        <v>225</v>
      </c>
      <c r="C3110" s="117" t="s">
        <v>6560</v>
      </c>
      <c r="D3110" s="117" t="s">
        <v>6561</v>
      </c>
      <c r="E3110" s="117" t="s">
        <v>433</v>
      </c>
      <c r="F3110" s="117" t="s">
        <v>432</v>
      </c>
      <c r="G3110" s="146" t="str">
        <f t="shared" si="48"/>
        <v>465348知名町</v>
      </c>
      <c r="H3110" s="117" t="s">
        <v>277</v>
      </c>
      <c r="J3110" s="117" t="s">
        <v>363</v>
      </c>
      <c r="K3110" s="121">
        <v>5712180</v>
      </c>
    </row>
    <row r="3111" spans="1:11" x14ac:dyDescent="0.4">
      <c r="A3111" s="117" t="s">
        <v>6634</v>
      </c>
      <c r="B3111" s="117" t="s">
        <v>225</v>
      </c>
      <c r="C3111" s="117" t="s">
        <v>6560</v>
      </c>
      <c r="D3111" s="117" t="s">
        <v>6561</v>
      </c>
      <c r="E3111" s="117" t="s">
        <v>431</v>
      </c>
      <c r="F3111" s="117" t="s">
        <v>430</v>
      </c>
      <c r="G3111" s="146" t="str">
        <f t="shared" si="48"/>
        <v>465356与論町</v>
      </c>
      <c r="H3111" s="117" t="s">
        <v>277</v>
      </c>
      <c r="J3111" s="117" t="s">
        <v>363</v>
      </c>
      <c r="K3111" s="121">
        <v>4302312</v>
      </c>
    </row>
    <row r="3112" spans="1:11" x14ac:dyDescent="0.4">
      <c r="A3112" s="117" t="s">
        <v>6634</v>
      </c>
      <c r="B3112" s="117" t="s">
        <v>225</v>
      </c>
      <c r="C3112" s="117" t="s">
        <v>6560</v>
      </c>
      <c r="D3112" s="117" t="s">
        <v>6561</v>
      </c>
      <c r="E3112" s="117" t="s">
        <v>429</v>
      </c>
      <c r="F3112" s="117" t="s">
        <v>428</v>
      </c>
      <c r="G3112" s="146" t="str">
        <f t="shared" si="48"/>
        <v>468045鹿児島県市町村総合事務組合</v>
      </c>
      <c r="H3112" s="117" t="s">
        <v>226</v>
      </c>
      <c r="J3112" s="117" t="s">
        <v>363</v>
      </c>
      <c r="K3112" s="121">
        <v>14661883</v>
      </c>
    </row>
    <row r="3113" spans="1:11" x14ac:dyDescent="0.4">
      <c r="A3113" s="117" t="s">
        <v>6634</v>
      </c>
      <c r="B3113" s="117" t="s">
        <v>225</v>
      </c>
      <c r="C3113" s="117" t="s">
        <v>6560</v>
      </c>
      <c r="D3113" s="117" t="s">
        <v>6561</v>
      </c>
      <c r="E3113" s="117" t="s">
        <v>427</v>
      </c>
      <c r="F3113" s="117" t="s">
        <v>426</v>
      </c>
      <c r="G3113" s="146" t="str">
        <f t="shared" si="48"/>
        <v>468088いちき串木野市・日置市衛生処理組合</v>
      </c>
      <c r="H3113" s="117" t="s">
        <v>226</v>
      </c>
      <c r="J3113" s="117" t="s">
        <v>363</v>
      </c>
      <c r="K3113" s="121">
        <v>350221</v>
      </c>
    </row>
    <row r="3114" spans="1:11" x14ac:dyDescent="0.4">
      <c r="A3114" s="117" t="s">
        <v>6634</v>
      </c>
      <c r="B3114" s="117" t="s">
        <v>225</v>
      </c>
      <c r="C3114" s="117" t="s">
        <v>6560</v>
      </c>
      <c r="D3114" s="117" t="s">
        <v>6561</v>
      </c>
      <c r="E3114" s="117" t="s">
        <v>425</v>
      </c>
      <c r="F3114" s="117" t="s">
        <v>424</v>
      </c>
      <c r="G3114" s="146" t="str">
        <f t="shared" si="48"/>
        <v>468118南薩地区衛生管理組合</v>
      </c>
      <c r="H3114" s="117" t="s">
        <v>226</v>
      </c>
      <c r="J3114" s="117" t="s">
        <v>363</v>
      </c>
      <c r="K3114" s="121">
        <v>758743</v>
      </c>
    </row>
    <row r="3115" spans="1:11" x14ac:dyDescent="0.4">
      <c r="A3115" s="117" t="s">
        <v>6634</v>
      </c>
      <c r="B3115" s="117" t="s">
        <v>225</v>
      </c>
      <c r="C3115" s="117" t="s">
        <v>6560</v>
      </c>
      <c r="D3115" s="117" t="s">
        <v>6561</v>
      </c>
      <c r="E3115" s="117" t="s">
        <v>423</v>
      </c>
      <c r="F3115" s="117" t="s">
        <v>422</v>
      </c>
      <c r="G3115" s="146" t="str">
        <f t="shared" si="48"/>
        <v>468487指宿南九州消防組合</v>
      </c>
      <c r="H3115" s="117" t="s">
        <v>226</v>
      </c>
      <c r="J3115" s="117" t="s">
        <v>363</v>
      </c>
      <c r="K3115" s="121">
        <v>1548325</v>
      </c>
    </row>
    <row r="3116" spans="1:11" x14ac:dyDescent="0.4">
      <c r="A3116" s="117" t="s">
        <v>6634</v>
      </c>
      <c r="B3116" s="117" t="s">
        <v>225</v>
      </c>
      <c r="C3116" s="117" t="s">
        <v>6560</v>
      </c>
      <c r="D3116" s="117" t="s">
        <v>6561</v>
      </c>
      <c r="E3116" s="117" t="s">
        <v>421</v>
      </c>
      <c r="F3116" s="117" t="s">
        <v>420</v>
      </c>
      <c r="G3116" s="146" t="str">
        <f t="shared" si="48"/>
        <v>468541指宿広域市町村圏組合</v>
      </c>
      <c r="H3116" s="117" t="s">
        <v>226</v>
      </c>
      <c r="J3116" s="117" t="s">
        <v>363</v>
      </c>
      <c r="K3116" s="121">
        <v>2016962</v>
      </c>
    </row>
    <row r="3117" spans="1:11" x14ac:dyDescent="0.4">
      <c r="A3117" s="117" t="s">
        <v>6634</v>
      </c>
      <c r="B3117" s="117" t="s">
        <v>225</v>
      </c>
      <c r="C3117" s="117" t="s">
        <v>6560</v>
      </c>
      <c r="D3117" s="117" t="s">
        <v>6561</v>
      </c>
      <c r="E3117" s="117" t="s">
        <v>419</v>
      </c>
      <c r="F3117" s="117" t="s">
        <v>418</v>
      </c>
      <c r="G3117" s="146" t="str">
        <f t="shared" si="48"/>
        <v>468550曽於北部衛生処理組合</v>
      </c>
      <c r="H3117" s="117" t="s">
        <v>226</v>
      </c>
      <c r="J3117" s="117" t="s">
        <v>363</v>
      </c>
      <c r="K3117" s="121">
        <v>108952</v>
      </c>
    </row>
    <row r="3118" spans="1:11" x14ac:dyDescent="0.4">
      <c r="A3118" s="117" t="s">
        <v>6634</v>
      </c>
      <c r="B3118" s="117" t="s">
        <v>225</v>
      </c>
      <c r="C3118" s="117" t="s">
        <v>6560</v>
      </c>
      <c r="D3118" s="117" t="s">
        <v>6561</v>
      </c>
      <c r="E3118" s="117" t="s">
        <v>417</v>
      </c>
      <c r="F3118" s="117" t="s">
        <v>416</v>
      </c>
      <c r="G3118" s="146" t="str">
        <f t="shared" si="48"/>
        <v>468614南大隅衛生管理組合</v>
      </c>
      <c r="H3118" s="117" t="s">
        <v>226</v>
      </c>
      <c r="J3118" s="117" t="s">
        <v>363</v>
      </c>
      <c r="K3118" s="121">
        <v>95407</v>
      </c>
    </row>
    <row r="3119" spans="1:11" x14ac:dyDescent="0.4">
      <c r="A3119" s="117" t="s">
        <v>6634</v>
      </c>
      <c r="B3119" s="117" t="s">
        <v>225</v>
      </c>
      <c r="C3119" s="117" t="s">
        <v>6560</v>
      </c>
      <c r="D3119" s="117" t="s">
        <v>6561</v>
      </c>
      <c r="E3119" s="117" t="s">
        <v>415</v>
      </c>
      <c r="F3119" s="117" t="s">
        <v>414</v>
      </c>
      <c r="G3119" s="146" t="str">
        <f t="shared" si="48"/>
        <v>468703中南衛生管理組合</v>
      </c>
      <c r="H3119" s="117" t="s">
        <v>226</v>
      </c>
      <c r="J3119" s="117" t="s">
        <v>363</v>
      </c>
      <c r="K3119" s="121">
        <v>167895</v>
      </c>
    </row>
    <row r="3120" spans="1:11" x14ac:dyDescent="0.4">
      <c r="A3120" s="117" t="s">
        <v>6634</v>
      </c>
      <c r="B3120" s="117" t="s">
        <v>225</v>
      </c>
      <c r="C3120" s="117" t="s">
        <v>6560</v>
      </c>
      <c r="D3120" s="117" t="s">
        <v>6561</v>
      </c>
      <c r="E3120" s="117" t="s">
        <v>413</v>
      </c>
      <c r="F3120" s="117" t="s">
        <v>412</v>
      </c>
      <c r="G3120" s="146" t="str">
        <f t="shared" si="48"/>
        <v>468720大島地区衛生組合</v>
      </c>
      <c r="H3120" s="117" t="s">
        <v>226</v>
      </c>
      <c r="J3120" s="117" t="s">
        <v>363</v>
      </c>
      <c r="K3120" s="121">
        <v>789439</v>
      </c>
    </row>
    <row r="3121" spans="1:11" x14ac:dyDescent="0.4">
      <c r="A3121" s="117" t="s">
        <v>6634</v>
      </c>
      <c r="B3121" s="117" t="s">
        <v>225</v>
      </c>
      <c r="C3121" s="117" t="s">
        <v>6560</v>
      </c>
      <c r="D3121" s="117" t="s">
        <v>6561</v>
      </c>
      <c r="E3121" s="117" t="s">
        <v>411</v>
      </c>
      <c r="F3121" s="117" t="s">
        <v>410</v>
      </c>
      <c r="G3121" s="146" t="str">
        <f t="shared" si="48"/>
        <v>468797阿久根地区消防組合</v>
      </c>
      <c r="H3121" s="117" t="s">
        <v>226</v>
      </c>
      <c r="J3121" s="117" t="s">
        <v>363</v>
      </c>
      <c r="K3121" s="121">
        <v>502483</v>
      </c>
    </row>
    <row r="3122" spans="1:11" x14ac:dyDescent="0.4">
      <c r="A3122" s="117" t="s">
        <v>6634</v>
      </c>
      <c r="B3122" s="117" t="s">
        <v>225</v>
      </c>
      <c r="C3122" s="117" t="s">
        <v>6560</v>
      </c>
      <c r="D3122" s="117" t="s">
        <v>6561</v>
      </c>
      <c r="E3122" s="117" t="s">
        <v>409</v>
      </c>
      <c r="F3122" s="117" t="s">
        <v>408</v>
      </c>
      <c r="G3122" s="146" t="str">
        <f t="shared" si="48"/>
        <v>468801伊佐湧水消防組合</v>
      </c>
      <c r="H3122" s="117" t="s">
        <v>226</v>
      </c>
      <c r="J3122" s="117" t="s">
        <v>363</v>
      </c>
      <c r="K3122" s="121">
        <v>710836</v>
      </c>
    </row>
    <row r="3123" spans="1:11" x14ac:dyDescent="0.4">
      <c r="A3123" s="117" t="s">
        <v>6634</v>
      </c>
      <c r="B3123" s="117" t="s">
        <v>225</v>
      </c>
      <c r="C3123" s="117" t="s">
        <v>6560</v>
      </c>
      <c r="D3123" s="117" t="s">
        <v>6561</v>
      </c>
      <c r="E3123" s="117" t="s">
        <v>407</v>
      </c>
      <c r="F3123" s="117" t="s">
        <v>406</v>
      </c>
      <c r="G3123" s="146" t="str">
        <f t="shared" si="48"/>
        <v>468878沖永良部衛生管理組合</v>
      </c>
      <c r="H3123" s="117" t="s">
        <v>226</v>
      </c>
      <c r="J3123" s="117" t="s">
        <v>363</v>
      </c>
      <c r="K3123" s="121">
        <v>282157</v>
      </c>
    </row>
    <row r="3124" spans="1:11" x14ac:dyDescent="0.4">
      <c r="A3124" s="117" t="s">
        <v>6634</v>
      </c>
      <c r="B3124" s="117" t="s">
        <v>225</v>
      </c>
      <c r="C3124" s="117" t="s">
        <v>6560</v>
      </c>
      <c r="D3124" s="117" t="s">
        <v>6561</v>
      </c>
      <c r="E3124" s="117" t="s">
        <v>405</v>
      </c>
      <c r="F3124" s="117" t="s">
        <v>404</v>
      </c>
      <c r="G3124" s="146" t="str">
        <f t="shared" si="48"/>
        <v>468908伊佐北姶良環境管理組合</v>
      </c>
      <c r="H3124" s="117" t="s">
        <v>226</v>
      </c>
      <c r="J3124" s="117" t="s">
        <v>363</v>
      </c>
      <c r="K3124" s="121">
        <v>731226</v>
      </c>
    </row>
    <row r="3125" spans="1:11" x14ac:dyDescent="0.4">
      <c r="A3125" s="117" t="s">
        <v>6634</v>
      </c>
      <c r="B3125" s="117" t="s">
        <v>225</v>
      </c>
      <c r="C3125" s="117" t="s">
        <v>6560</v>
      </c>
      <c r="D3125" s="117" t="s">
        <v>6561</v>
      </c>
      <c r="E3125" s="117" t="s">
        <v>403</v>
      </c>
      <c r="F3125" s="117" t="s">
        <v>402</v>
      </c>
      <c r="G3125" s="146" t="str">
        <f t="shared" si="48"/>
        <v>468916大隅曽於地区消防組合</v>
      </c>
      <c r="H3125" s="117" t="s">
        <v>226</v>
      </c>
      <c r="J3125" s="117" t="s">
        <v>363</v>
      </c>
      <c r="K3125" s="121">
        <v>1055048</v>
      </c>
    </row>
    <row r="3126" spans="1:11" x14ac:dyDescent="0.4">
      <c r="A3126" s="117" t="s">
        <v>6634</v>
      </c>
      <c r="B3126" s="117" t="s">
        <v>225</v>
      </c>
      <c r="C3126" s="117" t="s">
        <v>6560</v>
      </c>
      <c r="D3126" s="117" t="s">
        <v>6561</v>
      </c>
      <c r="E3126" s="117" t="s">
        <v>401</v>
      </c>
      <c r="F3126" s="117" t="s">
        <v>400</v>
      </c>
      <c r="G3126" s="146" t="str">
        <f t="shared" si="48"/>
        <v>468924大隅肝属地区消防組合</v>
      </c>
      <c r="H3126" s="117" t="s">
        <v>226</v>
      </c>
      <c r="J3126" s="117" t="s">
        <v>363</v>
      </c>
      <c r="K3126" s="121">
        <v>2168324</v>
      </c>
    </row>
    <row r="3127" spans="1:11" x14ac:dyDescent="0.4">
      <c r="A3127" s="117" t="s">
        <v>6634</v>
      </c>
      <c r="B3127" s="117" t="s">
        <v>225</v>
      </c>
      <c r="C3127" s="117" t="s">
        <v>6560</v>
      </c>
      <c r="D3127" s="117" t="s">
        <v>6561</v>
      </c>
      <c r="E3127" s="117" t="s">
        <v>399</v>
      </c>
      <c r="F3127" s="117" t="s">
        <v>398</v>
      </c>
      <c r="G3127" s="146" t="str">
        <f t="shared" si="48"/>
        <v>468941伊佐北姶良火葬場管理組合</v>
      </c>
      <c r="H3127" s="117" t="s">
        <v>226</v>
      </c>
      <c r="J3127" s="117" t="s">
        <v>363</v>
      </c>
      <c r="K3127" s="121">
        <v>37132</v>
      </c>
    </row>
    <row r="3128" spans="1:11" x14ac:dyDescent="0.4">
      <c r="A3128" s="117" t="s">
        <v>6634</v>
      </c>
      <c r="B3128" s="117" t="s">
        <v>225</v>
      </c>
      <c r="C3128" s="117" t="s">
        <v>6560</v>
      </c>
      <c r="D3128" s="117" t="s">
        <v>6561</v>
      </c>
      <c r="E3128" s="117" t="s">
        <v>397</v>
      </c>
      <c r="F3128" s="117" t="s">
        <v>396</v>
      </c>
      <c r="G3128" s="146" t="str">
        <f t="shared" si="48"/>
        <v>469033沖永良部与論地区広域事務組合</v>
      </c>
      <c r="H3128" s="117" t="s">
        <v>226</v>
      </c>
      <c r="J3128" s="117" t="s">
        <v>363</v>
      </c>
      <c r="K3128" s="121">
        <v>356920</v>
      </c>
    </row>
    <row r="3129" spans="1:11" x14ac:dyDescent="0.4">
      <c r="A3129" s="117" t="s">
        <v>6634</v>
      </c>
      <c r="B3129" s="117" t="s">
        <v>225</v>
      </c>
      <c r="C3129" s="117" t="s">
        <v>6560</v>
      </c>
      <c r="D3129" s="117" t="s">
        <v>6561</v>
      </c>
      <c r="E3129" s="117" t="s">
        <v>395</v>
      </c>
      <c r="F3129" s="117" t="s">
        <v>394</v>
      </c>
      <c r="G3129" s="146" t="str">
        <f t="shared" si="48"/>
        <v>469041北薩広域行政事務組合</v>
      </c>
      <c r="H3129" s="117" t="s">
        <v>226</v>
      </c>
      <c r="J3129" s="117" t="s">
        <v>363</v>
      </c>
      <c r="K3129" s="121">
        <v>1619355</v>
      </c>
    </row>
    <row r="3130" spans="1:11" x14ac:dyDescent="0.4">
      <c r="A3130" s="117" t="s">
        <v>6634</v>
      </c>
      <c r="B3130" s="117" t="s">
        <v>225</v>
      </c>
      <c r="C3130" s="117" t="s">
        <v>6560</v>
      </c>
      <c r="D3130" s="117" t="s">
        <v>6561</v>
      </c>
      <c r="E3130" s="117" t="s">
        <v>393</v>
      </c>
      <c r="F3130" s="117" t="s">
        <v>392</v>
      </c>
      <c r="G3130" s="146" t="str">
        <f t="shared" si="48"/>
        <v>469068徳之島地区消防組合</v>
      </c>
      <c r="H3130" s="117" t="s">
        <v>226</v>
      </c>
      <c r="J3130" s="117" t="s">
        <v>363</v>
      </c>
      <c r="K3130" s="121">
        <v>476142</v>
      </c>
    </row>
    <row r="3131" spans="1:11" x14ac:dyDescent="0.4">
      <c r="A3131" s="117" t="s">
        <v>6634</v>
      </c>
      <c r="B3131" s="117" t="s">
        <v>225</v>
      </c>
      <c r="C3131" s="117" t="s">
        <v>6560</v>
      </c>
      <c r="D3131" s="117" t="s">
        <v>6561</v>
      </c>
      <c r="E3131" s="117" t="s">
        <v>391</v>
      </c>
      <c r="F3131" s="117" t="s">
        <v>390</v>
      </c>
      <c r="G3131" s="146" t="str">
        <f t="shared" si="48"/>
        <v>469084曽於南部厚生事務組合</v>
      </c>
      <c r="H3131" s="117" t="s">
        <v>226</v>
      </c>
      <c r="J3131" s="117" t="s">
        <v>363</v>
      </c>
      <c r="K3131" s="121">
        <v>395473</v>
      </c>
    </row>
    <row r="3132" spans="1:11" x14ac:dyDescent="0.4">
      <c r="A3132" s="117" t="s">
        <v>6634</v>
      </c>
      <c r="B3132" s="117" t="s">
        <v>225</v>
      </c>
      <c r="C3132" s="117" t="s">
        <v>6560</v>
      </c>
      <c r="D3132" s="117" t="s">
        <v>6561</v>
      </c>
      <c r="E3132" s="117" t="s">
        <v>389</v>
      </c>
      <c r="F3132" s="117" t="s">
        <v>388</v>
      </c>
      <c r="G3132" s="146" t="str">
        <f t="shared" si="48"/>
        <v>469114熊毛地区消防組合</v>
      </c>
      <c r="H3132" s="117" t="s">
        <v>226</v>
      </c>
      <c r="J3132" s="117" t="s">
        <v>363</v>
      </c>
      <c r="K3132" s="121">
        <v>923630</v>
      </c>
    </row>
    <row r="3133" spans="1:11" x14ac:dyDescent="0.4">
      <c r="A3133" s="117" t="s">
        <v>6634</v>
      </c>
      <c r="B3133" s="117" t="s">
        <v>225</v>
      </c>
      <c r="C3133" s="117" t="s">
        <v>6560</v>
      </c>
      <c r="D3133" s="117" t="s">
        <v>6561</v>
      </c>
      <c r="E3133" s="117" t="s">
        <v>387</v>
      </c>
      <c r="F3133" s="117" t="s">
        <v>386</v>
      </c>
      <c r="G3133" s="146" t="str">
        <f t="shared" si="48"/>
        <v>469122大島地区消防組合</v>
      </c>
      <c r="H3133" s="117" t="s">
        <v>226</v>
      </c>
      <c r="J3133" s="117" t="s">
        <v>363</v>
      </c>
      <c r="K3133" s="121">
        <v>1382858</v>
      </c>
    </row>
    <row r="3134" spans="1:11" x14ac:dyDescent="0.4">
      <c r="A3134" s="117" t="s">
        <v>6634</v>
      </c>
      <c r="B3134" s="117" t="s">
        <v>225</v>
      </c>
      <c r="C3134" s="117" t="s">
        <v>6560</v>
      </c>
      <c r="D3134" s="117" t="s">
        <v>6561</v>
      </c>
      <c r="E3134" s="117" t="s">
        <v>385</v>
      </c>
      <c r="F3134" s="117" t="s">
        <v>384</v>
      </c>
      <c r="G3134" s="146" t="str">
        <f t="shared" si="48"/>
        <v>469157奄美群島広域事務組合</v>
      </c>
      <c r="H3134" s="117" t="s">
        <v>226</v>
      </c>
      <c r="J3134" s="117" t="s">
        <v>363</v>
      </c>
      <c r="K3134" s="121">
        <v>470123</v>
      </c>
    </row>
    <row r="3135" spans="1:11" x14ac:dyDescent="0.4">
      <c r="A3135" s="117" t="s">
        <v>6634</v>
      </c>
      <c r="B3135" s="117" t="s">
        <v>225</v>
      </c>
      <c r="C3135" s="117" t="s">
        <v>6560</v>
      </c>
      <c r="D3135" s="117" t="s">
        <v>6561</v>
      </c>
      <c r="E3135" s="117" t="s">
        <v>383</v>
      </c>
      <c r="F3135" s="117" t="s">
        <v>382</v>
      </c>
      <c r="G3135" s="146" t="str">
        <f t="shared" si="48"/>
        <v>469173大島農業共済事務組合</v>
      </c>
      <c r="H3135" s="117" t="s">
        <v>220</v>
      </c>
      <c r="J3135" s="117" t="s">
        <v>363</v>
      </c>
      <c r="K3135" s="121">
        <v>0</v>
      </c>
    </row>
    <row r="3136" spans="1:11" x14ac:dyDescent="0.4">
      <c r="A3136" s="117" t="s">
        <v>6634</v>
      </c>
      <c r="B3136" s="117" t="s">
        <v>225</v>
      </c>
      <c r="C3136" s="117" t="s">
        <v>6560</v>
      </c>
      <c r="D3136" s="117" t="s">
        <v>6561</v>
      </c>
      <c r="E3136" s="117" t="s">
        <v>381</v>
      </c>
      <c r="F3136" s="117" t="s">
        <v>380</v>
      </c>
      <c r="G3136" s="146" t="str">
        <f t="shared" si="48"/>
        <v>469190南薩介護保険事務組合</v>
      </c>
      <c r="H3136" s="117" t="s">
        <v>226</v>
      </c>
      <c r="J3136" s="117" t="s">
        <v>363</v>
      </c>
      <c r="K3136" s="121">
        <v>231624</v>
      </c>
    </row>
    <row r="3137" spans="1:11" x14ac:dyDescent="0.4">
      <c r="A3137" s="117" t="s">
        <v>6634</v>
      </c>
      <c r="B3137" s="117" t="s">
        <v>225</v>
      </c>
      <c r="C3137" s="117" t="s">
        <v>6560</v>
      </c>
      <c r="D3137" s="117" t="s">
        <v>6561</v>
      </c>
      <c r="E3137" s="117" t="s">
        <v>379</v>
      </c>
      <c r="F3137" s="117" t="s">
        <v>378</v>
      </c>
      <c r="G3137" s="146" t="str">
        <f t="shared" si="48"/>
        <v>469211姶良・伊佐地区介護保険組合</v>
      </c>
      <c r="H3137" s="117" t="s">
        <v>226</v>
      </c>
      <c r="J3137" s="117" t="s">
        <v>363</v>
      </c>
      <c r="K3137" s="121">
        <v>109625</v>
      </c>
    </row>
    <row r="3138" spans="1:11" x14ac:dyDescent="0.4">
      <c r="A3138" s="117" t="s">
        <v>6634</v>
      </c>
      <c r="B3138" s="117" t="s">
        <v>225</v>
      </c>
      <c r="C3138" s="117" t="s">
        <v>6560</v>
      </c>
      <c r="D3138" s="117" t="s">
        <v>6561</v>
      </c>
      <c r="E3138" s="117" t="s">
        <v>377</v>
      </c>
      <c r="F3138" s="117" t="s">
        <v>376</v>
      </c>
      <c r="G3138" s="146" t="str">
        <f t="shared" ref="G3138:G3201" si="49">E3138&amp;F3138</f>
        <v>469220曽於地区介護保険組合</v>
      </c>
      <c r="H3138" s="117" t="s">
        <v>226</v>
      </c>
      <c r="J3138" s="117" t="s">
        <v>363</v>
      </c>
      <c r="K3138" s="121">
        <v>139855</v>
      </c>
    </row>
    <row r="3139" spans="1:11" x14ac:dyDescent="0.4">
      <c r="A3139" s="117" t="s">
        <v>6634</v>
      </c>
      <c r="B3139" s="117" t="s">
        <v>225</v>
      </c>
      <c r="C3139" s="117" t="s">
        <v>6560</v>
      </c>
      <c r="D3139" s="117" t="s">
        <v>6561</v>
      </c>
      <c r="E3139" s="117" t="s">
        <v>375</v>
      </c>
      <c r="F3139" s="117" t="s">
        <v>374</v>
      </c>
      <c r="G3139" s="146" t="str">
        <f t="shared" si="49"/>
        <v>469246種子島地区広域事務組合</v>
      </c>
      <c r="H3139" s="117" t="s">
        <v>226</v>
      </c>
      <c r="J3139" s="117" t="s">
        <v>363</v>
      </c>
      <c r="K3139" s="121">
        <v>699977</v>
      </c>
    </row>
    <row r="3140" spans="1:11" x14ac:dyDescent="0.4">
      <c r="A3140" s="117" t="s">
        <v>6634</v>
      </c>
      <c r="B3140" s="117" t="s">
        <v>225</v>
      </c>
      <c r="C3140" s="117" t="s">
        <v>6560</v>
      </c>
      <c r="D3140" s="117" t="s">
        <v>6561</v>
      </c>
      <c r="E3140" s="117" t="s">
        <v>373</v>
      </c>
      <c r="F3140" s="117" t="s">
        <v>372</v>
      </c>
      <c r="G3140" s="146" t="str">
        <f t="shared" si="49"/>
        <v>469254徳之島地区介護保険組合</v>
      </c>
      <c r="H3140" s="117" t="s">
        <v>226</v>
      </c>
      <c r="J3140" s="117" t="s">
        <v>363</v>
      </c>
      <c r="K3140" s="121">
        <v>40476</v>
      </c>
    </row>
    <row r="3141" spans="1:11" x14ac:dyDescent="0.4">
      <c r="A3141" s="117" t="s">
        <v>6634</v>
      </c>
      <c r="B3141" s="117" t="s">
        <v>225</v>
      </c>
      <c r="C3141" s="117" t="s">
        <v>6560</v>
      </c>
      <c r="D3141" s="117" t="s">
        <v>6561</v>
      </c>
      <c r="E3141" s="117" t="s">
        <v>371</v>
      </c>
      <c r="F3141" s="117" t="s">
        <v>370</v>
      </c>
      <c r="G3141" s="146" t="str">
        <f t="shared" si="49"/>
        <v>469262奄美大島地区介護保険一部事務組合</v>
      </c>
      <c r="H3141" s="117" t="s">
        <v>226</v>
      </c>
      <c r="J3141" s="117" t="s">
        <v>363</v>
      </c>
      <c r="K3141" s="121">
        <v>57232</v>
      </c>
    </row>
    <row r="3142" spans="1:11" x14ac:dyDescent="0.4">
      <c r="A3142" s="117" t="s">
        <v>6634</v>
      </c>
      <c r="B3142" s="117" t="s">
        <v>225</v>
      </c>
      <c r="C3142" s="117" t="s">
        <v>6560</v>
      </c>
      <c r="D3142" s="117" t="s">
        <v>6561</v>
      </c>
      <c r="E3142" s="117" t="s">
        <v>369</v>
      </c>
      <c r="F3142" s="117" t="s">
        <v>368</v>
      </c>
      <c r="G3142" s="146" t="str">
        <f t="shared" si="49"/>
        <v>469289大隅肝属広域事務組合</v>
      </c>
      <c r="H3142" s="117" t="s">
        <v>226</v>
      </c>
      <c r="J3142" s="117" t="s">
        <v>363</v>
      </c>
      <c r="K3142" s="121">
        <v>1841225</v>
      </c>
    </row>
    <row r="3143" spans="1:11" x14ac:dyDescent="0.4">
      <c r="A3143" s="117" t="s">
        <v>6634</v>
      </c>
      <c r="B3143" s="117" t="s">
        <v>225</v>
      </c>
      <c r="C3143" s="117" t="s">
        <v>6560</v>
      </c>
      <c r="D3143" s="117" t="s">
        <v>6561</v>
      </c>
      <c r="E3143" s="117" t="s">
        <v>367</v>
      </c>
      <c r="F3143" s="117" t="s">
        <v>366</v>
      </c>
      <c r="G3143" s="146" t="str">
        <f t="shared" si="49"/>
        <v>469297徳之島愛ランド広域連合</v>
      </c>
      <c r="H3143" s="117" t="s">
        <v>226</v>
      </c>
      <c r="J3143" s="117" t="s">
        <v>363</v>
      </c>
      <c r="K3143" s="121">
        <v>610611</v>
      </c>
    </row>
    <row r="3144" spans="1:11" x14ac:dyDescent="0.4">
      <c r="A3144" s="117" t="s">
        <v>6634</v>
      </c>
      <c r="B3144" s="117" t="s">
        <v>225</v>
      </c>
      <c r="C3144" s="117" t="s">
        <v>6560</v>
      </c>
      <c r="D3144" s="117" t="s">
        <v>6561</v>
      </c>
      <c r="E3144" s="117" t="s">
        <v>365</v>
      </c>
      <c r="F3144" s="117" t="s">
        <v>364</v>
      </c>
      <c r="G3144" s="146" t="str">
        <f t="shared" si="49"/>
        <v>469319鹿児島県後期高齢者医療広域連合</v>
      </c>
      <c r="H3144" s="117" t="s">
        <v>220</v>
      </c>
      <c r="J3144" s="117" t="s">
        <v>363</v>
      </c>
      <c r="K3144" s="121">
        <v>1727640</v>
      </c>
    </row>
    <row r="3145" spans="1:11" x14ac:dyDescent="0.4">
      <c r="A3145" s="117" t="s">
        <v>6634</v>
      </c>
      <c r="B3145" s="117" t="s">
        <v>225</v>
      </c>
      <c r="C3145" s="117" t="s">
        <v>6560</v>
      </c>
      <c r="D3145" s="117" t="s">
        <v>6561</v>
      </c>
      <c r="E3145" s="117" t="s">
        <v>362</v>
      </c>
      <c r="F3145" s="117" t="s">
        <v>361</v>
      </c>
      <c r="G3145" s="146" t="str">
        <f t="shared" si="49"/>
        <v>472018那覇市</v>
      </c>
      <c r="H3145" s="117" t="s">
        <v>360</v>
      </c>
      <c r="J3145" s="117" t="s">
        <v>219</v>
      </c>
      <c r="K3145" s="121">
        <v>145193798</v>
      </c>
    </row>
    <row r="3146" spans="1:11" x14ac:dyDescent="0.4">
      <c r="A3146" s="117" t="s">
        <v>6634</v>
      </c>
      <c r="B3146" s="117" t="s">
        <v>225</v>
      </c>
      <c r="C3146" s="117" t="s">
        <v>6560</v>
      </c>
      <c r="D3146" s="117" t="s">
        <v>6561</v>
      </c>
      <c r="E3146" s="117" t="s">
        <v>359</v>
      </c>
      <c r="F3146" s="117" t="s">
        <v>358</v>
      </c>
      <c r="G3146" s="146" t="str">
        <f t="shared" si="49"/>
        <v>472051宜野湾市</v>
      </c>
      <c r="H3146" s="117" t="s">
        <v>338</v>
      </c>
      <c r="J3146" s="117" t="s">
        <v>219</v>
      </c>
      <c r="K3146" s="121">
        <v>41921314</v>
      </c>
    </row>
    <row r="3147" spans="1:11" x14ac:dyDescent="0.4">
      <c r="A3147" s="117" t="s">
        <v>6634</v>
      </c>
      <c r="B3147" s="117" t="s">
        <v>225</v>
      </c>
      <c r="C3147" s="117" t="s">
        <v>6560</v>
      </c>
      <c r="D3147" s="117" t="s">
        <v>6561</v>
      </c>
      <c r="E3147" s="117" t="s">
        <v>357</v>
      </c>
      <c r="F3147" s="117" t="s">
        <v>356</v>
      </c>
      <c r="G3147" s="146" t="str">
        <f t="shared" si="49"/>
        <v>472077石垣市</v>
      </c>
      <c r="H3147" s="117" t="s">
        <v>338</v>
      </c>
      <c r="J3147" s="117" t="s">
        <v>219</v>
      </c>
      <c r="K3147" s="121">
        <v>26724777</v>
      </c>
    </row>
    <row r="3148" spans="1:11" x14ac:dyDescent="0.4">
      <c r="A3148" s="117" t="s">
        <v>6634</v>
      </c>
      <c r="B3148" s="117" t="s">
        <v>225</v>
      </c>
      <c r="C3148" s="117" t="s">
        <v>6560</v>
      </c>
      <c r="D3148" s="117" t="s">
        <v>6561</v>
      </c>
      <c r="E3148" s="117" t="s">
        <v>355</v>
      </c>
      <c r="F3148" s="117" t="s">
        <v>354</v>
      </c>
      <c r="G3148" s="146" t="str">
        <f t="shared" si="49"/>
        <v>472085浦添市</v>
      </c>
      <c r="H3148" s="117" t="s">
        <v>343</v>
      </c>
      <c r="J3148" s="117" t="s">
        <v>219</v>
      </c>
      <c r="K3148" s="121">
        <v>53715934</v>
      </c>
    </row>
    <row r="3149" spans="1:11" x14ac:dyDescent="0.4">
      <c r="A3149" s="117" t="s">
        <v>6634</v>
      </c>
      <c r="B3149" s="117" t="s">
        <v>225</v>
      </c>
      <c r="C3149" s="117" t="s">
        <v>6560</v>
      </c>
      <c r="D3149" s="117" t="s">
        <v>6561</v>
      </c>
      <c r="E3149" s="117" t="s">
        <v>353</v>
      </c>
      <c r="F3149" s="117" t="s">
        <v>352</v>
      </c>
      <c r="G3149" s="146" t="str">
        <f t="shared" si="49"/>
        <v>472093名護市</v>
      </c>
      <c r="H3149" s="117" t="s">
        <v>338</v>
      </c>
      <c r="J3149" s="117" t="s">
        <v>219</v>
      </c>
      <c r="K3149" s="121">
        <v>38800813</v>
      </c>
    </row>
    <row r="3150" spans="1:11" x14ac:dyDescent="0.4">
      <c r="A3150" s="117" t="s">
        <v>6634</v>
      </c>
      <c r="B3150" s="117" t="s">
        <v>225</v>
      </c>
      <c r="C3150" s="117" t="s">
        <v>6560</v>
      </c>
      <c r="D3150" s="117" t="s">
        <v>6561</v>
      </c>
      <c r="E3150" s="117" t="s">
        <v>351</v>
      </c>
      <c r="F3150" s="117" t="s">
        <v>350</v>
      </c>
      <c r="G3150" s="146" t="str">
        <f t="shared" si="49"/>
        <v>472107糸満市</v>
      </c>
      <c r="H3150" s="117" t="s">
        <v>338</v>
      </c>
      <c r="J3150" s="117" t="s">
        <v>219</v>
      </c>
      <c r="K3150" s="121">
        <v>26272146</v>
      </c>
    </row>
    <row r="3151" spans="1:11" x14ac:dyDescent="0.4">
      <c r="A3151" s="117" t="s">
        <v>6634</v>
      </c>
      <c r="B3151" s="117" t="s">
        <v>225</v>
      </c>
      <c r="C3151" s="117" t="s">
        <v>6560</v>
      </c>
      <c r="D3151" s="117" t="s">
        <v>6561</v>
      </c>
      <c r="E3151" s="117" t="s">
        <v>349</v>
      </c>
      <c r="F3151" s="117" t="s">
        <v>348</v>
      </c>
      <c r="G3151" s="146" t="str">
        <f t="shared" si="49"/>
        <v>472115沖縄市</v>
      </c>
      <c r="H3151" s="117" t="s">
        <v>343</v>
      </c>
      <c r="J3151" s="117" t="s">
        <v>219</v>
      </c>
      <c r="K3151" s="121">
        <v>68218261</v>
      </c>
    </row>
    <row r="3152" spans="1:11" x14ac:dyDescent="0.4">
      <c r="A3152" s="117" t="s">
        <v>6634</v>
      </c>
      <c r="B3152" s="117" t="s">
        <v>225</v>
      </c>
      <c r="C3152" s="117" t="s">
        <v>6560</v>
      </c>
      <c r="D3152" s="117" t="s">
        <v>6561</v>
      </c>
      <c r="E3152" s="117" t="s">
        <v>347</v>
      </c>
      <c r="F3152" s="117" t="s">
        <v>346</v>
      </c>
      <c r="G3152" s="146" t="str">
        <f t="shared" si="49"/>
        <v>472123豊見城市</v>
      </c>
      <c r="H3152" s="117" t="s">
        <v>338</v>
      </c>
      <c r="J3152" s="117" t="s">
        <v>219</v>
      </c>
      <c r="K3152" s="121">
        <v>26893837</v>
      </c>
    </row>
    <row r="3153" spans="1:11" x14ac:dyDescent="0.4">
      <c r="A3153" s="117" t="s">
        <v>6634</v>
      </c>
      <c r="B3153" s="117" t="s">
        <v>225</v>
      </c>
      <c r="C3153" s="117" t="s">
        <v>6560</v>
      </c>
      <c r="D3153" s="117" t="s">
        <v>6561</v>
      </c>
      <c r="E3153" s="117" t="s">
        <v>345</v>
      </c>
      <c r="F3153" s="117" t="s">
        <v>344</v>
      </c>
      <c r="G3153" s="146" t="str">
        <f t="shared" si="49"/>
        <v>472131うるま市</v>
      </c>
      <c r="H3153" s="117" t="s">
        <v>343</v>
      </c>
      <c r="J3153" s="117" t="s">
        <v>219</v>
      </c>
      <c r="K3153" s="121">
        <v>55686612</v>
      </c>
    </row>
    <row r="3154" spans="1:11" x14ac:dyDescent="0.4">
      <c r="A3154" s="117" t="s">
        <v>6634</v>
      </c>
      <c r="B3154" s="117" t="s">
        <v>225</v>
      </c>
      <c r="C3154" s="117" t="s">
        <v>6560</v>
      </c>
      <c r="D3154" s="117" t="s">
        <v>6561</v>
      </c>
      <c r="E3154" s="117" t="s">
        <v>342</v>
      </c>
      <c r="F3154" s="117" t="s">
        <v>341</v>
      </c>
      <c r="G3154" s="146" t="str">
        <f t="shared" si="49"/>
        <v>472140宮古島市</v>
      </c>
      <c r="H3154" s="117" t="s">
        <v>338</v>
      </c>
      <c r="J3154" s="117" t="s">
        <v>219</v>
      </c>
      <c r="K3154" s="121">
        <v>38595315</v>
      </c>
    </row>
    <row r="3155" spans="1:11" x14ac:dyDescent="0.4">
      <c r="A3155" s="117" t="s">
        <v>6634</v>
      </c>
      <c r="B3155" s="117" t="s">
        <v>225</v>
      </c>
      <c r="C3155" s="117" t="s">
        <v>6560</v>
      </c>
      <c r="D3155" s="117" t="s">
        <v>6561</v>
      </c>
      <c r="E3155" s="117" t="s">
        <v>340</v>
      </c>
      <c r="F3155" s="117" t="s">
        <v>339</v>
      </c>
      <c r="G3155" s="146" t="str">
        <f t="shared" si="49"/>
        <v>472158南城市</v>
      </c>
      <c r="H3155" s="117" t="s">
        <v>338</v>
      </c>
      <c r="J3155" s="117" t="s">
        <v>219</v>
      </c>
      <c r="K3155" s="121">
        <v>24512807</v>
      </c>
    </row>
    <row r="3156" spans="1:11" x14ac:dyDescent="0.4">
      <c r="A3156" s="117" t="s">
        <v>6634</v>
      </c>
      <c r="B3156" s="117" t="s">
        <v>225</v>
      </c>
      <c r="C3156" s="117" t="s">
        <v>6560</v>
      </c>
      <c r="D3156" s="117" t="s">
        <v>6561</v>
      </c>
      <c r="E3156" s="117" t="s">
        <v>337</v>
      </c>
      <c r="F3156" s="117" t="s">
        <v>336</v>
      </c>
      <c r="G3156" s="146" t="str">
        <f t="shared" si="49"/>
        <v>473014国頭村</v>
      </c>
      <c r="H3156" s="117" t="s">
        <v>277</v>
      </c>
      <c r="J3156" s="117" t="s">
        <v>219</v>
      </c>
      <c r="K3156" s="121">
        <v>5523992</v>
      </c>
    </row>
    <row r="3157" spans="1:11" x14ac:dyDescent="0.4">
      <c r="A3157" s="117" t="s">
        <v>6634</v>
      </c>
      <c r="B3157" s="117" t="s">
        <v>225</v>
      </c>
      <c r="C3157" s="117" t="s">
        <v>6560</v>
      </c>
      <c r="D3157" s="117" t="s">
        <v>6561</v>
      </c>
      <c r="E3157" s="117" t="s">
        <v>335</v>
      </c>
      <c r="F3157" s="117" t="s">
        <v>334</v>
      </c>
      <c r="G3157" s="146" t="str">
        <f t="shared" si="49"/>
        <v>473022大宜味村</v>
      </c>
      <c r="H3157" s="117" t="s">
        <v>277</v>
      </c>
      <c r="J3157" s="117" t="s">
        <v>219</v>
      </c>
      <c r="K3157" s="121">
        <v>3338554</v>
      </c>
    </row>
    <row r="3158" spans="1:11" x14ac:dyDescent="0.4">
      <c r="A3158" s="117" t="s">
        <v>6634</v>
      </c>
      <c r="B3158" s="117" t="s">
        <v>225</v>
      </c>
      <c r="C3158" s="117" t="s">
        <v>6560</v>
      </c>
      <c r="D3158" s="117" t="s">
        <v>6561</v>
      </c>
      <c r="E3158" s="117" t="s">
        <v>333</v>
      </c>
      <c r="F3158" s="117" t="s">
        <v>332</v>
      </c>
      <c r="G3158" s="146" t="str">
        <f t="shared" si="49"/>
        <v>473031東村</v>
      </c>
      <c r="H3158" s="117" t="s">
        <v>277</v>
      </c>
      <c r="J3158" s="117" t="s">
        <v>219</v>
      </c>
      <c r="K3158" s="121">
        <v>3039135</v>
      </c>
    </row>
    <row r="3159" spans="1:11" x14ac:dyDescent="0.4">
      <c r="A3159" s="117" t="s">
        <v>6634</v>
      </c>
      <c r="B3159" s="117" t="s">
        <v>225</v>
      </c>
      <c r="C3159" s="117" t="s">
        <v>6560</v>
      </c>
      <c r="D3159" s="117" t="s">
        <v>6561</v>
      </c>
      <c r="E3159" s="117" t="s">
        <v>331</v>
      </c>
      <c r="F3159" s="117" t="s">
        <v>330</v>
      </c>
      <c r="G3159" s="146" t="str">
        <f t="shared" si="49"/>
        <v>473065今帰仁村</v>
      </c>
      <c r="H3159" s="117" t="s">
        <v>277</v>
      </c>
      <c r="J3159" s="117" t="s">
        <v>219</v>
      </c>
      <c r="K3159" s="121">
        <v>7671584</v>
      </c>
    </row>
    <row r="3160" spans="1:11" x14ac:dyDescent="0.4">
      <c r="A3160" s="117" t="s">
        <v>6634</v>
      </c>
      <c r="B3160" s="117" t="s">
        <v>225</v>
      </c>
      <c r="C3160" s="117" t="s">
        <v>6560</v>
      </c>
      <c r="D3160" s="117" t="s">
        <v>6561</v>
      </c>
      <c r="E3160" s="117" t="s">
        <v>329</v>
      </c>
      <c r="F3160" s="117" t="s">
        <v>328</v>
      </c>
      <c r="G3160" s="146" t="str">
        <f t="shared" si="49"/>
        <v>473081本部町</v>
      </c>
      <c r="H3160" s="117" t="s">
        <v>277</v>
      </c>
      <c r="J3160" s="117" t="s">
        <v>219</v>
      </c>
      <c r="K3160" s="121">
        <v>8034950</v>
      </c>
    </row>
    <row r="3161" spans="1:11" x14ac:dyDescent="0.4">
      <c r="A3161" s="117" t="s">
        <v>6634</v>
      </c>
      <c r="B3161" s="117" t="s">
        <v>225</v>
      </c>
      <c r="C3161" s="117" t="s">
        <v>6560</v>
      </c>
      <c r="D3161" s="117" t="s">
        <v>6561</v>
      </c>
      <c r="E3161" s="117" t="s">
        <v>327</v>
      </c>
      <c r="F3161" s="117" t="s">
        <v>326</v>
      </c>
      <c r="G3161" s="146" t="str">
        <f t="shared" si="49"/>
        <v>473111恩納村</v>
      </c>
      <c r="H3161" s="117" t="s">
        <v>277</v>
      </c>
      <c r="J3161" s="117" t="s">
        <v>219</v>
      </c>
      <c r="K3161" s="121">
        <v>9737046</v>
      </c>
    </row>
    <row r="3162" spans="1:11" x14ac:dyDescent="0.4">
      <c r="A3162" s="117" t="s">
        <v>6634</v>
      </c>
      <c r="B3162" s="117" t="s">
        <v>225</v>
      </c>
      <c r="C3162" s="117" t="s">
        <v>6560</v>
      </c>
      <c r="D3162" s="117" t="s">
        <v>6561</v>
      </c>
      <c r="E3162" s="117" t="s">
        <v>325</v>
      </c>
      <c r="F3162" s="117" t="s">
        <v>324</v>
      </c>
      <c r="G3162" s="146" t="str">
        <f t="shared" si="49"/>
        <v>473138宜野座村</v>
      </c>
      <c r="H3162" s="117" t="s">
        <v>277</v>
      </c>
      <c r="J3162" s="117" t="s">
        <v>219</v>
      </c>
      <c r="K3162" s="121">
        <v>8295235</v>
      </c>
    </row>
    <row r="3163" spans="1:11" x14ac:dyDescent="0.4">
      <c r="A3163" s="117" t="s">
        <v>6634</v>
      </c>
      <c r="B3163" s="117" t="s">
        <v>225</v>
      </c>
      <c r="C3163" s="117" t="s">
        <v>6560</v>
      </c>
      <c r="D3163" s="117" t="s">
        <v>6561</v>
      </c>
      <c r="E3163" s="117" t="s">
        <v>323</v>
      </c>
      <c r="F3163" s="117" t="s">
        <v>322</v>
      </c>
      <c r="G3163" s="146" t="str">
        <f t="shared" si="49"/>
        <v>473146金武町</v>
      </c>
      <c r="H3163" s="117" t="s">
        <v>277</v>
      </c>
      <c r="J3163" s="117" t="s">
        <v>219</v>
      </c>
      <c r="K3163" s="121">
        <v>9353256</v>
      </c>
    </row>
    <row r="3164" spans="1:11" x14ac:dyDescent="0.4">
      <c r="A3164" s="117" t="s">
        <v>6634</v>
      </c>
      <c r="B3164" s="117" t="s">
        <v>225</v>
      </c>
      <c r="C3164" s="117" t="s">
        <v>6560</v>
      </c>
      <c r="D3164" s="117" t="s">
        <v>6561</v>
      </c>
      <c r="E3164" s="117" t="s">
        <v>321</v>
      </c>
      <c r="F3164" s="117" t="s">
        <v>320</v>
      </c>
      <c r="G3164" s="146" t="str">
        <f t="shared" si="49"/>
        <v>473154伊江村</v>
      </c>
      <c r="H3164" s="117" t="s">
        <v>277</v>
      </c>
      <c r="J3164" s="117" t="s">
        <v>219</v>
      </c>
      <c r="K3164" s="121">
        <v>6093541</v>
      </c>
    </row>
    <row r="3165" spans="1:11" x14ac:dyDescent="0.4">
      <c r="A3165" s="117" t="s">
        <v>6634</v>
      </c>
      <c r="B3165" s="117" t="s">
        <v>225</v>
      </c>
      <c r="C3165" s="117" t="s">
        <v>6560</v>
      </c>
      <c r="D3165" s="117" t="s">
        <v>6561</v>
      </c>
      <c r="E3165" s="117" t="s">
        <v>319</v>
      </c>
      <c r="F3165" s="117" t="s">
        <v>318</v>
      </c>
      <c r="G3165" s="146" t="str">
        <f t="shared" si="49"/>
        <v>473243読谷村</v>
      </c>
      <c r="H3165" s="117" t="s">
        <v>277</v>
      </c>
      <c r="J3165" s="117" t="s">
        <v>219</v>
      </c>
      <c r="K3165" s="121">
        <v>16623601</v>
      </c>
    </row>
    <row r="3166" spans="1:11" x14ac:dyDescent="0.4">
      <c r="A3166" s="117" t="s">
        <v>6634</v>
      </c>
      <c r="B3166" s="117" t="s">
        <v>225</v>
      </c>
      <c r="C3166" s="117" t="s">
        <v>6560</v>
      </c>
      <c r="D3166" s="117" t="s">
        <v>6561</v>
      </c>
      <c r="E3166" s="117" t="s">
        <v>317</v>
      </c>
      <c r="F3166" s="117" t="s">
        <v>316</v>
      </c>
      <c r="G3166" s="146" t="str">
        <f t="shared" si="49"/>
        <v>473251嘉手納町</v>
      </c>
      <c r="H3166" s="117" t="s">
        <v>277</v>
      </c>
      <c r="J3166" s="117" t="s">
        <v>219</v>
      </c>
      <c r="K3166" s="121">
        <v>9669380</v>
      </c>
    </row>
    <row r="3167" spans="1:11" x14ac:dyDescent="0.4">
      <c r="A3167" s="117" t="s">
        <v>6634</v>
      </c>
      <c r="B3167" s="117" t="s">
        <v>225</v>
      </c>
      <c r="C3167" s="117" t="s">
        <v>6560</v>
      </c>
      <c r="D3167" s="117" t="s">
        <v>6561</v>
      </c>
      <c r="E3167" s="117" t="s">
        <v>315</v>
      </c>
      <c r="F3167" s="117" t="s">
        <v>314</v>
      </c>
      <c r="G3167" s="146" t="str">
        <f t="shared" si="49"/>
        <v>473260北谷町</v>
      </c>
      <c r="H3167" s="117" t="s">
        <v>277</v>
      </c>
      <c r="J3167" s="117" t="s">
        <v>219</v>
      </c>
      <c r="K3167" s="121">
        <v>14676484</v>
      </c>
    </row>
    <row r="3168" spans="1:11" x14ac:dyDescent="0.4">
      <c r="A3168" s="117" t="s">
        <v>6634</v>
      </c>
      <c r="B3168" s="117" t="s">
        <v>225</v>
      </c>
      <c r="C3168" s="117" t="s">
        <v>6560</v>
      </c>
      <c r="D3168" s="117" t="s">
        <v>6561</v>
      </c>
      <c r="E3168" s="117" t="s">
        <v>313</v>
      </c>
      <c r="F3168" s="117" t="s">
        <v>312</v>
      </c>
      <c r="G3168" s="146" t="str">
        <f t="shared" si="49"/>
        <v>473278北中城村</v>
      </c>
      <c r="H3168" s="117" t="s">
        <v>277</v>
      </c>
      <c r="J3168" s="117" t="s">
        <v>219</v>
      </c>
      <c r="K3168" s="121">
        <v>8369874</v>
      </c>
    </row>
    <row r="3169" spans="1:11" x14ac:dyDescent="0.4">
      <c r="A3169" s="117" t="s">
        <v>6634</v>
      </c>
      <c r="B3169" s="117" t="s">
        <v>225</v>
      </c>
      <c r="C3169" s="117" t="s">
        <v>6560</v>
      </c>
      <c r="D3169" s="117" t="s">
        <v>6561</v>
      </c>
      <c r="E3169" s="117" t="s">
        <v>311</v>
      </c>
      <c r="F3169" s="117" t="s">
        <v>310</v>
      </c>
      <c r="G3169" s="146" t="str">
        <f t="shared" si="49"/>
        <v>473286中城村</v>
      </c>
      <c r="H3169" s="117" t="s">
        <v>277</v>
      </c>
      <c r="J3169" s="117" t="s">
        <v>219</v>
      </c>
      <c r="K3169" s="121">
        <v>7918236</v>
      </c>
    </row>
    <row r="3170" spans="1:11" x14ac:dyDescent="0.4">
      <c r="A3170" s="117" t="s">
        <v>6634</v>
      </c>
      <c r="B3170" s="117" t="s">
        <v>225</v>
      </c>
      <c r="C3170" s="117" t="s">
        <v>6560</v>
      </c>
      <c r="D3170" s="117" t="s">
        <v>6561</v>
      </c>
      <c r="E3170" s="117" t="s">
        <v>309</v>
      </c>
      <c r="F3170" s="117" t="s">
        <v>308</v>
      </c>
      <c r="G3170" s="146" t="str">
        <f t="shared" si="49"/>
        <v>473294西原町</v>
      </c>
      <c r="H3170" s="117" t="s">
        <v>277</v>
      </c>
      <c r="J3170" s="117" t="s">
        <v>219</v>
      </c>
      <c r="K3170" s="121">
        <v>12370102</v>
      </c>
    </row>
    <row r="3171" spans="1:11" x14ac:dyDescent="0.4">
      <c r="A3171" s="117" t="s">
        <v>6634</v>
      </c>
      <c r="B3171" s="117" t="s">
        <v>225</v>
      </c>
      <c r="C3171" s="117" t="s">
        <v>6560</v>
      </c>
      <c r="D3171" s="117" t="s">
        <v>6561</v>
      </c>
      <c r="E3171" s="117" t="s">
        <v>307</v>
      </c>
      <c r="F3171" s="117" t="s">
        <v>306</v>
      </c>
      <c r="G3171" s="146" t="str">
        <f t="shared" si="49"/>
        <v>473481与那原町</v>
      </c>
      <c r="H3171" s="117" t="s">
        <v>277</v>
      </c>
      <c r="J3171" s="117" t="s">
        <v>219</v>
      </c>
      <c r="K3171" s="121">
        <v>7298126</v>
      </c>
    </row>
    <row r="3172" spans="1:11" x14ac:dyDescent="0.4">
      <c r="A3172" s="117" t="s">
        <v>6634</v>
      </c>
      <c r="B3172" s="117" t="s">
        <v>225</v>
      </c>
      <c r="C3172" s="117" t="s">
        <v>6560</v>
      </c>
      <c r="D3172" s="117" t="s">
        <v>6561</v>
      </c>
      <c r="E3172" s="117" t="s">
        <v>305</v>
      </c>
      <c r="F3172" s="117" t="s">
        <v>304</v>
      </c>
      <c r="G3172" s="146" t="str">
        <f t="shared" si="49"/>
        <v>473502南風原町</v>
      </c>
      <c r="H3172" s="117" t="s">
        <v>277</v>
      </c>
      <c r="J3172" s="117" t="s">
        <v>219</v>
      </c>
      <c r="K3172" s="121">
        <v>16857864</v>
      </c>
    </row>
    <row r="3173" spans="1:11" x14ac:dyDescent="0.4">
      <c r="A3173" s="117" t="s">
        <v>6634</v>
      </c>
      <c r="B3173" s="117" t="s">
        <v>225</v>
      </c>
      <c r="C3173" s="117" t="s">
        <v>6560</v>
      </c>
      <c r="D3173" s="117" t="s">
        <v>6561</v>
      </c>
      <c r="E3173" s="117" t="s">
        <v>303</v>
      </c>
      <c r="F3173" s="117" t="s">
        <v>302</v>
      </c>
      <c r="G3173" s="146" t="str">
        <f t="shared" si="49"/>
        <v>473537渡嘉敷村</v>
      </c>
      <c r="H3173" s="117" t="s">
        <v>277</v>
      </c>
      <c r="J3173" s="117" t="s">
        <v>219</v>
      </c>
      <c r="K3173" s="121">
        <v>1927644</v>
      </c>
    </row>
    <row r="3174" spans="1:11" x14ac:dyDescent="0.4">
      <c r="A3174" s="117" t="s">
        <v>6634</v>
      </c>
      <c r="B3174" s="117" t="s">
        <v>225</v>
      </c>
      <c r="C3174" s="117" t="s">
        <v>6560</v>
      </c>
      <c r="D3174" s="117" t="s">
        <v>6561</v>
      </c>
      <c r="E3174" s="117" t="s">
        <v>301</v>
      </c>
      <c r="F3174" s="117" t="s">
        <v>300</v>
      </c>
      <c r="G3174" s="146" t="str">
        <f t="shared" si="49"/>
        <v>473545座間味村</v>
      </c>
      <c r="H3174" s="117" t="s">
        <v>277</v>
      </c>
      <c r="J3174" s="117" t="s">
        <v>219</v>
      </c>
      <c r="K3174" s="121">
        <v>2042881</v>
      </c>
    </row>
    <row r="3175" spans="1:11" x14ac:dyDescent="0.4">
      <c r="A3175" s="117" t="s">
        <v>6634</v>
      </c>
      <c r="B3175" s="117" t="s">
        <v>225</v>
      </c>
      <c r="C3175" s="117" t="s">
        <v>6560</v>
      </c>
      <c r="D3175" s="117" t="s">
        <v>6561</v>
      </c>
      <c r="E3175" s="117" t="s">
        <v>299</v>
      </c>
      <c r="F3175" s="117" t="s">
        <v>298</v>
      </c>
      <c r="G3175" s="146" t="str">
        <f t="shared" si="49"/>
        <v>473553粟国村</v>
      </c>
      <c r="H3175" s="117" t="s">
        <v>277</v>
      </c>
      <c r="J3175" s="117" t="s">
        <v>219</v>
      </c>
      <c r="K3175" s="121">
        <v>1599671</v>
      </c>
    </row>
    <row r="3176" spans="1:11" x14ac:dyDescent="0.4">
      <c r="A3176" s="117" t="s">
        <v>6634</v>
      </c>
      <c r="B3176" s="117" t="s">
        <v>225</v>
      </c>
      <c r="C3176" s="117" t="s">
        <v>6560</v>
      </c>
      <c r="D3176" s="117" t="s">
        <v>6561</v>
      </c>
      <c r="E3176" s="117" t="s">
        <v>297</v>
      </c>
      <c r="F3176" s="117" t="s">
        <v>296</v>
      </c>
      <c r="G3176" s="146" t="str">
        <f t="shared" si="49"/>
        <v>473561渡名喜村</v>
      </c>
      <c r="H3176" s="117" t="s">
        <v>277</v>
      </c>
      <c r="J3176" s="117" t="s">
        <v>219</v>
      </c>
      <c r="K3176" s="121">
        <v>1305674</v>
      </c>
    </row>
    <row r="3177" spans="1:11" x14ac:dyDescent="0.4">
      <c r="A3177" s="117" t="s">
        <v>6634</v>
      </c>
      <c r="B3177" s="117" t="s">
        <v>225</v>
      </c>
      <c r="C3177" s="117" t="s">
        <v>6560</v>
      </c>
      <c r="D3177" s="117" t="s">
        <v>6561</v>
      </c>
      <c r="E3177" s="117" t="s">
        <v>295</v>
      </c>
      <c r="F3177" s="117" t="s">
        <v>294</v>
      </c>
      <c r="G3177" s="146" t="str">
        <f t="shared" si="49"/>
        <v>473570南大東村</v>
      </c>
      <c r="H3177" s="117" t="s">
        <v>277</v>
      </c>
      <c r="J3177" s="117" t="s">
        <v>219</v>
      </c>
      <c r="K3177" s="121">
        <v>3833781</v>
      </c>
    </row>
    <row r="3178" spans="1:11" x14ac:dyDescent="0.4">
      <c r="A3178" s="117" t="s">
        <v>6634</v>
      </c>
      <c r="B3178" s="117" t="s">
        <v>225</v>
      </c>
      <c r="C3178" s="117" t="s">
        <v>6560</v>
      </c>
      <c r="D3178" s="117" t="s">
        <v>6561</v>
      </c>
      <c r="E3178" s="117" t="s">
        <v>293</v>
      </c>
      <c r="F3178" s="117" t="s">
        <v>292</v>
      </c>
      <c r="G3178" s="146" t="str">
        <f t="shared" si="49"/>
        <v>473588北大東村</v>
      </c>
      <c r="H3178" s="117" t="s">
        <v>277</v>
      </c>
      <c r="J3178" s="117" t="s">
        <v>219</v>
      </c>
      <c r="K3178" s="121">
        <v>2884332</v>
      </c>
    </row>
    <row r="3179" spans="1:11" x14ac:dyDescent="0.4">
      <c r="A3179" s="117" t="s">
        <v>6634</v>
      </c>
      <c r="B3179" s="117" t="s">
        <v>225</v>
      </c>
      <c r="C3179" s="117" t="s">
        <v>6560</v>
      </c>
      <c r="D3179" s="117" t="s">
        <v>6561</v>
      </c>
      <c r="E3179" s="117" t="s">
        <v>291</v>
      </c>
      <c r="F3179" s="117" t="s">
        <v>290</v>
      </c>
      <c r="G3179" s="146" t="str">
        <f t="shared" si="49"/>
        <v>473596伊平屋村</v>
      </c>
      <c r="H3179" s="117" t="s">
        <v>277</v>
      </c>
      <c r="J3179" s="117" t="s">
        <v>219</v>
      </c>
      <c r="K3179" s="121">
        <v>3348944</v>
      </c>
    </row>
    <row r="3180" spans="1:11" x14ac:dyDescent="0.4">
      <c r="A3180" s="117" t="s">
        <v>6634</v>
      </c>
      <c r="B3180" s="117" t="s">
        <v>225</v>
      </c>
      <c r="C3180" s="117" t="s">
        <v>6560</v>
      </c>
      <c r="D3180" s="117" t="s">
        <v>6561</v>
      </c>
      <c r="E3180" s="117" t="s">
        <v>289</v>
      </c>
      <c r="F3180" s="117" t="s">
        <v>288</v>
      </c>
      <c r="G3180" s="146" t="str">
        <f t="shared" si="49"/>
        <v>473600伊是名村</v>
      </c>
      <c r="H3180" s="117" t="s">
        <v>277</v>
      </c>
      <c r="J3180" s="117" t="s">
        <v>219</v>
      </c>
      <c r="K3180" s="121">
        <v>2488099</v>
      </c>
    </row>
    <row r="3181" spans="1:11" x14ac:dyDescent="0.4">
      <c r="A3181" s="117" t="s">
        <v>6634</v>
      </c>
      <c r="B3181" s="117" t="s">
        <v>225</v>
      </c>
      <c r="C3181" s="117" t="s">
        <v>6560</v>
      </c>
      <c r="D3181" s="117" t="s">
        <v>6561</v>
      </c>
      <c r="E3181" s="117" t="s">
        <v>287</v>
      </c>
      <c r="F3181" s="117" t="s">
        <v>286</v>
      </c>
      <c r="G3181" s="146" t="str">
        <f t="shared" si="49"/>
        <v>473618久米島町</v>
      </c>
      <c r="H3181" s="117" t="s">
        <v>277</v>
      </c>
      <c r="J3181" s="117" t="s">
        <v>219</v>
      </c>
      <c r="K3181" s="121">
        <v>8157301</v>
      </c>
    </row>
    <row r="3182" spans="1:11" x14ac:dyDescent="0.4">
      <c r="A3182" s="117" t="s">
        <v>6634</v>
      </c>
      <c r="B3182" s="117" t="s">
        <v>225</v>
      </c>
      <c r="C3182" s="117" t="s">
        <v>6560</v>
      </c>
      <c r="D3182" s="117" t="s">
        <v>6561</v>
      </c>
      <c r="E3182" s="117" t="s">
        <v>285</v>
      </c>
      <c r="F3182" s="117" t="s">
        <v>284</v>
      </c>
      <c r="G3182" s="146" t="str">
        <f t="shared" si="49"/>
        <v>473626八重瀬町</v>
      </c>
      <c r="H3182" s="117" t="s">
        <v>277</v>
      </c>
      <c r="J3182" s="117" t="s">
        <v>219</v>
      </c>
      <c r="K3182" s="121">
        <v>13763187</v>
      </c>
    </row>
    <row r="3183" spans="1:11" x14ac:dyDescent="0.4">
      <c r="A3183" s="117" t="s">
        <v>6634</v>
      </c>
      <c r="B3183" s="117" t="s">
        <v>225</v>
      </c>
      <c r="C3183" s="117" t="s">
        <v>6560</v>
      </c>
      <c r="D3183" s="117" t="s">
        <v>6561</v>
      </c>
      <c r="E3183" s="117" t="s">
        <v>283</v>
      </c>
      <c r="F3183" s="117" t="s">
        <v>282</v>
      </c>
      <c r="G3183" s="146" t="str">
        <f t="shared" si="49"/>
        <v>473758多良間村</v>
      </c>
      <c r="H3183" s="117" t="s">
        <v>277</v>
      </c>
      <c r="J3183" s="117" t="s">
        <v>219</v>
      </c>
      <c r="K3183" s="121">
        <v>4713353</v>
      </c>
    </row>
    <row r="3184" spans="1:11" x14ac:dyDescent="0.4">
      <c r="A3184" s="117" t="s">
        <v>6634</v>
      </c>
      <c r="B3184" s="117" t="s">
        <v>225</v>
      </c>
      <c r="C3184" s="117" t="s">
        <v>6560</v>
      </c>
      <c r="D3184" s="117" t="s">
        <v>6561</v>
      </c>
      <c r="E3184" s="117" t="s">
        <v>281</v>
      </c>
      <c r="F3184" s="117" t="s">
        <v>280</v>
      </c>
      <c r="G3184" s="146" t="str">
        <f t="shared" si="49"/>
        <v>473812竹富町</v>
      </c>
      <c r="H3184" s="117" t="s">
        <v>277</v>
      </c>
      <c r="J3184" s="117" t="s">
        <v>219</v>
      </c>
      <c r="K3184" s="121">
        <v>6722870</v>
      </c>
    </row>
    <row r="3185" spans="1:11" x14ac:dyDescent="0.4">
      <c r="A3185" s="117" t="s">
        <v>6634</v>
      </c>
      <c r="B3185" s="117" t="s">
        <v>225</v>
      </c>
      <c r="C3185" s="117" t="s">
        <v>6560</v>
      </c>
      <c r="D3185" s="117" t="s">
        <v>6561</v>
      </c>
      <c r="E3185" s="117" t="s">
        <v>279</v>
      </c>
      <c r="F3185" s="117" t="s">
        <v>278</v>
      </c>
      <c r="G3185" s="146" t="str">
        <f t="shared" si="49"/>
        <v>473821与那国町</v>
      </c>
      <c r="H3185" s="117" t="s">
        <v>277</v>
      </c>
      <c r="J3185" s="117" t="s">
        <v>219</v>
      </c>
      <c r="K3185" s="121">
        <v>2927390</v>
      </c>
    </row>
    <row r="3186" spans="1:11" x14ac:dyDescent="0.4">
      <c r="A3186" s="117" t="s">
        <v>6634</v>
      </c>
      <c r="B3186" s="117" t="s">
        <v>225</v>
      </c>
      <c r="C3186" s="117" t="s">
        <v>6560</v>
      </c>
      <c r="D3186" s="117" t="s">
        <v>6561</v>
      </c>
      <c r="E3186" s="117" t="s">
        <v>276</v>
      </c>
      <c r="F3186" s="117" t="s">
        <v>275</v>
      </c>
      <c r="G3186" s="146" t="str">
        <f t="shared" si="49"/>
        <v>478032倉浜衛生施設組合</v>
      </c>
      <c r="H3186" s="117" t="s">
        <v>226</v>
      </c>
      <c r="J3186" s="117" t="s">
        <v>219</v>
      </c>
      <c r="K3186" s="121">
        <v>2423310</v>
      </c>
    </row>
    <row r="3187" spans="1:11" x14ac:dyDescent="0.4">
      <c r="A3187" s="117" t="s">
        <v>6634</v>
      </c>
      <c r="B3187" s="117" t="s">
        <v>225</v>
      </c>
      <c r="C3187" s="117" t="s">
        <v>6560</v>
      </c>
      <c r="D3187" s="117" t="s">
        <v>6561</v>
      </c>
      <c r="E3187" s="117" t="s">
        <v>274</v>
      </c>
      <c r="F3187" s="117" t="s">
        <v>273</v>
      </c>
      <c r="G3187" s="146" t="str">
        <f t="shared" si="49"/>
        <v>478041東部清掃施設組合</v>
      </c>
      <c r="H3187" s="117" t="s">
        <v>226</v>
      </c>
      <c r="J3187" s="117" t="s">
        <v>219</v>
      </c>
      <c r="K3187" s="121">
        <v>854772</v>
      </c>
    </row>
    <row r="3188" spans="1:11" x14ac:dyDescent="0.4">
      <c r="A3188" s="117" t="s">
        <v>6634</v>
      </c>
      <c r="B3188" s="117" t="s">
        <v>225</v>
      </c>
      <c r="C3188" s="117" t="s">
        <v>6560</v>
      </c>
      <c r="D3188" s="117" t="s">
        <v>6561</v>
      </c>
      <c r="E3188" s="117" t="s">
        <v>272</v>
      </c>
      <c r="F3188" s="117" t="s">
        <v>271</v>
      </c>
      <c r="G3188" s="146" t="str">
        <f t="shared" si="49"/>
        <v>478075沖縄県市町村自治会館管理組合</v>
      </c>
      <c r="H3188" s="117" t="s">
        <v>226</v>
      </c>
      <c r="J3188" s="117" t="s">
        <v>219</v>
      </c>
      <c r="K3188" s="121">
        <v>195152</v>
      </c>
    </row>
    <row r="3189" spans="1:11" x14ac:dyDescent="0.4">
      <c r="A3189" s="117" t="s">
        <v>6634</v>
      </c>
      <c r="B3189" s="117" t="s">
        <v>225</v>
      </c>
      <c r="C3189" s="117" t="s">
        <v>6560</v>
      </c>
      <c r="D3189" s="117" t="s">
        <v>6561</v>
      </c>
      <c r="E3189" s="117" t="s">
        <v>270</v>
      </c>
      <c r="F3189" s="117" t="s">
        <v>269</v>
      </c>
      <c r="G3189" s="146" t="str">
        <f t="shared" si="49"/>
        <v>478083糸満市・豊見城市清掃施設組合</v>
      </c>
      <c r="H3189" s="117" t="s">
        <v>226</v>
      </c>
      <c r="J3189" s="117" t="s">
        <v>219</v>
      </c>
      <c r="K3189" s="121">
        <v>1557879</v>
      </c>
    </row>
    <row r="3190" spans="1:11" x14ac:dyDescent="0.4">
      <c r="A3190" s="117" t="s">
        <v>6634</v>
      </c>
      <c r="B3190" s="117" t="s">
        <v>225</v>
      </c>
      <c r="C3190" s="117" t="s">
        <v>6560</v>
      </c>
      <c r="D3190" s="117" t="s">
        <v>6561</v>
      </c>
      <c r="E3190" s="117" t="s">
        <v>268</v>
      </c>
      <c r="F3190" s="117" t="s">
        <v>267</v>
      </c>
      <c r="G3190" s="146" t="str">
        <f t="shared" si="49"/>
        <v>478091本部町今帰仁村清掃施設組合</v>
      </c>
      <c r="H3190" s="117" t="s">
        <v>226</v>
      </c>
      <c r="J3190" s="117" t="s">
        <v>219</v>
      </c>
      <c r="K3190" s="121">
        <v>440760</v>
      </c>
    </row>
    <row r="3191" spans="1:11" x14ac:dyDescent="0.4">
      <c r="A3191" s="117" t="s">
        <v>6634</v>
      </c>
      <c r="B3191" s="117" t="s">
        <v>225</v>
      </c>
      <c r="C3191" s="117" t="s">
        <v>6560</v>
      </c>
      <c r="D3191" s="117" t="s">
        <v>6561</v>
      </c>
      <c r="E3191" s="117" t="s">
        <v>266</v>
      </c>
      <c r="F3191" s="117" t="s">
        <v>265</v>
      </c>
      <c r="G3191" s="146" t="str">
        <f t="shared" si="49"/>
        <v>478113本部町・今帰仁村消防組合</v>
      </c>
      <c r="H3191" s="117" t="s">
        <v>226</v>
      </c>
      <c r="J3191" s="117" t="s">
        <v>219</v>
      </c>
      <c r="K3191" s="121">
        <v>426615</v>
      </c>
    </row>
    <row r="3192" spans="1:11" x14ac:dyDescent="0.4">
      <c r="A3192" s="117" t="s">
        <v>6634</v>
      </c>
      <c r="B3192" s="117" t="s">
        <v>225</v>
      </c>
      <c r="C3192" s="117" t="s">
        <v>6560</v>
      </c>
      <c r="D3192" s="117" t="s">
        <v>6561</v>
      </c>
      <c r="E3192" s="117" t="s">
        <v>264</v>
      </c>
      <c r="F3192" s="117" t="s">
        <v>263</v>
      </c>
      <c r="G3192" s="146" t="str">
        <f t="shared" si="49"/>
        <v>478156沖縄県市町村総合事務組合</v>
      </c>
      <c r="H3192" s="117" t="s">
        <v>226</v>
      </c>
      <c r="J3192" s="117" t="s">
        <v>219</v>
      </c>
      <c r="K3192" s="121">
        <v>8965210</v>
      </c>
    </row>
    <row r="3193" spans="1:11" x14ac:dyDescent="0.4">
      <c r="A3193" s="117" t="s">
        <v>6634</v>
      </c>
      <c r="B3193" s="117" t="s">
        <v>225</v>
      </c>
      <c r="C3193" s="117" t="s">
        <v>6560</v>
      </c>
      <c r="D3193" s="117" t="s">
        <v>6561</v>
      </c>
      <c r="E3193" s="117" t="s">
        <v>262</v>
      </c>
      <c r="F3193" s="117" t="s">
        <v>261</v>
      </c>
      <c r="G3193" s="146" t="str">
        <f t="shared" si="49"/>
        <v>478181島尻消防清掃組合</v>
      </c>
      <c r="H3193" s="117" t="s">
        <v>226</v>
      </c>
      <c r="J3193" s="117" t="s">
        <v>219</v>
      </c>
      <c r="K3193" s="121">
        <v>1316969</v>
      </c>
    </row>
    <row r="3194" spans="1:11" x14ac:dyDescent="0.4">
      <c r="A3194" s="117" t="s">
        <v>6634</v>
      </c>
      <c r="B3194" s="117" t="s">
        <v>225</v>
      </c>
      <c r="C3194" s="117" t="s">
        <v>6560</v>
      </c>
      <c r="D3194" s="117" t="s">
        <v>6561</v>
      </c>
      <c r="E3194" s="117" t="s">
        <v>260</v>
      </c>
      <c r="F3194" s="117" t="s">
        <v>259</v>
      </c>
      <c r="G3194" s="146" t="str">
        <f t="shared" si="49"/>
        <v>478199東部消防組合</v>
      </c>
      <c r="H3194" s="117" t="s">
        <v>226</v>
      </c>
      <c r="J3194" s="117" t="s">
        <v>219</v>
      </c>
      <c r="K3194" s="121">
        <v>1187670</v>
      </c>
    </row>
    <row r="3195" spans="1:11" x14ac:dyDescent="0.4">
      <c r="A3195" s="117" t="s">
        <v>6634</v>
      </c>
      <c r="B3195" s="117" t="s">
        <v>225</v>
      </c>
      <c r="C3195" s="117" t="s">
        <v>6560</v>
      </c>
      <c r="D3195" s="117" t="s">
        <v>6561</v>
      </c>
      <c r="E3195" s="117" t="s">
        <v>258</v>
      </c>
      <c r="F3195" s="117" t="s">
        <v>257</v>
      </c>
      <c r="G3195" s="146" t="str">
        <f t="shared" si="49"/>
        <v>478229中城村北中城村清掃事務組合</v>
      </c>
      <c r="H3195" s="117" t="s">
        <v>226</v>
      </c>
      <c r="J3195" s="117" t="s">
        <v>219</v>
      </c>
      <c r="K3195" s="121">
        <v>613923</v>
      </c>
    </row>
    <row r="3196" spans="1:11" x14ac:dyDescent="0.4">
      <c r="A3196" s="117" t="s">
        <v>6634</v>
      </c>
      <c r="B3196" s="117" t="s">
        <v>225</v>
      </c>
      <c r="C3196" s="117" t="s">
        <v>6560</v>
      </c>
      <c r="D3196" s="117" t="s">
        <v>6561</v>
      </c>
      <c r="E3196" s="117" t="s">
        <v>256</v>
      </c>
      <c r="F3196" s="117" t="s">
        <v>255</v>
      </c>
      <c r="G3196" s="146" t="str">
        <f t="shared" si="49"/>
        <v>478237中部衛生施設組合</v>
      </c>
      <c r="H3196" s="117" t="s">
        <v>226</v>
      </c>
      <c r="J3196" s="117" t="s">
        <v>219</v>
      </c>
      <c r="K3196" s="121">
        <v>132831</v>
      </c>
    </row>
    <row r="3197" spans="1:11" x14ac:dyDescent="0.4">
      <c r="A3197" s="117" t="s">
        <v>6634</v>
      </c>
      <c r="B3197" s="117" t="s">
        <v>225</v>
      </c>
      <c r="C3197" s="117" t="s">
        <v>6560</v>
      </c>
      <c r="D3197" s="117" t="s">
        <v>6561</v>
      </c>
      <c r="E3197" s="117" t="s">
        <v>254</v>
      </c>
      <c r="F3197" s="117" t="s">
        <v>253</v>
      </c>
      <c r="G3197" s="146" t="str">
        <f t="shared" si="49"/>
        <v>478245中城北中城消防組合</v>
      </c>
      <c r="H3197" s="117" t="s">
        <v>226</v>
      </c>
      <c r="J3197" s="117" t="s">
        <v>219</v>
      </c>
      <c r="K3197" s="121">
        <v>514326</v>
      </c>
    </row>
    <row r="3198" spans="1:11" x14ac:dyDescent="0.4">
      <c r="A3198" s="117" t="s">
        <v>6634</v>
      </c>
      <c r="B3198" s="117" t="s">
        <v>225</v>
      </c>
      <c r="C3198" s="117" t="s">
        <v>6560</v>
      </c>
      <c r="D3198" s="117" t="s">
        <v>6561</v>
      </c>
      <c r="E3198" s="117" t="s">
        <v>252</v>
      </c>
      <c r="F3198" s="117" t="s">
        <v>251</v>
      </c>
      <c r="G3198" s="146" t="str">
        <f t="shared" si="49"/>
        <v>478253金武地区消防衛生組合</v>
      </c>
      <c r="H3198" s="117" t="s">
        <v>226</v>
      </c>
      <c r="J3198" s="117" t="s">
        <v>219</v>
      </c>
      <c r="K3198" s="121">
        <v>1550732</v>
      </c>
    </row>
    <row r="3199" spans="1:11" x14ac:dyDescent="0.4">
      <c r="A3199" s="117" t="s">
        <v>6634</v>
      </c>
      <c r="B3199" s="117" t="s">
        <v>225</v>
      </c>
      <c r="C3199" s="117" t="s">
        <v>6560</v>
      </c>
      <c r="D3199" s="117" t="s">
        <v>6561</v>
      </c>
      <c r="E3199" s="117" t="s">
        <v>250</v>
      </c>
      <c r="F3199" s="117" t="s">
        <v>249</v>
      </c>
      <c r="G3199" s="146" t="str">
        <f t="shared" si="49"/>
        <v>478296国頭地区行政事務組合</v>
      </c>
      <c r="H3199" s="117" t="s">
        <v>226</v>
      </c>
      <c r="J3199" s="117" t="s">
        <v>219</v>
      </c>
      <c r="K3199" s="121">
        <v>680281</v>
      </c>
    </row>
    <row r="3200" spans="1:11" x14ac:dyDescent="0.4">
      <c r="A3200" s="117" t="s">
        <v>6634</v>
      </c>
      <c r="B3200" s="117" t="s">
        <v>225</v>
      </c>
      <c r="C3200" s="117" t="s">
        <v>6560</v>
      </c>
      <c r="D3200" s="117" t="s">
        <v>6561</v>
      </c>
      <c r="E3200" s="117" t="s">
        <v>248</v>
      </c>
      <c r="F3200" s="117" t="s">
        <v>247</v>
      </c>
      <c r="G3200" s="146" t="str">
        <f t="shared" si="49"/>
        <v>478300南部広域行政組合</v>
      </c>
      <c r="H3200" s="117" t="s">
        <v>226</v>
      </c>
      <c r="J3200" s="117" t="s">
        <v>219</v>
      </c>
      <c r="K3200" s="121">
        <v>874827</v>
      </c>
    </row>
    <row r="3201" spans="1:11" x14ac:dyDescent="0.4">
      <c r="A3201" s="117" t="s">
        <v>6634</v>
      </c>
      <c r="B3201" s="117" t="s">
        <v>225</v>
      </c>
      <c r="C3201" s="117" t="s">
        <v>6560</v>
      </c>
      <c r="D3201" s="117" t="s">
        <v>6561</v>
      </c>
      <c r="E3201" s="117" t="s">
        <v>246</v>
      </c>
      <c r="F3201" s="117" t="s">
        <v>245</v>
      </c>
      <c r="G3201" s="146" t="str">
        <f t="shared" si="49"/>
        <v>478318沖縄県町村交通災害共済組合</v>
      </c>
      <c r="H3201" s="117" t="s">
        <v>220</v>
      </c>
      <c r="J3201" s="117" t="s">
        <v>219</v>
      </c>
      <c r="K3201" s="121">
        <v>0</v>
      </c>
    </row>
    <row r="3202" spans="1:11" x14ac:dyDescent="0.4">
      <c r="A3202" s="117" t="s">
        <v>6634</v>
      </c>
      <c r="B3202" s="117" t="s">
        <v>225</v>
      </c>
      <c r="C3202" s="117" t="s">
        <v>6560</v>
      </c>
      <c r="D3202" s="117" t="s">
        <v>6561</v>
      </c>
      <c r="E3202" s="117" t="s">
        <v>244</v>
      </c>
      <c r="F3202" s="117" t="s">
        <v>243</v>
      </c>
      <c r="G3202" s="146" t="str">
        <f t="shared" ref="G3202:G3222" si="50">E3202&amp;F3202</f>
        <v>478351中部広域市町村圏事務組合</v>
      </c>
      <c r="H3202" s="117" t="s">
        <v>226</v>
      </c>
      <c r="J3202" s="117" t="s">
        <v>219</v>
      </c>
      <c r="K3202" s="121">
        <v>179502</v>
      </c>
    </row>
    <row r="3203" spans="1:11" x14ac:dyDescent="0.4">
      <c r="A3203" s="117" t="s">
        <v>6634</v>
      </c>
      <c r="B3203" s="117" t="s">
        <v>225</v>
      </c>
      <c r="C3203" s="117" t="s">
        <v>6560</v>
      </c>
      <c r="D3203" s="117" t="s">
        <v>6561</v>
      </c>
      <c r="E3203" s="117" t="s">
        <v>242</v>
      </c>
      <c r="F3203" s="117" t="s">
        <v>241</v>
      </c>
      <c r="G3203" s="146" t="str">
        <f t="shared" si="50"/>
        <v>478369八重山広域市町村圏事務組合</v>
      </c>
      <c r="H3203" s="117" t="s">
        <v>226</v>
      </c>
      <c r="J3203" s="117" t="s">
        <v>219</v>
      </c>
      <c r="K3203" s="121">
        <v>57267</v>
      </c>
    </row>
    <row r="3204" spans="1:11" x14ac:dyDescent="0.4">
      <c r="A3204" s="117" t="s">
        <v>6634</v>
      </c>
      <c r="B3204" s="117" t="s">
        <v>225</v>
      </c>
      <c r="C3204" s="117" t="s">
        <v>6560</v>
      </c>
      <c r="D3204" s="117" t="s">
        <v>6561</v>
      </c>
      <c r="E3204" s="117" t="s">
        <v>240</v>
      </c>
      <c r="F3204" s="117" t="s">
        <v>239</v>
      </c>
      <c r="G3204" s="146" t="str">
        <f t="shared" si="50"/>
        <v>478377南部広域市町村圏事務組合</v>
      </c>
      <c r="H3204" s="117" t="s">
        <v>226</v>
      </c>
      <c r="J3204" s="117" t="s">
        <v>219</v>
      </c>
      <c r="K3204" s="121">
        <v>542294</v>
      </c>
    </row>
    <row r="3205" spans="1:11" x14ac:dyDescent="0.4">
      <c r="A3205" s="117" t="s">
        <v>6634</v>
      </c>
      <c r="B3205" s="117" t="s">
        <v>225</v>
      </c>
      <c r="C3205" s="117" t="s">
        <v>6560</v>
      </c>
      <c r="D3205" s="117" t="s">
        <v>6561</v>
      </c>
      <c r="E3205" s="117" t="s">
        <v>238</v>
      </c>
      <c r="F3205" s="117" t="s">
        <v>237</v>
      </c>
      <c r="G3205" s="146" t="str">
        <f t="shared" si="50"/>
        <v>478385北部広域市町村圏事務組合</v>
      </c>
      <c r="H3205" s="117" t="s">
        <v>226</v>
      </c>
      <c r="J3205" s="117" t="s">
        <v>219</v>
      </c>
      <c r="K3205" s="121">
        <v>2433471</v>
      </c>
    </row>
    <row r="3206" spans="1:11" x14ac:dyDescent="0.4">
      <c r="A3206" s="117" t="s">
        <v>6634</v>
      </c>
      <c r="B3206" s="117" t="s">
        <v>225</v>
      </c>
      <c r="C3206" s="117" t="s">
        <v>6560</v>
      </c>
      <c r="D3206" s="117" t="s">
        <v>6561</v>
      </c>
      <c r="E3206" s="117" t="s">
        <v>236</v>
      </c>
      <c r="F3206" s="117" t="s">
        <v>235</v>
      </c>
      <c r="G3206" s="146" t="str">
        <f t="shared" si="50"/>
        <v>478393比謝川行政事務組合</v>
      </c>
      <c r="H3206" s="117" t="s">
        <v>226</v>
      </c>
      <c r="J3206" s="117" t="s">
        <v>219</v>
      </c>
      <c r="K3206" s="121">
        <v>1896780</v>
      </c>
    </row>
    <row r="3207" spans="1:11" x14ac:dyDescent="0.4">
      <c r="A3207" s="117" t="s">
        <v>6634</v>
      </c>
      <c r="B3207" s="117" t="s">
        <v>225</v>
      </c>
      <c r="C3207" s="117" t="s">
        <v>6560</v>
      </c>
      <c r="D3207" s="117" t="s">
        <v>6561</v>
      </c>
      <c r="E3207" s="117" t="s">
        <v>234</v>
      </c>
      <c r="F3207" s="117" t="s">
        <v>233</v>
      </c>
      <c r="G3207" s="146" t="str">
        <f t="shared" si="50"/>
        <v>478407中部北環境施設組合</v>
      </c>
      <c r="H3207" s="117" t="s">
        <v>226</v>
      </c>
      <c r="J3207" s="117" t="s">
        <v>219</v>
      </c>
      <c r="K3207" s="121">
        <v>1724770</v>
      </c>
    </row>
    <row r="3208" spans="1:11" x14ac:dyDescent="0.4">
      <c r="A3208" s="117" t="s">
        <v>6634</v>
      </c>
      <c r="B3208" s="117" t="s">
        <v>225</v>
      </c>
      <c r="C3208" s="117" t="s">
        <v>6560</v>
      </c>
      <c r="D3208" s="117" t="s">
        <v>6561</v>
      </c>
      <c r="E3208" s="117" t="s">
        <v>232</v>
      </c>
      <c r="F3208" s="117" t="s">
        <v>231</v>
      </c>
      <c r="G3208" s="146" t="str">
        <f t="shared" si="50"/>
        <v>478423那覇市・南風原町環境施設組合</v>
      </c>
      <c r="H3208" s="117" t="s">
        <v>226</v>
      </c>
      <c r="J3208" s="117" t="s">
        <v>219</v>
      </c>
      <c r="K3208" s="121">
        <v>5040013</v>
      </c>
    </row>
    <row r="3209" spans="1:11" x14ac:dyDescent="0.4">
      <c r="A3209" s="117" t="s">
        <v>6634</v>
      </c>
      <c r="B3209" s="117" t="s">
        <v>225</v>
      </c>
      <c r="C3209" s="117" t="s">
        <v>6560</v>
      </c>
      <c r="D3209" s="117" t="s">
        <v>6561</v>
      </c>
      <c r="E3209" s="117" t="s">
        <v>230</v>
      </c>
      <c r="F3209" s="117" t="s">
        <v>229</v>
      </c>
      <c r="G3209" s="146" t="str">
        <f t="shared" si="50"/>
        <v>478431那覇港管理組合</v>
      </c>
      <c r="H3209" s="117" t="s">
        <v>226</v>
      </c>
      <c r="J3209" s="117" t="s">
        <v>219</v>
      </c>
      <c r="K3209" s="121">
        <v>5936328</v>
      </c>
    </row>
    <row r="3210" spans="1:11" x14ac:dyDescent="0.4">
      <c r="A3210" s="117" t="s">
        <v>6634</v>
      </c>
      <c r="B3210" s="117" t="s">
        <v>225</v>
      </c>
      <c r="C3210" s="117" t="s">
        <v>6560</v>
      </c>
      <c r="D3210" s="117" t="s">
        <v>6561</v>
      </c>
      <c r="E3210" s="117" t="s">
        <v>228</v>
      </c>
      <c r="F3210" s="117" t="s">
        <v>227</v>
      </c>
      <c r="G3210" s="146" t="str">
        <f t="shared" si="50"/>
        <v>478440沖縄県介護保険広域連合</v>
      </c>
      <c r="H3210" s="117" t="s">
        <v>226</v>
      </c>
      <c r="J3210" s="117" t="s">
        <v>219</v>
      </c>
      <c r="K3210" s="121">
        <v>565824</v>
      </c>
    </row>
    <row r="3211" spans="1:11" x14ac:dyDescent="0.4">
      <c r="A3211" s="117" t="s">
        <v>6634</v>
      </c>
      <c r="B3211" s="117" t="s">
        <v>225</v>
      </c>
      <c r="C3211" s="117" t="s">
        <v>6560</v>
      </c>
      <c r="D3211" s="117" t="s">
        <v>6561</v>
      </c>
      <c r="E3211" s="117" t="s">
        <v>222</v>
      </c>
      <c r="F3211" s="117" t="s">
        <v>221</v>
      </c>
      <c r="G3211" s="146" t="str">
        <f t="shared" si="50"/>
        <v>478458沖縄県後期高齢者医療広域連合</v>
      </c>
      <c r="H3211" s="117" t="s">
        <v>220</v>
      </c>
      <c r="J3211" s="117" t="s">
        <v>219</v>
      </c>
      <c r="K3211" s="121">
        <v>107270</v>
      </c>
    </row>
    <row r="3212" spans="1:11" x14ac:dyDescent="0.4">
      <c r="A3212" s="117"/>
      <c r="B3212" s="117"/>
      <c r="C3212" s="117"/>
      <c r="D3212" s="117"/>
      <c r="E3212" s="117"/>
      <c r="F3212" s="117"/>
      <c r="G3212" s="146" t="str">
        <f t="shared" si="50"/>
        <v/>
      </c>
      <c r="H3212" s="117"/>
      <c r="J3212" s="117"/>
    </row>
    <row r="3213" spans="1:11" x14ac:dyDescent="0.4">
      <c r="A3213" s="117"/>
      <c r="B3213" s="117"/>
      <c r="C3213" s="117"/>
      <c r="D3213" s="117"/>
      <c r="E3213" s="117"/>
      <c r="F3213" s="117"/>
      <c r="G3213" s="146" t="str">
        <f t="shared" si="50"/>
        <v/>
      </c>
      <c r="H3213" s="117"/>
      <c r="J3213" s="117"/>
    </row>
    <row r="3214" spans="1:11" x14ac:dyDescent="0.4">
      <c r="A3214" s="117"/>
      <c r="B3214" s="117"/>
      <c r="C3214" s="117"/>
      <c r="D3214" s="117"/>
      <c r="E3214" s="117"/>
      <c r="F3214" s="117"/>
      <c r="G3214" s="146" t="str">
        <f t="shared" si="50"/>
        <v/>
      </c>
      <c r="H3214" s="117"/>
      <c r="J3214" s="117"/>
    </row>
    <row r="3215" spans="1:11" x14ac:dyDescent="0.4">
      <c r="A3215" s="117"/>
      <c r="B3215" s="117"/>
      <c r="C3215" s="117"/>
      <c r="D3215" s="117"/>
      <c r="E3215" s="117"/>
      <c r="F3215" s="117"/>
      <c r="G3215" s="146" t="str">
        <f t="shared" si="50"/>
        <v/>
      </c>
      <c r="H3215" s="117"/>
      <c r="J3215" s="117"/>
    </row>
    <row r="3216" spans="1:11" x14ac:dyDescent="0.4">
      <c r="A3216" s="117"/>
      <c r="B3216" s="117"/>
      <c r="C3216" s="117"/>
      <c r="D3216" s="117"/>
      <c r="E3216" s="117"/>
      <c r="F3216" s="117"/>
      <c r="G3216" s="146" t="str">
        <f t="shared" si="50"/>
        <v/>
      </c>
      <c r="H3216" s="117"/>
      <c r="J3216" s="117"/>
    </row>
    <row r="3217" spans="1:10" x14ac:dyDescent="0.4">
      <c r="A3217" s="117"/>
      <c r="B3217" s="117"/>
      <c r="C3217" s="117"/>
      <c r="D3217" s="117"/>
      <c r="E3217" s="117"/>
      <c r="F3217" s="117"/>
      <c r="G3217" s="146" t="str">
        <f t="shared" si="50"/>
        <v/>
      </c>
      <c r="H3217" s="117"/>
      <c r="J3217" s="117"/>
    </row>
    <row r="3218" spans="1:10" x14ac:dyDescent="0.4">
      <c r="A3218" s="117"/>
      <c r="B3218" s="117"/>
      <c r="C3218" s="117"/>
      <c r="D3218" s="117"/>
      <c r="E3218" s="117"/>
      <c r="F3218" s="117"/>
      <c r="G3218" s="146" t="str">
        <f t="shared" si="50"/>
        <v/>
      </c>
      <c r="H3218" s="117"/>
      <c r="J3218" s="117"/>
    </row>
    <row r="3219" spans="1:10" x14ac:dyDescent="0.4">
      <c r="A3219" s="117"/>
      <c r="B3219" s="117"/>
      <c r="C3219" s="117"/>
      <c r="D3219" s="117"/>
      <c r="E3219" s="117"/>
      <c r="F3219" s="117"/>
      <c r="G3219" s="146" t="str">
        <f t="shared" si="50"/>
        <v/>
      </c>
      <c r="H3219" s="117"/>
      <c r="J3219" s="117"/>
    </row>
    <row r="3220" spans="1:10" x14ac:dyDescent="0.4">
      <c r="A3220" s="117"/>
      <c r="B3220" s="117"/>
      <c r="C3220" s="117"/>
      <c r="D3220" s="117"/>
      <c r="E3220" s="117"/>
      <c r="F3220" s="117"/>
      <c r="G3220" s="146" t="str">
        <f t="shared" si="50"/>
        <v/>
      </c>
      <c r="H3220" s="117"/>
      <c r="J3220" s="117"/>
    </row>
    <row r="3221" spans="1:10" x14ac:dyDescent="0.4">
      <c r="A3221" s="117"/>
      <c r="B3221" s="117"/>
      <c r="C3221" s="117"/>
      <c r="D3221" s="117"/>
      <c r="E3221" s="117"/>
      <c r="F3221" s="117"/>
      <c r="G3221" s="146" t="str">
        <f t="shared" si="50"/>
        <v/>
      </c>
      <c r="H3221" s="117"/>
      <c r="J3221" s="117"/>
    </row>
    <row r="3222" spans="1:10" x14ac:dyDescent="0.4">
      <c r="A3222" s="117"/>
      <c r="B3222" s="117"/>
      <c r="C3222" s="117"/>
      <c r="D3222" s="117"/>
      <c r="E3222" s="117"/>
      <c r="F3222" s="117"/>
      <c r="G3222" s="146" t="str">
        <f t="shared" si="50"/>
        <v/>
      </c>
      <c r="H3222" s="117"/>
      <c r="J3222" s="117"/>
    </row>
  </sheetData>
  <autoFilter ref="A1:K3222"/>
  <phoneticPr fontId="3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22"/>
  <sheetViews>
    <sheetView workbookViewId="0">
      <selection activeCell="G9" sqref="G9"/>
    </sheetView>
  </sheetViews>
  <sheetFormatPr defaultRowHeight="13.5" x14ac:dyDescent="0.4"/>
  <cols>
    <col min="1" max="6" width="9" style="116"/>
    <col min="7" max="7" width="9" style="119"/>
    <col min="8" max="10" width="9" style="116"/>
    <col min="11" max="15" width="13.5" style="121" customWidth="1"/>
    <col min="16" max="16384" width="9" style="116"/>
  </cols>
  <sheetData>
    <row r="1" spans="1:15" x14ac:dyDescent="0.4">
      <c r="A1" s="117" t="s">
        <v>6557</v>
      </c>
      <c r="B1" s="117" t="s">
        <v>6556</v>
      </c>
      <c r="C1" s="117" t="s">
        <v>6555</v>
      </c>
      <c r="D1" s="117" t="s">
        <v>6554</v>
      </c>
      <c r="E1" s="117" t="s">
        <v>6553</v>
      </c>
      <c r="F1" s="117" t="s">
        <v>6552</v>
      </c>
      <c r="G1" s="119" t="s">
        <v>6559</v>
      </c>
      <c r="H1" s="117" t="s">
        <v>6551</v>
      </c>
      <c r="I1" s="117" t="s">
        <v>6550</v>
      </c>
      <c r="J1" s="117" t="s">
        <v>6549</v>
      </c>
      <c r="K1" s="121" t="s">
        <v>6581</v>
      </c>
      <c r="L1" s="121" t="s">
        <v>6582</v>
      </c>
      <c r="M1" s="121" t="s">
        <v>6583</v>
      </c>
      <c r="N1" s="121" t="s">
        <v>6584</v>
      </c>
      <c r="O1" s="121" t="s">
        <v>6585</v>
      </c>
    </row>
    <row r="2" spans="1:15" x14ac:dyDescent="0.4">
      <c r="A2" s="117" t="s">
        <v>6634</v>
      </c>
      <c r="B2" s="117" t="s">
        <v>6635</v>
      </c>
      <c r="C2" s="117" t="s">
        <v>6637</v>
      </c>
      <c r="D2" s="117" t="s">
        <v>223</v>
      </c>
      <c r="E2" s="117" t="s">
        <v>5967</v>
      </c>
      <c r="F2" s="117" t="s">
        <v>6587</v>
      </c>
      <c r="G2" s="118" t="str">
        <f t="shared" ref="G2:G65" si="0">E2&amp;F2</f>
        <v>010006北海道</v>
      </c>
      <c r="H2" s="117"/>
      <c r="I2" s="117"/>
      <c r="J2" s="117"/>
      <c r="K2" s="121">
        <v>567207744</v>
      </c>
      <c r="L2" s="121">
        <v>270261547</v>
      </c>
      <c r="M2" s="121">
        <v>151555150</v>
      </c>
      <c r="N2" s="121">
        <v>90780087</v>
      </c>
      <c r="O2" s="121">
        <v>689042</v>
      </c>
    </row>
    <row r="3" spans="1:15" x14ac:dyDescent="0.4">
      <c r="A3" s="117" t="s">
        <v>6634</v>
      </c>
      <c r="B3" s="117" t="s">
        <v>6635</v>
      </c>
      <c r="C3" s="117" t="s">
        <v>6637</v>
      </c>
      <c r="D3" s="117" t="s">
        <v>223</v>
      </c>
      <c r="E3" s="117" t="s">
        <v>5833</v>
      </c>
      <c r="F3" s="117" t="s">
        <v>6588</v>
      </c>
      <c r="G3" s="118" t="str">
        <f t="shared" si="0"/>
        <v>020001青森県</v>
      </c>
      <c r="H3" s="117"/>
      <c r="I3" s="117" t="s">
        <v>802</v>
      </c>
      <c r="J3" s="117"/>
      <c r="K3" s="121">
        <v>163934929</v>
      </c>
      <c r="L3" s="121">
        <v>79915347</v>
      </c>
      <c r="M3" s="121">
        <v>40573441</v>
      </c>
      <c r="N3" s="121">
        <v>25507634</v>
      </c>
      <c r="O3" s="121">
        <v>168090</v>
      </c>
    </row>
    <row r="4" spans="1:15" x14ac:dyDescent="0.4">
      <c r="A4" s="117" t="s">
        <v>6634</v>
      </c>
      <c r="B4" s="117" t="s">
        <v>6635</v>
      </c>
      <c r="C4" s="117" t="s">
        <v>6637</v>
      </c>
      <c r="D4" s="117" t="s">
        <v>223</v>
      </c>
      <c r="E4" s="117" t="s">
        <v>5711</v>
      </c>
      <c r="F4" s="117" t="s">
        <v>6589</v>
      </c>
      <c r="G4" s="118" t="str">
        <f t="shared" si="0"/>
        <v>030007岩手県</v>
      </c>
      <c r="H4" s="117"/>
      <c r="I4" s="117" t="s">
        <v>802</v>
      </c>
      <c r="J4" s="117"/>
      <c r="K4" s="121">
        <v>176378430</v>
      </c>
      <c r="L4" s="121">
        <v>84567383</v>
      </c>
      <c r="M4" s="121">
        <v>45158990</v>
      </c>
      <c r="N4" s="121">
        <v>27021966</v>
      </c>
      <c r="O4" s="121">
        <v>176814</v>
      </c>
    </row>
    <row r="5" spans="1:15" x14ac:dyDescent="0.4">
      <c r="A5" s="117" t="s">
        <v>6634</v>
      </c>
      <c r="B5" s="117" t="s">
        <v>6635</v>
      </c>
      <c r="C5" s="117" t="s">
        <v>6637</v>
      </c>
      <c r="D5" s="117" t="s">
        <v>223</v>
      </c>
      <c r="E5" s="117" t="s">
        <v>5607</v>
      </c>
      <c r="F5" s="117" t="s">
        <v>6590</v>
      </c>
      <c r="G5" s="118" t="str">
        <f t="shared" si="0"/>
        <v>040002宮城県</v>
      </c>
      <c r="H5" s="117"/>
      <c r="I5" s="117" t="s">
        <v>802</v>
      </c>
      <c r="J5" s="117"/>
      <c r="K5" s="121">
        <v>213026980</v>
      </c>
      <c r="L5" s="121">
        <v>102735426</v>
      </c>
      <c r="M5" s="121">
        <v>54768490</v>
      </c>
      <c r="N5" s="121">
        <v>32902830</v>
      </c>
      <c r="O5" s="121">
        <v>263360</v>
      </c>
    </row>
    <row r="6" spans="1:15" x14ac:dyDescent="0.4">
      <c r="A6" s="117" t="s">
        <v>6634</v>
      </c>
      <c r="B6" s="117" t="s">
        <v>6635</v>
      </c>
      <c r="C6" s="117" t="s">
        <v>6637</v>
      </c>
      <c r="D6" s="117" t="s">
        <v>223</v>
      </c>
      <c r="E6" s="117" t="s">
        <v>5517</v>
      </c>
      <c r="F6" s="117" t="s">
        <v>6591</v>
      </c>
      <c r="G6" s="118" t="str">
        <f t="shared" si="0"/>
        <v>050008秋田県</v>
      </c>
      <c r="H6" s="117"/>
      <c r="I6" s="117"/>
      <c r="J6" s="117"/>
      <c r="K6" s="121">
        <v>138368016</v>
      </c>
      <c r="L6" s="121">
        <v>66766950</v>
      </c>
      <c r="M6" s="121">
        <v>33297297</v>
      </c>
      <c r="N6" s="121">
        <v>20960649</v>
      </c>
      <c r="O6" s="121">
        <v>128533</v>
      </c>
    </row>
    <row r="7" spans="1:15" x14ac:dyDescent="0.4">
      <c r="A7" s="117" t="s">
        <v>6634</v>
      </c>
      <c r="B7" s="117" t="s">
        <v>6635</v>
      </c>
      <c r="C7" s="117" t="s">
        <v>6637</v>
      </c>
      <c r="D7" s="117" t="s">
        <v>223</v>
      </c>
      <c r="E7" s="117" t="s">
        <v>5408</v>
      </c>
      <c r="F7" s="117" t="s">
        <v>6592</v>
      </c>
      <c r="G7" s="118" t="str">
        <f t="shared" si="0"/>
        <v>060003山形県</v>
      </c>
      <c r="H7" s="117"/>
      <c r="I7" s="117"/>
      <c r="J7" s="117"/>
      <c r="K7" s="121">
        <v>155686835</v>
      </c>
      <c r="L7" s="121">
        <v>73023060</v>
      </c>
      <c r="M7" s="121">
        <v>37680656</v>
      </c>
      <c r="N7" s="121">
        <v>23609402</v>
      </c>
      <c r="O7" s="121">
        <v>167147</v>
      </c>
    </row>
    <row r="8" spans="1:15" x14ac:dyDescent="0.4">
      <c r="A8" s="117" t="s">
        <v>6634</v>
      </c>
      <c r="B8" s="117" t="s">
        <v>6635</v>
      </c>
      <c r="C8" s="117" t="s">
        <v>6637</v>
      </c>
      <c r="D8" s="117" t="s">
        <v>223</v>
      </c>
      <c r="E8" s="117" t="s">
        <v>5244</v>
      </c>
      <c r="F8" s="117" t="s">
        <v>6593</v>
      </c>
      <c r="G8" s="118" t="str">
        <f t="shared" si="0"/>
        <v>070009福島県</v>
      </c>
      <c r="H8" s="117"/>
      <c r="I8" s="117" t="s">
        <v>802</v>
      </c>
      <c r="J8" s="117"/>
      <c r="K8" s="121">
        <v>254607530</v>
      </c>
      <c r="L8" s="121">
        <v>121852480</v>
      </c>
      <c r="M8" s="121">
        <v>64671068</v>
      </c>
      <c r="N8" s="121">
        <v>38615310</v>
      </c>
      <c r="O8" s="121">
        <v>273074</v>
      </c>
    </row>
    <row r="9" spans="1:15" x14ac:dyDescent="0.4">
      <c r="A9" s="117" t="s">
        <v>6634</v>
      </c>
      <c r="B9" s="117" t="s">
        <v>6635</v>
      </c>
      <c r="C9" s="117" t="s">
        <v>6637</v>
      </c>
      <c r="D9" s="117" t="s">
        <v>223</v>
      </c>
      <c r="E9" s="117" t="s">
        <v>5085</v>
      </c>
      <c r="F9" s="117" t="s">
        <v>6594</v>
      </c>
      <c r="G9" s="118" t="str">
        <f t="shared" si="0"/>
        <v>080004茨城県</v>
      </c>
      <c r="H9" s="117"/>
      <c r="I9" s="117" t="s">
        <v>802</v>
      </c>
      <c r="J9" s="117"/>
      <c r="K9" s="121">
        <v>320521568</v>
      </c>
      <c r="L9" s="121">
        <v>155462920</v>
      </c>
      <c r="M9" s="121">
        <v>76954835</v>
      </c>
      <c r="N9" s="121">
        <v>47746605</v>
      </c>
      <c r="O9" s="121">
        <v>270506</v>
      </c>
    </row>
    <row r="10" spans="1:15" x14ac:dyDescent="0.4">
      <c r="A10" s="117" t="s">
        <v>6634</v>
      </c>
      <c r="B10" s="117" t="s">
        <v>6635</v>
      </c>
      <c r="C10" s="117" t="s">
        <v>6637</v>
      </c>
      <c r="D10" s="117" t="s">
        <v>223</v>
      </c>
      <c r="E10" s="117" t="s">
        <v>5009</v>
      </c>
      <c r="F10" s="117" t="s">
        <v>6595</v>
      </c>
      <c r="G10" s="118" t="str">
        <f t="shared" si="0"/>
        <v>090000栃木県</v>
      </c>
      <c r="H10" s="117"/>
      <c r="I10" s="117" t="s">
        <v>802</v>
      </c>
      <c r="J10" s="117"/>
      <c r="K10" s="121">
        <v>220721780</v>
      </c>
      <c r="L10" s="121">
        <v>108504863</v>
      </c>
      <c r="M10" s="121">
        <v>54950385</v>
      </c>
      <c r="N10" s="121">
        <v>33563414</v>
      </c>
      <c r="O10" s="121">
        <v>205469</v>
      </c>
    </row>
    <row r="11" spans="1:15" x14ac:dyDescent="0.4">
      <c r="A11" s="117" t="s">
        <v>6634</v>
      </c>
      <c r="B11" s="117" t="s">
        <v>6635</v>
      </c>
      <c r="C11" s="117" t="s">
        <v>6637</v>
      </c>
      <c r="D11" s="117" t="s">
        <v>223</v>
      </c>
      <c r="E11" s="117" t="s">
        <v>4895</v>
      </c>
      <c r="F11" s="117" t="s">
        <v>6596</v>
      </c>
      <c r="G11" s="118" t="str">
        <f t="shared" si="0"/>
        <v>100005群馬県</v>
      </c>
      <c r="H11" s="117"/>
      <c r="I11" s="117"/>
      <c r="J11" s="117"/>
      <c r="K11" s="121">
        <v>221891529</v>
      </c>
      <c r="L11" s="121">
        <v>108085459</v>
      </c>
      <c r="M11" s="121">
        <v>53905907</v>
      </c>
      <c r="N11" s="121">
        <v>33048014</v>
      </c>
      <c r="O11" s="121">
        <v>230781</v>
      </c>
    </row>
    <row r="12" spans="1:15" x14ac:dyDescent="0.4">
      <c r="A12" s="117" t="s">
        <v>6634</v>
      </c>
      <c r="B12" s="117" t="s">
        <v>6635</v>
      </c>
      <c r="C12" s="117" t="s">
        <v>6637</v>
      </c>
      <c r="D12" s="117" t="s">
        <v>223</v>
      </c>
      <c r="E12" s="117" t="s">
        <v>4676</v>
      </c>
      <c r="F12" s="117" t="s">
        <v>6597</v>
      </c>
      <c r="G12" s="118" t="str">
        <f t="shared" si="0"/>
        <v>110001埼玉県</v>
      </c>
      <c r="H12" s="117"/>
      <c r="I12" s="117"/>
      <c r="J12" s="117"/>
      <c r="K12" s="121">
        <v>567941092</v>
      </c>
      <c r="L12" s="121">
        <v>277256429</v>
      </c>
      <c r="M12" s="121">
        <v>137042319</v>
      </c>
      <c r="N12" s="121">
        <v>81859724</v>
      </c>
      <c r="O12" s="121">
        <v>322924</v>
      </c>
    </row>
    <row r="13" spans="1:15" x14ac:dyDescent="0.4">
      <c r="A13" s="117" t="s">
        <v>6634</v>
      </c>
      <c r="B13" s="117" t="s">
        <v>6635</v>
      </c>
      <c r="C13" s="117" t="s">
        <v>6637</v>
      </c>
      <c r="D13" s="117" t="s">
        <v>223</v>
      </c>
      <c r="E13" s="117" t="s">
        <v>4504</v>
      </c>
      <c r="F13" s="117" t="s">
        <v>6598</v>
      </c>
      <c r="G13" s="118" t="str">
        <f t="shared" si="0"/>
        <v>120006千葉県</v>
      </c>
      <c r="H13" s="117"/>
      <c r="I13" s="117" t="s">
        <v>802</v>
      </c>
      <c r="J13" s="117"/>
      <c r="K13" s="121">
        <v>534161166</v>
      </c>
      <c r="L13" s="121">
        <v>256724386</v>
      </c>
      <c r="M13" s="121">
        <v>133618548</v>
      </c>
      <c r="N13" s="121">
        <v>79982760</v>
      </c>
      <c r="O13" s="121">
        <v>562316</v>
      </c>
    </row>
    <row r="14" spans="1:15" x14ac:dyDescent="0.4">
      <c r="A14" s="117" t="s">
        <v>6634</v>
      </c>
      <c r="B14" s="117" t="s">
        <v>6635</v>
      </c>
      <c r="C14" s="117" t="s">
        <v>6637</v>
      </c>
      <c r="D14" s="117" t="s">
        <v>223</v>
      </c>
      <c r="E14" s="117" t="s">
        <v>4319</v>
      </c>
      <c r="F14" s="117" t="s">
        <v>6599</v>
      </c>
      <c r="G14" s="118" t="str">
        <f t="shared" si="0"/>
        <v>130001東京都</v>
      </c>
      <c r="H14" s="117"/>
      <c r="I14" s="117"/>
      <c r="J14" s="117"/>
      <c r="K14" s="121">
        <v>1496616601</v>
      </c>
      <c r="L14" s="121">
        <v>706990945</v>
      </c>
      <c r="M14" s="121">
        <v>397764335</v>
      </c>
      <c r="N14" s="121">
        <v>226125373</v>
      </c>
      <c r="O14" s="121">
        <v>2211804</v>
      </c>
    </row>
    <row r="15" spans="1:15" x14ac:dyDescent="0.4">
      <c r="A15" s="117" t="s">
        <v>6634</v>
      </c>
      <c r="B15" s="117" t="s">
        <v>6635</v>
      </c>
      <c r="C15" s="117" t="s">
        <v>6637</v>
      </c>
      <c r="D15" s="117" t="s">
        <v>223</v>
      </c>
      <c r="E15" s="117" t="s">
        <v>4208</v>
      </c>
      <c r="F15" s="117" t="s">
        <v>6600</v>
      </c>
      <c r="G15" s="118" t="str">
        <f t="shared" si="0"/>
        <v>140007神奈川県</v>
      </c>
      <c r="H15" s="117"/>
      <c r="I15" s="117"/>
      <c r="J15" s="117"/>
      <c r="K15" s="121">
        <v>512365638</v>
      </c>
      <c r="L15" s="121">
        <v>243022756</v>
      </c>
      <c r="M15" s="121">
        <v>130564148</v>
      </c>
      <c r="N15" s="121">
        <v>73287915</v>
      </c>
      <c r="O15" s="121">
        <v>780949</v>
      </c>
    </row>
    <row r="16" spans="1:15" x14ac:dyDescent="0.4">
      <c r="A16" s="117" t="s">
        <v>6634</v>
      </c>
      <c r="B16" s="117" t="s">
        <v>6635</v>
      </c>
      <c r="C16" s="117" t="s">
        <v>6637</v>
      </c>
      <c r="D16" s="117" t="s">
        <v>223</v>
      </c>
      <c r="E16" s="117" t="s">
        <v>4101</v>
      </c>
      <c r="F16" s="117" t="s">
        <v>6601</v>
      </c>
      <c r="G16" s="118" t="str">
        <f t="shared" si="0"/>
        <v>150002新潟県</v>
      </c>
      <c r="H16" s="117"/>
      <c r="I16" s="117" t="s">
        <v>802</v>
      </c>
      <c r="J16" s="117"/>
      <c r="K16" s="121">
        <v>237140777</v>
      </c>
      <c r="L16" s="121">
        <v>114310420</v>
      </c>
      <c r="M16" s="121">
        <v>61960027</v>
      </c>
      <c r="N16" s="121">
        <v>38016186</v>
      </c>
      <c r="O16" s="121">
        <v>229700</v>
      </c>
    </row>
    <row r="17" spans="1:15" x14ac:dyDescent="0.4">
      <c r="A17" s="117" t="s">
        <v>6634</v>
      </c>
      <c r="B17" s="117" t="s">
        <v>6635</v>
      </c>
      <c r="C17" s="117" t="s">
        <v>6637</v>
      </c>
      <c r="D17" s="117" t="s">
        <v>223</v>
      </c>
      <c r="E17" s="117" t="s">
        <v>4029</v>
      </c>
      <c r="F17" s="117" t="s">
        <v>6602</v>
      </c>
      <c r="G17" s="118" t="str">
        <f t="shared" si="0"/>
        <v>160008富山県</v>
      </c>
      <c r="H17" s="117"/>
      <c r="I17" s="117"/>
      <c r="J17" s="117"/>
      <c r="K17" s="121">
        <v>130596270</v>
      </c>
      <c r="L17" s="121">
        <v>63250908</v>
      </c>
      <c r="M17" s="121">
        <v>32048489</v>
      </c>
      <c r="N17" s="121">
        <v>20455147</v>
      </c>
      <c r="O17" s="121">
        <v>130264</v>
      </c>
    </row>
    <row r="18" spans="1:15" x14ac:dyDescent="0.4">
      <c r="A18" s="117" t="s">
        <v>6634</v>
      </c>
      <c r="B18" s="117" t="s">
        <v>6635</v>
      </c>
      <c r="C18" s="117" t="s">
        <v>6637</v>
      </c>
      <c r="D18" s="117" t="s">
        <v>223</v>
      </c>
      <c r="E18" s="117" t="s">
        <v>3948</v>
      </c>
      <c r="F18" s="117" t="s">
        <v>6603</v>
      </c>
      <c r="G18" s="118" t="str">
        <f t="shared" si="0"/>
        <v>170003石川県</v>
      </c>
      <c r="H18" s="117"/>
      <c r="I18" s="117"/>
      <c r="J18" s="117"/>
      <c r="K18" s="121">
        <v>130126704</v>
      </c>
      <c r="L18" s="121">
        <v>63155034</v>
      </c>
      <c r="M18" s="121">
        <v>31734287</v>
      </c>
      <c r="N18" s="121">
        <v>19743555</v>
      </c>
      <c r="O18" s="121">
        <v>111123</v>
      </c>
    </row>
    <row r="19" spans="1:15" x14ac:dyDescent="0.4">
      <c r="A19" s="117" t="s">
        <v>6634</v>
      </c>
      <c r="B19" s="117" t="s">
        <v>6635</v>
      </c>
      <c r="C19" s="117" t="s">
        <v>6637</v>
      </c>
      <c r="D19" s="117" t="s">
        <v>223</v>
      </c>
      <c r="E19" s="117" t="s">
        <v>3877</v>
      </c>
      <c r="F19" s="117" t="s">
        <v>6604</v>
      </c>
      <c r="G19" s="118" t="str">
        <f t="shared" si="0"/>
        <v>180009福井県</v>
      </c>
      <c r="H19" s="117"/>
      <c r="I19" s="117"/>
      <c r="J19" s="117"/>
      <c r="K19" s="121">
        <v>115369322</v>
      </c>
      <c r="L19" s="121">
        <v>55438187</v>
      </c>
      <c r="M19" s="121">
        <v>28456387</v>
      </c>
      <c r="N19" s="121">
        <v>17696829</v>
      </c>
      <c r="O19" s="121">
        <v>70384</v>
      </c>
    </row>
    <row r="20" spans="1:15" x14ac:dyDescent="0.4">
      <c r="A20" s="117" t="s">
        <v>6634</v>
      </c>
      <c r="B20" s="117" t="s">
        <v>6635</v>
      </c>
      <c r="C20" s="117" t="s">
        <v>6637</v>
      </c>
      <c r="D20" s="117" t="s">
        <v>223</v>
      </c>
      <c r="E20" s="117" t="s">
        <v>3739</v>
      </c>
      <c r="F20" s="117" t="s">
        <v>6605</v>
      </c>
      <c r="G20" s="118" t="str">
        <f t="shared" si="0"/>
        <v>190004山梨県</v>
      </c>
      <c r="H20" s="117"/>
      <c r="I20" s="117"/>
      <c r="J20" s="117"/>
      <c r="K20" s="121">
        <v>114151432</v>
      </c>
      <c r="L20" s="121">
        <v>54897404</v>
      </c>
      <c r="M20" s="121">
        <v>27270125</v>
      </c>
      <c r="N20" s="121">
        <v>17989572</v>
      </c>
      <c r="O20" s="121">
        <v>103253</v>
      </c>
    </row>
    <row r="21" spans="1:15" x14ac:dyDescent="0.4">
      <c r="A21" s="117" t="s">
        <v>6634</v>
      </c>
      <c r="B21" s="117" t="s">
        <v>6635</v>
      </c>
      <c r="C21" s="117" t="s">
        <v>6637</v>
      </c>
      <c r="D21" s="117" t="s">
        <v>223</v>
      </c>
      <c r="E21" s="117" t="s">
        <v>3451</v>
      </c>
      <c r="F21" s="117" t="s">
        <v>6606</v>
      </c>
      <c r="G21" s="118" t="str">
        <f t="shared" si="0"/>
        <v>200000長野県</v>
      </c>
      <c r="H21" s="117"/>
      <c r="I21" s="117" t="s">
        <v>802</v>
      </c>
      <c r="J21" s="117"/>
      <c r="K21" s="121">
        <v>252504799</v>
      </c>
      <c r="L21" s="121">
        <v>121183571</v>
      </c>
      <c r="M21" s="121">
        <v>61809529</v>
      </c>
      <c r="N21" s="121">
        <v>39179886</v>
      </c>
      <c r="O21" s="121">
        <v>288648</v>
      </c>
    </row>
    <row r="22" spans="1:15" x14ac:dyDescent="0.4">
      <c r="A22" s="117" t="s">
        <v>6634</v>
      </c>
      <c r="B22" s="117" t="s">
        <v>6635</v>
      </c>
      <c r="C22" s="117" t="s">
        <v>6637</v>
      </c>
      <c r="D22" s="117" t="s">
        <v>223</v>
      </c>
      <c r="E22" s="117" t="s">
        <v>3285</v>
      </c>
      <c r="F22" s="117" t="s">
        <v>6607</v>
      </c>
      <c r="G22" s="118" t="str">
        <f t="shared" si="0"/>
        <v>210005岐阜県</v>
      </c>
      <c r="H22" s="117"/>
      <c r="I22" s="117"/>
      <c r="J22" s="117"/>
      <c r="K22" s="121">
        <v>226225613</v>
      </c>
      <c r="L22" s="121">
        <v>110172110</v>
      </c>
      <c r="M22" s="121">
        <v>55200874</v>
      </c>
      <c r="N22" s="121">
        <v>34660184</v>
      </c>
      <c r="O22" s="121">
        <v>192419</v>
      </c>
    </row>
    <row r="23" spans="1:15" x14ac:dyDescent="0.4">
      <c r="A23" s="117" t="s">
        <v>6634</v>
      </c>
      <c r="B23" s="117" t="s">
        <v>6635</v>
      </c>
      <c r="C23" s="117" t="s">
        <v>6637</v>
      </c>
      <c r="D23" s="117" t="s">
        <v>223</v>
      </c>
      <c r="E23" s="117" t="s">
        <v>3121</v>
      </c>
      <c r="F23" s="117" t="s">
        <v>6608</v>
      </c>
      <c r="G23" s="118" t="str">
        <f t="shared" si="0"/>
        <v>220001静岡県</v>
      </c>
      <c r="H23" s="117"/>
      <c r="I23" s="117"/>
      <c r="J23" s="117"/>
      <c r="K23" s="121">
        <v>301248310</v>
      </c>
      <c r="L23" s="121">
        <v>144023140</v>
      </c>
      <c r="M23" s="121">
        <v>75882353</v>
      </c>
      <c r="N23" s="121">
        <v>46523397</v>
      </c>
      <c r="O23" s="121">
        <v>329452</v>
      </c>
    </row>
    <row r="24" spans="1:15" x14ac:dyDescent="0.4">
      <c r="A24" s="117" t="s">
        <v>6634</v>
      </c>
      <c r="B24" s="117" t="s">
        <v>6635</v>
      </c>
      <c r="C24" s="117" t="s">
        <v>6637</v>
      </c>
      <c r="D24" s="117" t="s">
        <v>223</v>
      </c>
      <c r="E24" s="117" t="s">
        <v>2921</v>
      </c>
      <c r="F24" s="117" t="s">
        <v>6609</v>
      </c>
      <c r="G24" s="118" t="str">
        <f t="shared" si="0"/>
        <v>230006愛知県</v>
      </c>
      <c r="H24" s="117"/>
      <c r="I24" s="117"/>
      <c r="J24" s="117"/>
      <c r="K24" s="121">
        <v>592196059</v>
      </c>
      <c r="L24" s="121">
        <v>292515165</v>
      </c>
      <c r="M24" s="121">
        <v>145428747</v>
      </c>
      <c r="N24" s="121">
        <v>88276712</v>
      </c>
      <c r="O24" s="121">
        <v>575858</v>
      </c>
    </row>
    <row r="25" spans="1:15" x14ac:dyDescent="0.4">
      <c r="A25" s="117" t="s">
        <v>6634</v>
      </c>
      <c r="B25" s="117" t="s">
        <v>6635</v>
      </c>
      <c r="C25" s="117" t="s">
        <v>6637</v>
      </c>
      <c r="D25" s="117" t="s">
        <v>223</v>
      </c>
      <c r="E25" s="117" t="s">
        <v>2800</v>
      </c>
      <c r="F25" s="117" t="s">
        <v>6610</v>
      </c>
      <c r="G25" s="118" t="str">
        <f t="shared" si="0"/>
        <v>240001三重県</v>
      </c>
      <c r="H25" s="117"/>
      <c r="I25" s="117"/>
      <c r="J25" s="117"/>
      <c r="K25" s="121">
        <v>218560311</v>
      </c>
      <c r="L25" s="121">
        <v>105762041</v>
      </c>
      <c r="M25" s="121">
        <v>53126243</v>
      </c>
      <c r="N25" s="121">
        <v>32494135</v>
      </c>
      <c r="O25" s="121">
        <v>312645</v>
      </c>
    </row>
    <row r="26" spans="1:15" x14ac:dyDescent="0.4">
      <c r="A26" s="117" t="s">
        <v>6634</v>
      </c>
      <c r="B26" s="117" t="s">
        <v>6635</v>
      </c>
      <c r="C26" s="117" t="s">
        <v>6637</v>
      </c>
      <c r="D26" s="117" t="s">
        <v>223</v>
      </c>
      <c r="E26" s="117" t="s">
        <v>2722</v>
      </c>
      <c r="F26" s="117" t="s">
        <v>6611</v>
      </c>
      <c r="G26" s="118" t="str">
        <f t="shared" si="0"/>
        <v>250007滋賀県</v>
      </c>
      <c r="H26" s="117"/>
      <c r="I26" s="117"/>
      <c r="J26" s="117"/>
      <c r="K26" s="121">
        <v>167958978</v>
      </c>
      <c r="L26" s="121">
        <v>81243326</v>
      </c>
      <c r="M26" s="121">
        <v>40912545</v>
      </c>
      <c r="N26" s="121">
        <v>26241004</v>
      </c>
      <c r="O26" s="121">
        <v>152212</v>
      </c>
    </row>
    <row r="27" spans="1:15" x14ac:dyDescent="0.4">
      <c r="A27" s="117" t="s">
        <v>6634</v>
      </c>
      <c r="B27" s="117" t="s">
        <v>6635</v>
      </c>
      <c r="C27" s="117" t="s">
        <v>6637</v>
      </c>
      <c r="D27" s="117" t="s">
        <v>223</v>
      </c>
      <c r="E27" s="117" t="s">
        <v>2621</v>
      </c>
      <c r="F27" s="117" t="s">
        <v>6612</v>
      </c>
      <c r="G27" s="118" t="str">
        <f t="shared" si="0"/>
        <v>260002京都府</v>
      </c>
      <c r="H27" s="117"/>
      <c r="I27" s="117"/>
      <c r="J27" s="117"/>
      <c r="K27" s="121">
        <v>213820807</v>
      </c>
      <c r="L27" s="121">
        <v>102356942</v>
      </c>
      <c r="M27" s="121">
        <v>55180059</v>
      </c>
      <c r="N27" s="121">
        <v>31906091</v>
      </c>
      <c r="O27" s="121">
        <v>116713</v>
      </c>
    </row>
    <row r="28" spans="1:15" x14ac:dyDescent="0.4">
      <c r="A28" s="117" t="s">
        <v>6634</v>
      </c>
      <c r="B28" s="117" t="s">
        <v>6635</v>
      </c>
      <c r="C28" s="117" t="s">
        <v>6637</v>
      </c>
      <c r="D28" s="117" t="s">
        <v>223</v>
      </c>
      <c r="E28" s="117" t="s">
        <v>2474</v>
      </c>
      <c r="F28" s="117" t="s">
        <v>6613</v>
      </c>
      <c r="G28" s="118" t="str">
        <f t="shared" si="0"/>
        <v>270008大阪府</v>
      </c>
      <c r="H28" s="117"/>
      <c r="I28" s="117"/>
      <c r="J28" s="117"/>
      <c r="K28" s="121">
        <v>676672906</v>
      </c>
      <c r="L28" s="121">
        <v>328620784</v>
      </c>
      <c r="M28" s="121">
        <v>178476584</v>
      </c>
      <c r="N28" s="121">
        <v>101158984</v>
      </c>
      <c r="O28" s="121">
        <v>924760</v>
      </c>
    </row>
    <row r="29" spans="1:15" x14ac:dyDescent="0.4">
      <c r="A29" s="117" t="s">
        <v>6634</v>
      </c>
      <c r="B29" s="117" t="s">
        <v>6635</v>
      </c>
      <c r="C29" s="117" t="s">
        <v>6637</v>
      </c>
      <c r="D29" s="117" t="s">
        <v>223</v>
      </c>
      <c r="E29" s="117" t="s">
        <v>2299</v>
      </c>
      <c r="F29" s="117" t="s">
        <v>6614</v>
      </c>
      <c r="G29" s="118" t="str">
        <f t="shared" si="0"/>
        <v>280003兵庫県</v>
      </c>
      <c r="H29" s="117"/>
      <c r="I29" s="117"/>
      <c r="J29" s="117"/>
      <c r="K29" s="121">
        <v>471978316</v>
      </c>
      <c r="L29" s="121">
        <v>231289215</v>
      </c>
      <c r="M29" s="121">
        <v>114496038</v>
      </c>
      <c r="N29" s="121">
        <v>73122716</v>
      </c>
      <c r="O29" s="121">
        <v>587178</v>
      </c>
    </row>
    <row r="30" spans="1:15" x14ac:dyDescent="0.4">
      <c r="A30" s="117" t="s">
        <v>6634</v>
      </c>
      <c r="B30" s="117" t="s">
        <v>6635</v>
      </c>
      <c r="C30" s="117" t="s">
        <v>6637</v>
      </c>
      <c r="D30" s="117" t="s">
        <v>223</v>
      </c>
      <c r="E30" s="117" t="s">
        <v>2166</v>
      </c>
      <c r="F30" s="117" t="s">
        <v>6615</v>
      </c>
      <c r="G30" s="118" t="str">
        <f t="shared" si="0"/>
        <v>290009奈良県</v>
      </c>
      <c r="H30" s="117"/>
      <c r="I30" s="117"/>
      <c r="J30" s="117"/>
      <c r="K30" s="121">
        <v>144134721</v>
      </c>
      <c r="L30" s="121">
        <v>69863167</v>
      </c>
      <c r="M30" s="121">
        <v>35389526</v>
      </c>
      <c r="N30" s="121">
        <v>22391257</v>
      </c>
      <c r="O30" s="121">
        <v>161555</v>
      </c>
    </row>
    <row r="31" spans="1:15" x14ac:dyDescent="0.4">
      <c r="A31" s="117" t="s">
        <v>6634</v>
      </c>
      <c r="B31" s="117" t="s">
        <v>6635</v>
      </c>
      <c r="C31" s="117" t="s">
        <v>6637</v>
      </c>
      <c r="D31" s="117" t="s">
        <v>223</v>
      </c>
      <c r="E31" s="117" t="s">
        <v>2024</v>
      </c>
      <c r="F31" s="117" t="s">
        <v>6616</v>
      </c>
      <c r="G31" s="118" t="str">
        <f t="shared" si="0"/>
        <v>300004和歌山県</v>
      </c>
      <c r="H31" s="117"/>
      <c r="I31" s="117"/>
      <c r="J31" s="117"/>
      <c r="K31" s="121">
        <v>137705117</v>
      </c>
      <c r="L31" s="121">
        <v>65802177</v>
      </c>
      <c r="M31" s="121">
        <v>33495527</v>
      </c>
      <c r="N31" s="121">
        <v>20548233</v>
      </c>
      <c r="O31" s="121">
        <v>161600</v>
      </c>
    </row>
    <row r="32" spans="1:15" x14ac:dyDescent="0.4">
      <c r="A32" s="117" t="s">
        <v>6634</v>
      </c>
      <c r="B32" s="117" t="s">
        <v>6635</v>
      </c>
      <c r="C32" s="117" t="s">
        <v>6637</v>
      </c>
      <c r="D32" s="117" t="s">
        <v>223</v>
      </c>
      <c r="E32" s="117" t="s">
        <v>1962</v>
      </c>
      <c r="F32" s="117" t="s">
        <v>6617</v>
      </c>
      <c r="G32" s="118" t="str">
        <f t="shared" si="0"/>
        <v>310000鳥取県</v>
      </c>
      <c r="H32" s="117"/>
      <c r="I32" s="117"/>
      <c r="J32" s="117"/>
      <c r="K32" s="121">
        <v>89616072</v>
      </c>
      <c r="L32" s="121">
        <v>43007837</v>
      </c>
      <c r="M32" s="121">
        <v>20562800</v>
      </c>
      <c r="N32" s="121">
        <v>13333280</v>
      </c>
      <c r="O32" s="121">
        <v>100074</v>
      </c>
    </row>
    <row r="33" spans="1:15" x14ac:dyDescent="0.4">
      <c r="A33" s="117" t="s">
        <v>6634</v>
      </c>
      <c r="B33" s="117" t="s">
        <v>6635</v>
      </c>
      <c r="C33" s="117" t="s">
        <v>6637</v>
      </c>
      <c r="D33" s="117" t="s">
        <v>223</v>
      </c>
      <c r="E33" s="117" t="s">
        <v>1896</v>
      </c>
      <c r="F33" s="117" t="s">
        <v>6618</v>
      </c>
      <c r="G33" s="118" t="str">
        <f t="shared" si="0"/>
        <v>320005島根県</v>
      </c>
      <c r="H33" s="117"/>
      <c r="I33" s="117"/>
      <c r="J33" s="117"/>
      <c r="K33" s="121">
        <v>118692995</v>
      </c>
      <c r="L33" s="121">
        <v>56628714</v>
      </c>
      <c r="M33" s="121">
        <v>28065067</v>
      </c>
      <c r="N33" s="121">
        <v>17659781</v>
      </c>
      <c r="O33" s="121">
        <v>97068</v>
      </c>
    </row>
    <row r="34" spans="1:15" x14ac:dyDescent="0.4">
      <c r="A34" s="117" t="s">
        <v>6634</v>
      </c>
      <c r="B34" s="117" t="s">
        <v>6635</v>
      </c>
      <c r="C34" s="117" t="s">
        <v>6637</v>
      </c>
      <c r="D34" s="117" t="s">
        <v>223</v>
      </c>
      <c r="E34" s="117" t="s">
        <v>1741</v>
      </c>
      <c r="F34" s="117" t="s">
        <v>6619</v>
      </c>
      <c r="G34" s="118" t="str">
        <f t="shared" si="0"/>
        <v>330001岡山県</v>
      </c>
      <c r="H34" s="117"/>
      <c r="I34" s="117"/>
      <c r="J34" s="117"/>
      <c r="K34" s="121">
        <v>189290812</v>
      </c>
      <c r="L34" s="121">
        <v>90572062</v>
      </c>
      <c r="M34" s="121">
        <v>47946851</v>
      </c>
      <c r="N34" s="121">
        <v>28199770</v>
      </c>
      <c r="O34" s="121">
        <v>213547</v>
      </c>
    </row>
    <row r="35" spans="1:15" x14ac:dyDescent="0.4">
      <c r="A35" s="117" t="s">
        <v>6634</v>
      </c>
      <c r="B35" s="117" t="s">
        <v>6635</v>
      </c>
      <c r="C35" s="117" t="s">
        <v>6637</v>
      </c>
      <c r="D35" s="117" t="s">
        <v>223</v>
      </c>
      <c r="E35" s="117" t="s">
        <v>1668</v>
      </c>
      <c r="F35" s="117" t="s">
        <v>6620</v>
      </c>
      <c r="G35" s="118" t="str">
        <f t="shared" si="0"/>
        <v>340006広島県</v>
      </c>
      <c r="H35" s="117"/>
      <c r="I35" s="117"/>
      <c r="J35" s="117"/>
      <c r="K35" s="121">
        <v>237471489</v>
      </c>
      <c r="L35" s="121">
        <v>112032543</v>
      </c>
      <c r="M35" s="121">
        <v>58252204</v>
      </c>
      <c r="N35" s="121">
        <v>35417707</v>
      </c>
      <c r="O35" s="121">
        <v>277386</v>
      </c>
    </row>
    <row r="36" spans="1:15" x14ac:dyDescent="0.4">
      <c r="A36" s="117" t="s">
        <v>6634</v>
      </c>
      <c r="B36" s="117" t="s">
        <v>6635</v>
      </c>
      <c r="C36" s="117" t="s">
        <v>6637</v>
      </c>
      <c r="D36" s="117" t="s">
        <v>223</v>
      </c>
      <c r="E36" s="117" t="s">
        <v>1597</v>
      </c>
      <c r="F36" s="117" t="s">
        <v>6621</v>
      </c>
      <c r="G36" s="118" t="str">
        <f t="shared" si="0"/>
        <v>350001山口県</v>
      </c>
      <c r="H36" s="117"/>
      <c r="I36" s="117"/>
      <c r="J36" s="117"/>
      <c r="K36" s="121">
        <v>179511813</v>
      </c>
      <c r="L36" s="121">
        <v>85906164</v>
      </c>
      <c r="M36" s="121">
        <v>44334564</v>
      </c>
      <c r="N36" s="121">
        <v>28012749</v>
      </c>
      <c r="O36" s="121">
        <v>195485</v>
      </c>
    </row>
    <row r="37" spans="1:15" x14ac:dyDescent="0.4">
      <c r="A37" s="117" t="s">
        <v>6634</v>
      </c>
      <c r="B37" s="117" t="s">
        <v>6635</v>
      </c>
      <c r="C37" s="117" t="s">
        <v>6637</v>
      </c>
      <c r="D37" s="117" t="s">
        <v>223</v>
      </c>
      <c r="E37" s="117" t="s">
        <v>1492</v>
      </c>
      <c r="F37" s="117" t="s">
        <v>6622</v>
      </c>
      <c r="G37" s="118" t="str">
        <f t="shared" si="0"/>
        <v>360007徳島県</v>
      </c>
      <c r="H37" s="117"/>
      <c r="I37" s="117"/>
      <c r="J37" s="117"/>
      <c r="K37" s="121">
        <v>113662739</v>
      </c>
      <c r="L37" s="121">
        <v>53787052</v>
      </c>
      <c r="M37" s="121">
        <v>29061387</v>
      </c>
      <c r="N37" s="121">
        <v>17750780</v>
      </c>
      <c r="O37" s="121">
        <v>74980</v>
      </c>
    </row>
    <row r="38" spans="1:15" x14ac:dyDescent="0.4">
      <c r="A38" s="117" t="s">
        <v>6634</v>
      </c>
      <c r="B38" s="117" t="s">
        <v>6635</v>
      </c>
      <c r="C38" s="117" t="s">
        <v>6637</v>
      </c>
      <c r="D38" s="117" t="s">
        <v>223</v>
      </c>
      <c r="E38" s="117" t="s">
        <v>1421</v>
      </c>
      <c r="F38" s="117" t="s">
        <v>6623</v>
      </c>
      <c r="G38" s="118" t="str">
        <f t="shared" si="0"/>
        <v>370002香川県</v>
      </c>
      <c r="H38" s="117"/>
      <c r="I38" s="117"/>
      <c r="J38" s="117"/>
      <c r="K38" s="121">
        <v>124084672</v>
      </c>
      <c r="L38" s="121">
        <v>59186012</v>
      </c>
      <c r="M38" s="121">
        <v>30667939</v>
      </c>
      <c r="N38" s="121">
        <v>18860931</v>
      </c>
      <c r="O38" s="121">
        <v>81116</v>
      </c>
    </row>
    <row r="39" spans="1:15" x14ac:dyDescent="0.4">
      <c r="A39" s="117" t="s">
        <v>6634</v>
      </c>
      <c r="B39" s="117" t="s">
        <v>6635</v>
      </c>
      <c r="C39" s="117" t="s">
        <v>6637</v>
      </c>
      <c r="D39" s="117" t="s">
        <v>223</v>
      </c>
      <c r="E39" s="117" t="s">
        <v>1342</v>
      </c>
      <c r="F39" s="117" t="s">
        <v>6624</v>
      </c>
      <c r="G39" s="118" t="str">
        <f t="shared" si="0"/>
        <v>380008愛媛県</v>
      </c>
      <c r="H39" s="117"/>
      <c r="I39" s="117"/>
      <c r="J39" s="117"/>
      <c r="K39" s="121">
        <v>166229565</v>
      </c>
      <c r="L39" s="121">
        <v>79973031</v>
      </c>
      <c r="M39" s="121">
        <v>41780296</v>
      </c>
      <c r="N39" s="121">
        <v>25480096</v>
      </c>
      <c r="O39" s="121">
        <v>180581</v>
      </c>
    </row>
    <row r="40" spans="1:15" x14ac:dyDescent="0.4">
      <c r="A40" s="117" t="s">
        <v>6634</v>
      </c>
      <c r="B40" s="117" t="s">
        <v>6635</v>
      </c>
      <c r="C40" s="117" t="s">
        <v>6637</v>
      </c>
      <c r="D40" s="117" t="s">
        <v>223</v>
      </c>
      <c r="E40" s="117" t="s">
        <v>1209</v>
      </c>
      <c r="F40" s="117" t="s">
        <v>6625</v>
      </c>
      <c r="G40" s="118" t="str">
        <f t="shared" si="0"/>
        <v>390003高知県</v>
      </c>
      <c r="H40" s="117"/>
      <c r="I40" s="117"/>
      <c r="J40" s="117"/>
      <c r="K40" s="121">
        <v>115102776</v>
      </c>
      <c r="L40" s="121">
        <v>55647481</v>
      </c>
      <c r="M40" s="121">
        <v>27103608</v>
      </c>
      <c r="N40" s="121">
        <v>17834839</v>
      </c>
      <c r="O40" s="121">
        <v>123133</v>
      </c>
    </row>
    <row r="41" spans="1:15" x14ac:dyDescent="0.4">
      <c r="A41" s="117" t="s">
        <v>6634</v>
      </c>
      <c r="B41" s="117" t="s">
        <v>6635</v>
      </c>
      <c r="C41" s="117" t="s">
        <v>6637</v>
      </c>
      <c r="D41" s="117" t="s">
        <v>223</v>
      </c>
      <c r="E41" s="117" t="s">
        <v>950</v>
      </c>
      <c r="F41" s="117" t="s">
        <v>6626</v>
      </c>
      <c r="G41" s="118" t="str">
        <f t="shared" si="0"/>
        <v>400009福岡県</v>
      </c>
      <c r="H41" s="117"/>
      <c r="I41" s="117"/>
      <c r="J41" s="117"/>
      <c r="K41" s="121">
        <v>383556366</v>
      </c>
      <c r="L41" s="121">
        <v>185715810</v>
      </c>
      <c r="M41" s="121">
        <v>97528745</v>
      </c>
      <c r="N41" s="121">
        <v>56527825</v>
      </c>
      <c r="O41" s="121">
        <v>576824</v>
      </c>
    </row>
    <row r="42" spans="1:15" x14ac:dyDescent="0.4">
      <c r="A42" s="117" t="s">
        <v>6634</v>
      </c>
      <c r="B42" s="117" t="s">
        <v>6635</v>
      </c>
      <c r="C42" s="117" t="s">
        <v>6637</v>
      </c>
      <c r="D42" s="117" t="s">
        <v>223</v>
      </c>
      <c r="E42" s="117" t="s">
        <v>866</v>
      </c>
      <c r="F42" s="117" t="s">
        <v>6627</v>
      </c>
      <c r="G42" s="118" t="str">
        <f t="shared" si="0"/>
        <v>410004佐賀県</v>
      </c>
      <c r="H42" s="117"/>
      <c r="I42" s="117"/>
      <c r="J42" s="117"/>
      <c r="K42" s="121">
        <v>123081457</v>
      </c>
      <c r="L42" s="121">
        <v>59345858</v>
      </c>
      <c r="M42" s="121">
        <v>29934645</v>
      </c>
      <c r="N42" s="121">
        <v>18684303</v>
      </c>
      <c r="O42" s="121">
        <v>140728</v>
      </c>
    </row>
    <row r="43" spans="1:15" x14ac:dyDescent="0.4">
      <c r="A43" s="117" t="s">
        <v>6634</v>
      </c>
      <c r="B43" s="117" t="s">
        <v>6635</v>
      </c>
      <c r="C43" s="117" t="s">
        <v>6637</v>
      </c>
      <c r="D43" s="117" t="s">
        <v>223</v>
      </c>
      <c r="E43" s="117" t="s">
        <v>805</v>
      </c>
      <c r="F43" s="117" t="s">
        <v>6628</v>
      </c>
      <c r="G43" s="118" t="str">
        <f t="shared" si="0"/>
        <v>420000長崎県</v>
      </c>
      <c r="H43" s="117"/>
      <c r="I43" s="117"/>
      <c r="J43" s="117"/>
      <c r="K43" s="121">
        <v>188688190</v>
      </c>
      <c r="L43" s="121">
        <v>90124113</v>
      </c>
      <c r="M43" s="121">
        <v>48114332</v>
      </c>
      <c r="N43" s="121">
        <v>29111093</v>
      </c>
      <c r="O43" s="121">
        <v>228582</v>
      </c>
    </row>
    <row r="44" spans="1:15" x14ac:dyDescent="0.4">
      <c r="A44" s="117" t="s">
        <v>6634</v>
      </c>
      <c r="B44" s="117" t="s">
        <v>6635</v>
      </c>
      <c r="C44" s="117" t="s">
        <v>6637</v>
      </c>
      <c r="D44" s="117" t="s">
        <v>223</v>
      </c>
      <c r="E44" s="117" t="s">
        <v>664</v>
      </c>
      <c r="F44" s="117" t="s">
        <v>6629</v>
      </c>
      <c r="G44" s="118" t="str">
        <f t="shared" si="0"/>
        <v>430005熊本県</v>
      </c>
      <c r="H44" s="117"/>
      <c r="I44" s="117"/>
      <c r="J44" s="117"/>
      <c r="K44" s="121">
        <v>172432045</v>
      </c>
      <c r="L44" s="121">
        <v>84317169</v>
      </c>
      <c r="M44" s="121">
        <v>44137865</v>
      </c>
      <c r="N44" s="121">
        <v>27168425</v>
      </c>
      <c r="O44" s="121">
        <v>178165</v>
      </c>
    </row>
    <row r="45" spans="1:15" x14ac:dyDescent="0.4">
      <c r="A45" s="117" t="s">
        <v>6634</v>
      </c>
      <c r="B45" s="117" t="s">
        <v>6635</v>
      </c>
      <c r="C45" s="117" t="s">
        <v>6637</v>
      </c>
      <c r="D45" s="117" t="s">
        <v>223</v>
      </c>
      <c r="E45" s="117" t="s">
        <v>601</v>
      </c>
      <c r="F45" s="117" t="s">
        <v>6630</v>
      </c>
      <c r="G45" s="118" t="str">
        <f t="shared" si="0"/>
        <v>440001大分県</v>
      </c>
      <c r="H45" s="117"/>
      <c r="I45" s="117"/>
      <c r="J45" s="117"/>
      <c r="K45" s="121">
        <v>152464759</v>
      </c>
      <c r="L45" s="121">
        <v>72891804</v>
      </c>
      <c r="M45" s="121">
        <v>38389678</v>
      </c>
      <c r="N45" s="121">
        <v>23261190</v>
      </c>
      <c r="O45" s="121">
        <v>176015</v>
      </c>
    </row>
    <row r="46" spans="1:15" x14ac:dyDescent="0.4">
      <c r="A46" s="117" t="s">
        <v>6634</v>
      </c>
      <c r="B46" s="117" t="s">
        <v>6635</v>
      </c>
      <c r="C46" s="117" t="s">
        <v>6637</v>
      </c>
      <c r="D46" s="117" t="s">
        <v>223</v>
      </c>
      <c r="E46" s="117" t="s">
        <v>516</v>
      </c>
      <c r="F46" s="117" t="s">
        <v>6631</v>
      </c>
      <c r="G46" s="118" t="str">
        <f t="shared" si="0"/>
        <v>450006宮崎県</v>
      </c>
      <c r="H46" s="117"/>
      <c r="I46" s="117"/>
      <c r="J46" s="117"/>
      <c r="K46" s="121">
        <v>147775091</v>
      </c>
      <c r="L46" s="121">
        <v>70257020</v>
      </c>
      <c r="M46" s="121">
        <v>36788179</v>
      </c>
      <c r="N46" s="121">
        <v>23231573</v>
      </c>
      <c r="O46" s="121">
        <v>128806</v>
      </c>
    </row>
    <row r="47" spans="1:15" x14ac:dyDescent="0.4">
      <c r="A47" s="117" t="s">
        <v>6634</v>
      </c>
      <c r="B47" s="117" t="s">
        <v>6635</v>
      </c>
      <c r="C47" s="117" t="s">
        <v>6637</v>
      </c>
      <c r="D47" s="117" t="s">
        <v>223</v>
      </c>
      <c r="E47" s="117" t="s">
        <v>363</v>
      </c>
      <c r="F47" s="117" t="s">
        <v>6632</v>
      </c>
      <c r="G47" s="118" t="str">
        <f t="shared" si="0"/>
        <v>460001鹿児島県</v>
      </c>
      <c r="H47" s="117"/>
      <c r="I47" s="117"/>
      <c r="J47" s="117"/>
      <c r="K47" s="121">
        <v>225044944</v>
      </c>
      <c r="L47" s="121">
        <v>108720043</v>
      </c>
      <c r="M47" s="121">
        <v>59080582</v>
      </c>
      <c r="N47" s="121">
        <v>34986518</v>
      </c>
      <c r="O47" s="121">
        <v>129502</v>
      </c>
    </row>
    <row r="48" spans="1:15" x14ac:dyDescent="0.4">
      <c r="A48" s="117" t="s">
        <v>6634</v>
      </c>
      <c r="B48" s="117" t="s">
        <v>6635</v>
      </c>
      <c r="C48" s="117" t="s">
        <v>6637</v>
      </c>
      <c r="D48" s="117" t="s">
        <v>223</v>
      </c>
      <c r="E48" s="117" t="s">
        <v>219</v>
      </c>
      <c r="F48" s="117" t="s">
        <v>6633</v>
      </c>
      <c r="G48" s="118" t="str">
        <f t="shared" si="0"/>
        <v>470007沖縄県</v>
      </c>
      <c r="H48" s="117"/>
      <c r="I48" s="117"/>
      <c r="J48" s="117"/>
      <c r="K48" s="121">
        <v>193089117</v>
      </c>
      <c r="L48" s="121">
        <v>95612951</v>
      </c>
      <c r="M48" s="121">
        <v>50182152</v>
      </c>
      <c r="N48" s="121">
        <v>28660769</v>
      </c>
      <c r="O48" s="121">
        <v>172600</v>
      </c>
    </row>
    <row r="49" spans="1:15" x14ac:dyDescent="0.4">
      <c r="A49" s="117" t="s">
        <v>6634</v>
      </c>
      <c r="B49" s="117" t="s">
        <v>225</v>
      </c>
      <c r="C49" s="117" t="s">
        <v>224</v>
      </c>
      <c r="D49" s="117" t="s">
        <v>223</v>
      </c>
      <c r="E49" s="117" t="s">
        <v>6547</v>
      </c>
      <c r="F49" s="117" t="s">
        <v>6546</v>
      </c>
      <c r="G49" s="118" t="str">
        <f t="shared" si="0"/>
        <v>011002札幌市</v>
      </c>
      <c r="H49" s="117"/>
      <c r="J49" s="117"/>
      <c r="K49" s="121">
        <v>163746066</v>
      </c>
      <c r="L49" s="121">
        <v>77981287</v>
      </c>
      <c r="M49" s="121">
        <v>41539830</v>
      </c>
      <c r="N49" s="121">
        <v>25466590</v>
      </c>
      <c r="O49" s="121">
        <v>168097</v>
      </c>
    </row>
    <row r="50" spans="1:15" x14ac:dyDescent="0.4">
      <c r="A50" s="117" t="s">
        <v>6634</v>
      </c>
      <c r="B50" s="117" t="s">
        <v>225</v>
      </c>
      <c r="C50" s="117" t="s">
        <v>224</v>
      </c>
      <c r="D50" s="117" t="s">
        <v>223</v>
      </c>
      <c r="E50" s="117" t="s">
        <v>6545</v>
      </c>
      <c r="F50" s="117" t="s">
        <v>6544</v>
      </c>
      <c r="G50" s="118" t="str">
        <f t="shared" si="0"/>
        <v>012025函館市</v>
      </c>
      <c r="H50" s="117"/>
      <c r="J50" s="117"/>
      <c r="K50" s="121">
        <v>17432913</v>
      </c>
      <c r="L50" s="121">
        <v>7625044</v>
      </c>
      <c r="M50" s="121">
        <v>4005126</v>
      </c>
      <c r="N50" s="121">
        <v>2536683</v>
      </c>
      <c r="O50" s="121">
        <v>19982</v>
      </c>
    </row>
    <row r="51" spans="1:15" x14ac:dyDescent="0.4">
      <c r="A51" s="117" t="s">
        <v>6634</v>
      </c>
      <c r="B51" s="117" t="s">
        <v>225</v>
      </c>
      <c r="C51" s="117" t="s">
        <v>224</v>
      </c>
      <c r="D51" s="117" t="s">
        <v>223</v>
      </c>
      <c r="E51" s="117" t="s">
        <v>6543</v>
      </c>
      <c r="F51" s="117" t="s">
        <v>6542</v>
      </c>
      <c r="G51" s="118" t="str">
        <f t="shared" si="0"/>
        <v>012033小樽市</v>
      </c>
      <c r="H51" s="117"/>
      <c r="J51" s="117"/>
      <c r="K51" s="121">
        <v>9093624</v>
      </c>
      <c r="L51" s="121">
        <v>4045082</v>
      </c>
      <c r="M51" s="121">
        <v>2066943</v>
      </c>
      <c r="N51" s="121">
        <v>1339313</v>
      </c>
      <c r="O51" s="121">
        <v>13008</v>
      </c>
    </row>
    <row r="52" spans="1:15" x14ac:dyDescent="0.4">
      <c r="A52" s="117" t="s">
        <v>6634</v>
      </c>
      <c r="B52" s="117" t="s">
        <v>225</v>
      </c>
      <c r="C52" s="117" t="s">
        <v>224</v>
      </c>
      <c r="D52" s="117" t="s">
        <v>223</v>
      </c>
      <c r="E52" s="117" t="s">
        <v>6541</v>
      </c>
      <c r="F52" s="117" t="s">
        <v>6540</v>
      </c>
      <c r="G52" s="118" t="str">
        <f t="shared" si="0"/>
        <v>012041旭川市</v>
      </c>
      <c r="H52" s="117"/>
      <c r="J52" s="117"/>
      <c r="K52" s="121">
        <v>18978723</v>
      </c>
      <c r="L52" s="121">
        <v>7998923</v>
      </c>
      <c r="M52" s="121">
        <v>4528467</v>
      </c>
      <c r="N52" s="121">
        <v>2831154</v>
      </c>
      <c r="O52" s="121">
        <v>36179</v>
      </c>
    </row>
    <row r="53" spans="1:15" x14ac:dyDescent="0.4">
      <c r="A53" s="117" t="s">
        <v>6634</v>
      </c>
      <c r="B53" s="117" t="s">
        <v>225</v>
      </c>
      <c r="C53" s="117" t="s">
        <v>224</v>
      </c>
      <c r="D53" s="117" t="s">
        <v>223</v>
      </c>
      <c r="E53" s="117" t="s">
        <v>6539</v>
      </c>
      <c r="F53" s="117" t="s">
        <v>6538</v>
      </c>
      <c r="G53" s="118" t="str">
        <f t="shared" si="0"/>
        <v>012050室蘭市</v>
      </c>
      <c r="H53" s="117"/>
      <c r="J53" s="117"/>
      <c r="K53" s="121">
        <v>5020790</v>
      </c>
      <c r="L53" s="121">
        <v>1870055</v>
      </c>
      <c r="M53" s="121">
        <v>1077657</v>
      </c>
      <c r="N53" s="121">
        <v>673996</v>
      </c>
      <c r="O53" s="121">
        <v>5926</v>
      </c>
    </row>
    <row r="54" spans="1:15" x14ac:dyDescent="0.4">
      <c r="A54" s="117" t="s">
        <v>6634</v>
      </c>
      <c r="B54" s="117" t="s">
        <v>225</v>
      </c>
      <c r="C54" s="117" t="s">
        <v>224</v>
      </c>
      <c r="D54" s="117" t="s">
        <v>223</v>
      </c>
      <c r="E54" s="117" t="s">
        <v>6537</v>
      </c>
      <c r="F54" s="117" t="s">
        <v>6536</v>
      </c>
      <c r="G54" s="118" t="str">
        <f t="shared" si="0"/>
        <v>012068釧路市</v>
      </c>
      <c r="H54" s="117"/>
      <c r="J54" s="117"/>
      <c r="K54" s="121">
        <v>12726738</v>
      </c>
      <c r="L54" s="121">
        <v>5250234</v>
      </c>
      <c r="M54" s="121">
        <v>2809251</v>
      </c>
      <c r="N54" s="121">
        <v>1771764</v>
      </c>
      <c r="O54" s="121">
        <v>20746</v>
      </c>
    </row>
    <row r="55" spans="1:15" x14ac:dyDescent="0.4">
      <c r="A55" s="117" t="s">
        <v>6634</v>
      </c>
      <c r="B55" s="117" t="s">
        <v>225</v>
      </c>
      <c r="C55" s="117" t="s">
        <v>224</v>
      </c>
      <c r="D55" s="117" t="s">
        <v>223</v>
      </c>
      <c r="E55" s="117" t="s">
        <v>6535</v>
      </c>
      <c r="F55" s="117" t="s">
        <v>6534</v>
      </c>
      <c r="G55" s="118" t="str">
        <f t="shared" si="0"/>
        <v>012076帯広市</v>
      </c>
      <c r="H55" s="117"/>
      <c r="J55" s="117"/>
      <c r="K55" s="121">
        <v>11009908</v>
      </c>
      <c r="L55" s="121">
        <v>4440530</v>
      </c>
      <c r="M55" s="121">
        <v>2502209</v>
      </c>
      <c r="N55" s="121">
        <v>1537043</v>
      </c>
      <c r="O55" s="121">
        <v>12094</v>
      </c>
    </row>
    <row r="56" spans="1:15" x14ac:dyDescent="0.4">
      <c r="A56" s="117" t="s">
        <v>6634</v>
      </c>
      <c r="B56" s="117" t="s">
        <v>225</v>
      </c>
      <c r="C56" s="117" t="s">
        <v>224</v>
      </c>
      <c r="D56" s="117" t="s">
        <v>223</v>
      </c>
      <c r="E56" s="117" t="s">
        <v>6533</v>
      </c>
      <c r="F56" s="117" t="s">
        <v>6532</v>
      </c>
      <c r="G56" s="118" t="str">
        <f t="shared" si="0"/>
        <v>012084北見市</v>
      </c>
      <c r="H56" s="117"/>
      <c r="J56" s="117"/>
      <c r="K56" s="121">
        <v>7247795</v>
      </c>
      <c r="L56" s="121">
        <v>2634073</v>
      </c>
      <c r="M56" s="121">
        <v>1442937</v>
      </c>
      <c r="N56" s="121">
        <v>1167847</v>
      </c>
      <c r="O56" s="121">
        <v>7078</v>
      </c>
    </row>
    <row r="57" spans="1:15" x14ac:dyDescent="0.4">
      <c r="A57" s="117" t="s">
        <v>6634</v>
      </c>
      <c r="B57" s="117" t="s">
        <v>225</v>
      </c>
      <c r="C57" s="117" t="s">
        <v>224</v>
      </c>
      <c r="D57" s="117" t="s">
        <v>223</v>
      </c>
      <c r="E57" s="117" t="s">
        <v>6531</v>
      </c>
      <c r="F57" s="117" t="s">
        <v>6530</v>
      </c>
      <c r="G57" s="118" t="str">
        <f t="shared" si="0"/>
        <v>012092夕張市</v>
      </c>
      <c r="H57" s="117"/>
      <c r="J57" s="117"/>
      <c r="K57" s="121">
        <v>1000564</v>
      </c>
      <c r="L57" s="121">
        <v>437362</v>
      </c>
      <c r="M57" s="121">
        <v>252783</v>
      </c>
      <c r="N57" s="121">
        <v>145926</v>
      </c>
      <c r="O57" s="121">
        <v>1113</v>
      </c>
    </row>
    <row r="58" spans="1:15" x14ac:dyDescent="0.4">
      <c r="A58" s="117" t="s">
        <v>6634</v>
      </c>
      <c r="B58" s="117" t="s">
        <v>225</v>
      </c>
      <c r="C58" s="117" t="s">
        <v>224</v>
      </c>
      <c r="D58" s="117" t="s">
        <v>223</v>
      </c>
      <c r="E58" s="117" t="s">
        <v>6529</v>
      </c>
      <c r="F58" s="117" t="s">
        <v>6528</v>
      </c>
      <c r="G58" s="118" t="str">
        <f t="shared" si="0"/>
        <v>012106岩見沢市</v>
      </c>
      <c r="H58" s="117"/>
      <c r="J58" s="117"/>
      <c r="K58" s="121">
        <v>5176757</v>
      </c>
      <c r="L58" s="121">
        <v>1980561</v>
      </c>
      <c r="M58" s="121">
        <v>1073697</v>
      </c>
      <c r="N58" s="121">
        <v>699543</v>
      </c>
      <c r="O58" s="121">
        <v>4245</v>
      </c>
    </row>
    <row r="59" spans="1:15" x14ac:dyDescent="0.4">
      <c r="A59" s="117" t="s">
        <v>6634</v>
      </c>
      <c r="B59" s="117" t="s">
        <v>225</v>
      </c>
      <c r="C59" s="117" t="s">
        <v>224</v>
      </c>
      <c r="D59" s="117" t="s">
        <v>223</v>
      </c>
      <c r="E59" s="117" t="s">
        <v>6527</v>
      </c>
      <c r="F59" s="117" t="s">
        <v>6526</v>
      </c>
      <c r="G59" s="118" t="str">
        <f t="shared" si="0"/>
        <v>012114網走市</v>
      </c>
      <c r="H59" s="117"/>
      <c r="J59" s="117"/>
      <c r="K59" s="121">
        <v>2481624</v>
      </c>
      <c r="L59" s="121">
        <v>1133731</v>
      </c>
      <c r="M59" s="121">
        <v>585970</v>
      </c>
      <c r="N59" s="121">
        <v>404523</v>
      </c>
      <c r="O59" s="121">
        <v>2508</v>
      </c>
    </row>
    <row r="60" spans="1:15" x14ac:dyDescent="0.4">
      <c r="A60" s="117" t="s">
        <v>6634</v>
      </c>
      <c r="B60" s="117" t="s">
        <v>225</v>
      </c>
      <c r="C60" s="117" t="s">
        <v>224</v>
      </c>
      <c r="D60" s="117" t="s">
        <v>223</v>
      </c>
      <c r="E60" s="117" t="s">
        <v>6525</v>
      </c>
      <c r="F60" s="117" t="s">
        <v>6524</v>
      </c>
      <c r="G60" s="118" t="str">
        <f t="shared" si="0"/>
        <v>012122留萌市</v>
      </c>
      <c r="H60" s="117"/>
      <c r="J60" s="117"/>
      <c r="K60" s="121">
        <v>1764227</v>
      </c>
      <c r="L60" s="121">
        <v>655392</v>
      </c>
      <c r="M60" s="121">
        <v>334176</v>
      </c>
      <c r="N60" s="121">
        <v>238854</v>
      </c>
      <c r="O60" s="121">
        <v>1154</v>
      </c>
    </row>
    <row r="61" spans="1:15" x14ac:dyDescent="0.4">
      <c r="A61" s="117" t="s">
        <v>6634</v>
      </c>
      <c r="B61" s="117" t="s">
        <v>225</v>
      </c>
      <c r="C61" s="117" t="s">
        <v>224</v>
      </c>
      <c r="D61" s="117" t="s">
        <v>223</v>
      </c>
      <c r="E61" s="117" t="s">
        <v>6523</v>
      </c>
      <c r="F61" s="117" t="s">
        <v>6522</v>
      </c>
      <c r="G61" s="118" t="str">
        <f t="shared" si="0"/>
        <v>012131苫小牧市</v>
      </c>
      <c r="H61" s="117"/>
      <c r="J61" s="117"/>
      <c r="K61" s="121">
        <v>8892256</v>
      </c>
      <c r="L61" s="121">
        <v>4064705</v>
      </c>
      <c r="M61" s="121">
        <v>2237702</v>
      </c>
      <c r="N61" s="121">
        <v>1378773</v>
      </c>
      <c r="O61" s="121">
        <v>11877</v>
      </c>
    </row>
    <row r="62" spans="1:15" x14ac:dyDescent="0.4">
      <c r="A62" s="117" t="s">
        <v>6634</v>
      </c>
      <c r="B62" s="117" t="s">
        <v>225</v>
      </c>
      <c r="C62" s="117" t="s">
        <v>224</v>
      </c>
      <c r="D62" s="117" t="s">
        <v>223</v>
      </c>
      <c r="E62" s="117" t="s">
        <v>6521</v>
      </c>
      <c r="F62" s="117" t="s">
        <v>6520</v>
      </c>
      <c r="G62" s="118" t="str">
        <f t="shared" si="0"/>
        <v>012149稚内市</v>
      </c>
      <c r="H62" s="117"/>
      <c r="J62" s="117"/>
      <c r="K62" s="121">
        <v>2402103</v>
      </c>
      <c r="L62" s="121">
        <v>1026256</v>
      </c>
      <c r="M62" s="121">
        <v>555125</v>
      </c>
      <c r="N62" s="121">
        <v>419750</v>
      </c>
      <c r="O62" s="121">
        <v>0</v>
      </c>
    </row>
    <row r="63" spans="1:15" x14ac:dyDescent="0.4">
      <c r="A63" s="117" t="s">
        <v>6634</v>
      </c>
      <c r="B63" s="117" t="s">
        <v>225</v>
      </c>
      <c r="C63" s="117" t="s">
        <v>224</v>
      </c>
      <c r="D63" s="117" t="s">
        <v>223</v>
      </c>
      <c r="E63" s="117" t="s">
        <v>6519</v>
      </c>
      <c r="F63" s="117" t="s">
        <v>6518</v>
      </c>
      <c r="G63" s="118" t="str">
        <f t="shared" si="0"/>
        <v>012157美唄市</v>
      </c>
      <c r="H63" s="117"/>
      <c r="J63" s="117"/>
      <c r="K63" s="121">
        <v>2513678</v>
      </c>
      <c r="L63" s="121">
        <v>1115807</v>
      </c>
      <c r="M63" s="121">
        <v>574269</v>
      </c>
      <c r="N63" s="121">
        <v>388801</v>
      </c>
      <c r="O63" s="121">
        <v>2462</v>
      </c>
    </row>
    <row r="64" spans="1:15" x14ac:dyDescent="0.4">
      <c r="A64" s="117" t="s">
        <v>6634</v>
      </c>
      <c r="B64" s="117" t="s">
        <v>225</v>
      </c>
      <c r="C64" s="117" t="s">
        <v>224</v>
      </c>
      <c r="D64" s="117" t="s">
        <v>223</v>
      </c>
      <c r="E64" s="117" t="s">
        <v>6517</v>
      </c>
      <c r="F64" s="117" t="s">
        <v>6516</v>
      </c>
      <c r="G64" s="118" t="str">
        <f t="shared" si="0"/>
        <v>012165芦別市</v>
      </c>
      <c r="H64" s="117"/>
      <c r="J64" s="117"/>
      <c r="K64" s="121">
        <v>1848620</v>
      </c>
      <c r="L64" s="121">
        <v>813583</v>
      </c>
      <c r="M64" s="121">
        <v>375620</v>
      </c>
      <c r="N64" s="121">
        <v>275043</v>
      </c>
      <c r="O64" s="121">
        <v>1048</v>
      </c>
    </row>
    <row r="65" spans="1:15" x14ac:dyDescent="0.4">
      <c r="A65" s="117" t="s">
        <v>6634</v>
      </c>
      <c r="B65" s="117" t="s">
        <v>225</v>
      </c>
      <c r="C65" s="117" t="s">
        <v>224</v>
      </c>
      <c r="D65" s="117" t="s">
        <v>223</v>
      </c>
      <c r="E65" s="117" t="s">
        <v>6515</v>
      </c>
      <c r="F65" s="117" t="s">
        <v>6514</v>
      </c>
      <c r="G65" s="118" t="str">
        <f t="shared" si="0"/>
        <v>012173江別市</v>
      </c>
      <c r="H65" s="117"/>
      <c r="J65" s="117"/>
      <c r="K65" s="121">
        <v>6526582</v>
      </c>
      <c r="L65" s="121">
        <v>2519849</v>
      </c>
      <c r="M65" s="121">
        <v>1386129</v>
      </c>
      <c r="N65" s="121">
        <v>984906</v>
      </c>
      <c r="O65" s="121">
        <v>6048</v>
      </c>
    </row>
    <row r="66" spans="1:15" x14ac:dyDescent="0.4">
      <c r="A66" s="117" t="s">
        <v>6634</v>
      </c>
      <c r="B66" s="117" t="s">
        <v>225</v>
      </c>
      <c r="C66" s="117" t="s">
        <v>224</v>
      </c>
      <c r="D66" s="117" t="s">
        <v>223</v>
      </c>
      <c r="E66" s="117" t="s">
        <v>6513</v>
      </c>
      <c r="F66" s="117" t="s">
        <v>6512</v>
      </c>
      <c r="G66" s="118" t="str">
        <f t="shared" ref="G66:G129" si="1">E66&amp;F66</f>
        <v>012181赤平市</v>
      </c>
      <c r="H66" s="117"/>
      <c r="J66" s="117"/>
      <c r="K66" s="121">
        <v>1191576</v>
      </c>
      <c r="L66" s="121">
        <v>484160</v>
      </c>
      <c r="M66" s="121">
        <v>235694</v>
      </c>
      <c r="N66" s="121">
        <v>171139</v>
      </c>
      <c r="O66" s="121">
        <v>1481</v>
      </c>
    </row>
    <row r="67" spans="1:15" x14ac:dyDescent="0.4">
      <c r="A67" s="117" t="s">
        <v>6634</v>
      </c>
      <c r="B67" s="117" t="s">
        <v>225</v>
      </c>
      <c r="C67" s="117" t="s">
        <v>224</v>
      </c>
      <c r="D67" s="117" t="s">
        <v>223</v>
      </c>
      <c r="E67" s="117" t="s">
        <v>6511</v>
      </c>
      <c r="F67" s="117" t="s">
        <v>6510</v>
      </c>
      <c r="G67" s="118" t="str">
        <f t="shared" si="1"/>
        <v>012190紋別市</v>
      </c>
      <c r="H67" s="117"/>
      <c r="J67" s="117"/>
      <c r="K67" s="121">
        <v>2366152</v>
      </c>
      <c r="L67" s="121">
        <v>975895</v>
      </c>
      <c r="M67" s="121">
        <v>522275</v>
      </c>
      <c r="N67" s="121">
        <v>349751</v>
      </c>
      <c r="O67" s="121">
        <v>1777</v>
      </c>
    </row>
    <row r="68" spans="1:15" x14ac:dyDescent="0.4">
      <c r="A68" s="117" t="s">
        <v>6634</v>
      </c>
      <c r="B68" s="117" t="s">
        <v>225</v>
      </c>
      <c r="C68" s="117" t="s">
        <v>224</v>
      </c>
      <c r="D68" s="117" t="s">
        <v>223</v>
      </c>
      <c r="E68" s="117" t="s">
        <v>6509</v>
      </c>
      <c r="F68" s="117" t="s">
        <v>6508</v>
      </c>
      <c r="G68" s="118" t="str">
        <f t="shared" si="1"/>
        <v>012203士別市</v>
      </c>
      <c r="H68" s="117"/>
      <c r="J68" s="117"/>
      <c r="K68" s="121">
        <v>2271851</v>
      </c>
      <c r="L68" s="121">
        <v>1014215</v>
      </c>
      <c r="M68" s="121">
        <v>520964</v>
      </c>
      <c r="N68" s="121">
        <v>355080</v>
      </c>
      <c r="O68" s="121">
        <v>0</v>
      </c>
    </row>
    <row r="69" spans="1:15" x14ac:dyDescent="0.4">
      <c r="A69" s="117" t="s">
        <v>6634</v>
      </c>
      <c r="B69" s="117" t="s">
        <v>225</v>
      </c>
      <c r="C69" s="117" t="s">
        <v>224</v>
      </c>
      <c r="D69" s="117" t="s">
        <v>223</v>
      </c>
      <c r="E69" s="117" t="s">
        <v>6507</v>
      </c>
      <c r="F69" s="117" t="s">
        <v>6506</v>
      </c>
      <c r="G69" s="118" t="str">
        <f t="shared" si="1"/>
        <v>012211名寄市</v>
      </c>
      <c r="H69" s="117"/>
      <c r="J69" s="117"/>
      <c r="K69" s="121">
        <v>3582841</v>
      </c>
      <c r="L69" s="121">
        <v>1511074</v>
      </c>
      <c r="M69" s="121">
        <v>753170</v>
      </c>
      <c r="N69" s="121">
        <v>508766</v>
      </c>
      <c r="O69" s="121">
        <v>3528</v>
      </c>
    </row>
    <row r="70" spans="1:15" x14ac:dyDescent="0.4">
      <c r="A70" s="117" t="s">
        <v>6634</v>
      </c>
      <c r="B70" s="117" t="s">
        <v>225</v>
      </c>
      <c r="C70" s="117" t="s">
        <v>224</v>
      </c>
      <c r="D70" s="117" t="s">
        <v>223</v>
      </c>
      <c r="E70" s="117" t="s">
        <v>6505</v>
      </c>
      <c r="F70" s="117" t="s">
        <v>6504</v>
      </c>
      <c r="G70" s="118" t="str">
        <f t="shared" si="1"/>
        <v>012220三笠市</v>
      </c>
      <c r="H70" s="117"/>
      <c r="J70" s="117"/>
      <c r="K70" s="121">
        <v>1382910</v>
      </c>
      <c r="L70" s="121">
        <v>601876</v>
      </c>
      <c r="M70" s="121">
        <v>322723</v>
      </c>
      <c r="N70" s="121">
        <v>212667</v>
      </c>
      <c r="O70" s="121">
        <v>0</v>
      </c>
    </row>
    <row r="71" spans="1:15" x14ac:dyDescent="0.4">
      <c r="A71" s="117" t="s">
        <v>6634</v>
      </c>
      <c r="B71" s="117" t="s">
        <v>225</v>
      </c>
      <c r="C71" s="117" t="s">
        <v>224</v>
      </c>
      <c r="D71" s="117" t="s">
        <v>223</v>
      </c>
      <c r="E71" s="117" t="s">
        <v>6503</v>
      </c>
      <c r="F71" s="117" t="s">
        <v>6502</v>
      </c>
      <c r="G71" s="118" t="str">
        <f t="shared" si="1"/>
        <v>012238根室市</v>
      </c>
      <c r="H71" s="117"/>
      <c r="J71" s="117"/>
      <c r="K71" s="121">
        <v>3160095</v>
      </c>
      <c r="L71" s="121">
        <v>1278929</v>
      </c>
      <c r="M71" s="121">
        <v>671466</v>
      </c>
      <c r="N71" s="121">
        <v>441936</v>
      </c>
      <c r="O71" s="121">
        <v>2881</v>
      </c>
    </row>
    <row r="72" spans="1:15" x14ac:dyDescent="0.4">
      <c r="A72" s="117" t="s">
        <v>6634</v>
      </c>
      <c r="B72" s="117" t="s">
        <v>225</v>
      </c>
      <c r="C72" s="117" t="s">
        <v>224</v>
      </c>
      <c r="D72" s="117" t="s">
        <v>223</v>
      </c>
      <c r="E72" s="117" t="s">
        <v>6501</v>
      </c>
      <c r="F72" s="117" t="s">
        <v>6500</v>
      </c>
      <c r="G72" s="118" t="str">
        <f t="shared" si="1"/>
        <v>012246千歳市</v>
      </c>
      <c r="H72" s="117"/>
      <c r="J72" s="117"/>
      <c r="K72" s="121">
        <v>6389931</v>
      </c>
      <c r="L72" s="121">
        <v>2590018</v>
      </c>
      <c r="M72" s="121">
        <v>1415958</v>
      </c>
      <c r="N72" s="121">
        <v>886561</v>
      </c>
      <c r="O72" s="121">
        <v>6151</v>
      </c>
    </row>
    <row r="73" spans="1:15" x14ac:dyDescent="0.4">
      <c r="A73" s="117" t="s">
        <v>6634</v>
      </c>
      <c r="B73" s="117" t="s">
        <v>225</v>
      </c>
      <c r="C73" s="117" t="s">
        <v>224</v>
      </c>
      <c r="D73" s="117" t="s">
        <v>223</v>
      </c>
      <c r="E73" s="117" t="s">
        <v>6499</v>
      </c>
      <c r="F73" s="117" t="s">
        <v>6498</v>
      </c>
      <c r="G73" s="118" t="str">
        <f t="shared" si="1"/>
        <v>012254滝川市</v>
      </c>
      <c r="H73" s="117"/>
      <c r="J73" s="117"/>
      <c r="K73" s="121">
        <v>3398454</v>
      </c>
      <c r="L73" s="121">
        <v>1343628</v>
      </c>
      <c r="M73" s="121">
        <v>737487</v>
      </c>
      <c r="N73" s="121">
        <v>480804</v>
      </c>
      <c r="O73" s="121">
        <v>2689</v>
      </c>
    </row>
    <row r="74" spans="1:15" x14ac:dyDescent="0.4">
      <c r="A74" s="117" t="s">
        <v>6634</v>
      </c>
      <c r="B74" s="117" t="s">
        <v>225</v>
      </c>
      <c r="C74" s="117" t="s">
        <v>224</v>
      </c>
      <c r="D74" s="117" t="s">
        <v>223</v>
      </c>
      <c r="E74" s="117" t="s">
        <v>6497</v>
      </c>
      <c r="F74" s="117" t="s">
        <v>6496</v>
      </c>
      <c r="G74" s="118" t="str">
        <f t="shared" si="1"/>
        <v>012262砂川市</v>
      </c>
      <c r="H74" s="117"/>
      <c r="J74" s="117"/>
      <c r="K74" s="121">
        <v>1600203</v>
      </c>
      <c r="L74" s="121">
        <v>629338</v>
      </c>
      <c r="M74" s="121">
        <v>323967</v>
      </c>
      <c r="N74" s="121">
        <v>260905</v>
      </c>
      <c r="O74" s="121">
        <v>1286</v>
      </c>
    </row>
    <row r="75" spans="1:15" x14ac:dyDescent="0.4">
      <c r="A75" s="117" t="s">
        <v>6634</v>
      </c>
      <c r="B75" s="117" t="s">
        <v>225</v>
      </c>
      <c r="C75" s="117" t="s">
        <v>224</v>
      </c>
      <c r="D75" s="117" t="s">
        <v>223</v>
      </c>
      <c r="E75" s="117" t="s">
        <v>6495</v>
      </c>
      <c r="F75" s="117" t="s">
        <v>6494</v>
      </c>
      <c r="G75" s="118" t="str">
        <f t="shared" si="1"/>
        <v>012271歌志内市</v>
      </c>
      <c r="H75" s="117"/>
      <c r="J75" s="117"/>
      <c r="K75" s="121">
        <v>932549</v>
      </c>
      <c r="L75" s="121">
        <v>389548</v>
      </c>
      <c r="M75" s="121">
        <v>207576</v>
      </c>
      <c r="N75" s="121">
        <v>138658</v>
      </c>
      <c r="O75" s="121">
        <v>933</v>
      </c>
    </row>
    <row r="76" spans="1:15" x14ac:dyDescent="0.4">
      <c r="A76" s="117" t="s">
        <v>6634</v>
      </c>
      <c r="B76" s="117" t="s">
        <v>225</v>
      </c>
      <c r="C76" s="117" t="s">
        <v>224</v>
      </c>
      <c r="D76" s="117" t="s">
        <v>223</v>
      </c>
      <c r="E76" s="117" t="s">
        <v>6493</v>
      </c>
      <c r="F76" s="117" t="s">
        <v>6492</v>
      </c>
      <c r="G76" s="118" t="str">
        <f t="shared" si="1"/>
        <v>012289深川市</v>
      </c>
      <c r="H76" s="117"/>
      <c r="J76" s="117"/>
      <c r="K76" s="121">
        <v>2048249</v>
      </c>
      <c r="L76" s="121">
        <v>786668</v>
      </c>
      <c r="M76" s="121">
        <v>415029</v>
      </c>
      <c r="N76" s="121">
        <v>290233</v>
      </c>
      <c r="O76" s="121">
        <v>1582</v>
      </c>
    </row>
    <row r="77" spans="1:15" x14ac:dyDescent="0.4">
      <c r="A77" s="117" t="s">
        <v>6634</v>
      </c>
      <c r="B77" s="117" t="s">
        <v>225</v>
      </c>
      <c r="C77" s="117" t="s">
        <v>224</v>
      </c>
      <c r="D77" s="117" t="s">
        <v>223</v>
      </c>
      <c r="E77" s="117" t="s">
        <v>6491</v>
      </c>
      <c r="F77" s="117" t="s">
        <v>6490</v>
      </c>
      <c r="G77" s="118" t="str">
        <f t="shared" si="1"/>
        <v>012297富良野市</v>
      </c>
      <c r="H77" s="117"/>
      <c r="J77" s="117"/>
      <c r="K77" s="121">
        <v>2227410</v>
      </c>
      <c r="L77" s="121">
        <v>928773</v>
      </c>
      <c r="M77" s="121">
        <v>460823</v>
      </c>
      <c r="N77" s="121">
        <v>330844</v>
      </c>
      <c r="O77" s="121">
        <v>1725</v>
      </c>
    </row>
    <row r="78" spans="1:15" x14ac:dyDescent="0.4">
      <c r="A78" s="117" t="s">
        <v>6634</v>
      </c>
      <c r="B78" s="117" t="s">
        <v>225</v>
      </c>
      <c r="C78" s="117" t="s">
        <v>224</v>
      </c>
      <c r="D78" s="117" t="s">
        <v>223</v>
      </c>
      <c r="E78" s="117" t="s">
        <v>6489</v>
      </c>
      <c r="F78" s="117" t="s">
        <v>6488</v>
      </c>
      <c r="G78" s="118" t="str">
        <f t="shared" si="1"/>
        <v>012301登別市</v>
      </c>
      <c r="H78" s="117"/>
      <c r="J78" s="117"/>
      <c r="K78" s="121">
        <v>3352257</v>
      </c>
      <c r="L78" s="121">
        <v>1347328</v>
      </c>
      <c r="M78" s="121">
        <v>749522</v>
      </c>
      <c r="N78" s="121">
        <v>466291</v>
      </c>
      <c r="O78" s="121">
        <v>3374</v>
      </c>
    </row>
    <row r="79" spans="1:15" x14ac:dyDescent="0.4">
      <c r="A79" s="117" t="s">
        <v>6634</v>
      </c>
      <c r="B79" s="117" t="s">
        <v>225</v>
      </c>
      <c r="C79" s="117" t="s">
        <v>224</v>
      </c>
      <c r="D79" s="117" t="s">
        <v>223</v>
      </c>
      <c r="E79" s="117" t="s">
        <v>6487</v>
      </c>
      <c r="F79" s="117" t="s">
        <v>6486</v>
      </c>
      <c r="G79" s="118" t="str">
        <f t="shared" si="1"/>
        <v>012319恵庭市</v>
      </c>
      <c r="H79" s="117"/>
      <c r="J79" s="117"/>
      <c r="K79" s="121">
        <v>4018961</v>
      </c>
      <c r="L79" s="121">
        <v>1835778</v>
      </c>
      <c r="M79" s="121">
        <v>978647</v>
      </c>
      <c r="N79" s="121">
        <v>630987</v>
      </c>
      <c r="O79" s="121">
        <v>4179</v>
      </c>
    </row>
    <row r="80" spans="1:15" x14ac:dyDescent="0.4">
      <c r="A80" s="117" t="s">
        <v>6634</v>
      </c>
      <c r="B80" s="117" t="s">
        <v>225</v>
      </c>
      <c r="C80" s="117" t="s">
        <v>224</v>
      </c>
      <c r="D80" s="117" t="s">
        <v>223</v>
      </c>
      <c r="E80" s="117" t="s">
        <v>6485</v>
      </c>
      <c r="F80" s="117" t="s">
        <v>5384</v>
      </c>
      <c r="G80" s="118" t="str">
        <f t="shared" si="1"/>
        <v>012335伊達市</v>
      </c>
      <c r="H80" s="117"/>
      <c r="J80" s="117"/>
      <c r="K80" s="121">
        <v>2108406</v>
      </c>
      <c r="L80" s="121">
        <v>864054</v>
      </c>
      <c r="M80" s="121">
        <v>514575</v>
      </c>
      <c r="N80" s="121">
        <v>349243</v>
      </c>
      <c r="O80" s="121">
        <v>1698</v>
      </c>
    </row>
    <row r="81" spans="1:15" x14ac:dyDescent="0.4">
      <c r="A81" s="117" t="s">
        <v>6634</v>
      </c>
      <c r="B81" s="117" t="s">
        <v>225</v>
      </c>
      <c r="C81" s="117" t="s">
        <v>224</v>
      </c>
      <c r="D81" s="117" t="s">
        <v>223</v>
      </c>
      <c r="E81" s="117" t="s">
        <v>6484</v>
      </c>
      <c r="F81" s="117" t="s">
        <v>6483</v>
      </c>
      <c r="G81" s="118" t="str">
        <f t="shared" si="1"/>
        <v>012343北広島市</v>
      </c>
      <c r="H81" s="117"/>
      <c r="J81" s="117"/>
      <c r="K81" s="121">
        <v>4105173</v>
      </c>
      <c r="L81" s="121">
        <v>1628921</v>
      </c>
      <c r="M81" s="121">
        <v>938612</v>
      </c>
      <c r="N81" s="121">
        <v>576986</v>
      </c>
      <c r="O81" s="121">
        <v>3790</v>
      </c>
    </row>
    <row r="82" spans="1:15" x14ac:dyDescent="0.4">
      <c r="A82" s="117" t="s">
        <v>6634</v>
      </c>
      <c r="B82" s="117" t="s">
        <v>225</v>
      </c>
      <c r="C82" s="117" t="s">
        <v>224</v>
      </c>
      <c r="D82" s="117" t="s">
        <v>223</v>
      </c>
      <c r="E82" s="117" t="s">
        <v>6482</v>
      </c>
      <c r="F82" s="117" t="s">
        <v>6481</v>
      </c>
      <c r="G82" s="118" t="str">
        <f t="shared" si="1"/>
        <v>012351石狩市</v>
      </c>
      <c r="H82" s="117"/>
      <c r="J82" s="117"/>
      <c r="K82" s="121">
        <v>3706450</v>
      </c>
      <c r="L82" s="121">
        <v>1527498</v>
      </c>
      <c r="M82" s="121">
        <v>876289</v>
      </c>
      <c r="N82" s="121">
        <v>528994</v>
      </c>
      <c r="O82" s="121">
        <v>3088</v>
      </c>
    </row>
    <row r="83" spans="1:15" x14ac:dyDescent="0.4">
      <c r="A83" s="117" t="s">
        <v>6634</v>
      </c>
      <c r="B83" s="117" t="s">
        <v>225</v>
      </c>
      <c r="C83" s="117" t="s">
        <v>224</v>
      </c>
      <c r="D83" s="117" t="s">
        <v>223</v>
      </c>
      <c r="E83" s="117" t="s">
        <v>6480</v>
      </c>
      <c r="F83" s="117" t="s">
        <v>6479</v>
      </c>
      <c r="G83" s="118" t="str">
        <f t="shared" si="1"/>
        <v>012360北斗市</v>
      </c>
      <c r="H83" s="117"/>
      <c r="J83" s="117"/>
      <c r="K83" s="121">
        <v>1942668</v>
      </c>
      <c r="L83" s="121">
        <v>844457</v>
      </c>
      <c r="M83" s="121">
        <v>443349</v>
      </c>
      <c r="N83" s="121">
        <v>301777</v>
      </c>
      <c r="O83" s="121">
        <v>2290</v>
      </c>
    </row>
    <row r="84" spans="1:15" x14ac:dyDescent="0.4">
      <c r="A84" s="117" t="s">
        <v>6634</v>
      </c>
      <c r="B84" s="117" t="s">
        <v>225</v>
      </c>
      <c r="C84" s="117" t="s">
        <v>224</v>
      </c>
      <c r="D84" s="117" t="s">
        <v>223</v>
      </c>
      <c r="E84" s="117" t="s">
        <v>6478</v>
      </c>
      <c r="F84" s="117" t="s">
        <v>6477</v>
      </c>
      <c r="G84" s="118" t="str">
        <f t="shared" si="1"/>
        <v>013030当別町</v>
      </c>
      <c r="H84" s="117"/>
      <c r="J84" s="117"/>
      <c r="K84" s="121">
        <v>1542873</v>
      </c>
      <c r="L84" s="121">
        <v>606777</v>
      </c>
      <c r="M84" s="121">
        <v>360825</v>
      </c>
      <c r="N84" s="121">
        <v>226434</v>
      </c>
      <c r="O84" s="121">
        <v>1190</v>
      </c>
    </row>
    <row r="85" spans="1:15" x14ac:dyDescent="0.4">
      <c r="A85" s="117" t="s">
        <v>6634</v>
      </c>
      <c r="B85" s="117" t="s">
        <v>225</v>
      </c>
      <c r="C85" s="117" t="s">
        <v>224</v>
      </c>
      <c r="D85" s="117" t="s">
        <v>223</v>
      </c>
      <c r="E85" s="117" t="s">
        <v>6476</v>
      </c>
      <c r="F85" s="117" t="s">
        <v>6475</v>
      </c>
      <c r="G85" s="118" t="str">
        <f t="shared" si="1"/>
        <v>013048新篠津村</v>
      </c>
      <c r="H85" s="117"/>
      <c r="J85" s="117"/>
      <c r="K85" s="121">
        <v>490225</v>
      </c>
      <c r="L85" s="121">
        <v>189353</v>
      </c>
      <c r="M85" s="121">
        <v>97051</v>
      </c>
      <c r="N85" s="121">
        <v>73450</v>
      </c>
      <c r="O85" s="121">
        <v>366</v>
      </c>
    </row>
    <row r="86" spans="1:15" x14ac:dyDescent="0.4">
      <c r="A86" s="117" t="s">
        <v>6634</v>
      </c>
      <c r="B86" s="117" t="s">
        <v>225</v>
      </c>
      <c r="C86" s="117" t="s">
        <v>224</v>
      </c>
      <c r="D86" s="117" t="s">
        <v>223</v>
      </c>
      <c r="E86" s="117" t="s">
        <v>6474</v>
      </c>
      <c r="F86" s="117" t="s">
        <v>1393</v>
      </c>
      <c r="G86" s="118" t="str">
        <f t="shared" si="1"/>
        <v>013315松前町</v>
      </c>
      <c r="H86" s="117"/>
      <c r="J86" s="117"/>
      <c r="K86" s="121">
        <v>874313</v>
      </c>
      <c r="L86" s="121">
        <v>363748</v>
      </c>
      <c r="M86" s="121">
        <v>182771</v>
      </c>
      <c r="N86" s="121">
        <v>139644</v>
      </c>
      <c r="O86" s="121">
        <v>692</v>
      </c>
    </row>
    <row r="87" spans="1:15" x14ac:dyDescent="0.4">
      <c r="A87" s="117" t="s">
        <v>6634</v>
      </c>
      <c r="B87" s="117" t="s">
        <v>225</v>
      </c>
      <c r="C87" s="117" t="s">
        <v>224</v>
      </c>
      <c r="D87" s="117" t="s">
        <v>223</v>
      </c>
      <c r="E87" s="117" t="s">
        <v>6473</v>
      </c>
      <c r="F87" s="117" t="s">
        <v>6472</v>
      </c>
      <c r="G87" s="118" t="str">
        <f t="shared" si="1"/>
        <v>013323福島町</v>
      </c>
      <c r="H87" s="117"/>
      <c r="J87" s="117"/>
      <c r="K87" s="121">
        <v>624975</v>
      </c>
      <c r="L87" s="121">
        <v>257482</v>
      </c>
      <c r="M87" s="121">
        <v>132313</v>
      </c>
      <c r="N87" s="121">
        <v>98843</v>
      </c>
      <c r="O87" s="121">
        <v>500</v>
      </c>
    </row>
    <row r="88" spans="1:15" x14ac:dyDescent="0.4">
      <c r="A88" s="117" t="s">
        <v>6634</v>
      </c>
      <c r="B88" s="117" t="s">
        <v>225</v>
      </c>
      <c r="C88" s="117" t="s">
        <v>224</v>
      </c>
      <c r="D88" s="117" t="s">
        <v>223</v>
      </c>
      <c r="E88" s="117" t="s">
        <v>6471</v>
      </c>
      <c r="F88" s="117" t="s">
        <v>6470</v>
      </c>
      <c r="G88" s="118" t="str">
        <f t="shared" si="1"/>
        <v>013331知内町</v>
      </c>
      <c r="H88" s="117"/>
      <c r="J88" s="117"/>
      <c r="K88" s="121">
        <v>768712</v>
      </c>
      <c r="L88" s="121">
        <v>299955</v>
      </c>
      <c r="M88" s="121">
        <v>162999</v>
      </c>
      <c r="N88" s="121">
        <v>117289</v>
      </c>
      <c r="O88" s="121">
        <v>610</v>
      </c>
    </row>
    <row r="89" spans="1:15" x14ac:dyDescent="0.4">
      <c r="A89" s="117" t="s">
        <v>6634</v>
      </c>
      <c r="B89" s="117" t="s">
        <v>225</v>
      </c>
      <c r="C89" s="117" t="s">
        <v>224</v>
      </c>
      <c r="D89" s="117" t="s">
        <v>223</v>
      </c>
      <c r="E89" s="117" t="s">
        <v>6469</v>
      </c>
      <c r="F89" s="117" t="s">
        <v>6468</v>
      </c>
      <c r="G89" s="118" t="str">
        <f t="shared" si="1"/>
        <v>013340木古内町</v>
      </c>
      <c r="H89" s="117"/>
      <c r="J89" s="117"/>
      <c r="K89" s="121">
        <v>505462</v>
      </c>
      <c r="L89" s="121">
        <v>199291</v>
      </c>
      <c r="M89" s="121">
        <v>102595</v>
      </c>
      <c r="N89" s="121">
        <v>77272</v>
      </c>
      <c r="O89" s="121">
        <v>416</v>
      </c>
    </row>
    <row r="90" spans="1:15" x14ac:dyDescent="0.4">
      <c r="A90" s="117" t="s">
        <v>6634</v>
      </c>
      <c r="B90" s="117" t="s">
        <v>225</v>
      </c>
      <c r="C90" s="117" t="s">
        <v>224</v>
      </c>
      <c r="D90" s="117" t="s">
        <v>223</v>
      </c>
      <c r="E90" s="117" t="s">
        <v>6467</v>
      </c>
      <c r="F90" s="117" t="s">
        <v>6466</v>
      </c>
      <c r="G90" s="118" t="str">
        <f t="shared" si="1"/>
        <v>013374七飯町</v>
      </c>
      <c r="H90" s="117"/>
      <c r="J90" s="117"/>
      <c r="K90" s="121">
        <v>1386606</v>
      </c>
      <c r="L90" s="121">
        <v>530733</v>
      </c>
      <c r="M90" s="121">
        <v>303715</v>
      </c>
      <c r="N90" s="121">
        <v>209214</v>
      </c>
      <c r="O90" s="121">
        <v>982</v>
      </c>
    </row>
    <row r="91" spans="1:15" x14ac:dyDescent="0.4">
      <c r="A91" s="117" t="s">
        <v>6634</v>
      </c>
      <c r="B91" s="117" t="s">
        <v>225</v>
      </c>
      <c r="C91" s="117" t="s">
        <v>224</v>
      </c>
      <c r="D91" s="117" t="s">
        <v>223</v>
      </c>
      <c r="E91" s="117" t="s">
        <v>6465</v>
      </c>
      <c r="F91" s="117" t="s">
        <v>6464</v>
      </c>
      <c r="G91" s="118" t="str">
        <f t="shared" si="1"/>
        <v>013439鹿部町</v>
      </c>
      <c r="H91" s="117"/>
      <c r="I91" s="117"/>
      <c r="J91" s="117"/>
      <c r="K91" s="121">
        <v>520977</v>
      </c>
      <c r="L91" s="121">
        <v>217491</v>
      </c>
      <c r="M91" s="121">
        <v>111360</v>
      </c>
      <c r="N91" s="121">
        <v>80921</v>
      </c>
      <c r="O91" s="121">
        <v>411</v>
      </c>
    </row>
    <row r="92" spans="1:15" x14ac:dyDescent="0.4">
      <c r="A92" s="117" t="s">
        <v>6634</v>
      </c>
      <c r="B92" s="117" t="s">
        <v>225</v>
      </c>
      <c r="C92" s="117" t="s">
        <v>224</v>
      </c>
      <c r="D92" s="117" t="s">
        <v>223</v>
      </c>
      <c r="E92" s="117" t="s">
        <v>6463</v>
      </c>
      <c r="F92" s="117" t="s">
        <v>3215</v>
      </c>
      <c r="G92" s="118" t="str">
        <f t="shared" si="1"/>
        <v>013455森町</v>
      </c>
      <c r="H92" s="117"/>
      <c r="J92" s="117"/>
      <c r="K92" s="121">
        <v>1956912</v>
      </c>
      <c r="L92" s="121">
        <v>907868</v>
      </c>
      <c r="M92" s="121">
        <v>461809</v>
      </c>
      <c r="N92" s="121">
        <v>308665</v>
      </c>
      <c r="O92" s="121">
        <v>2169</v>
      </c>
    </row>
    <row r="93" spans="1:15" x14ac:dyDescent="0.4">
      <c r="A93" s="117" t="s">
        <v>6634</v>
      </c>
      <c r="B93" s="117" t="s">
        <v>225</v>
      </c>
      <c r="C93" s="117" t="s">
        <v>224</v>
      </c>
      <c r="D93" s="117" t="s">
        <v>223</v>
      </c>
      <c r="E93" s="117" t="s">
        <v>6462</v>
      </c>
      <c r="F93" s="117" t="s">
        <v>6461</v>
      </c>
      <c r="G93" s="118" t="str">
        <f t="shared" si="1"/>
        <v>013463八雲町</v>
      </c>
      <c r="H93" s="117"/>
      <c r="I93" s="117"/>
      <c r="J93" s="117"/>
      <c r="K93" s="121">
        <v>1950541</v>
      </c>
      <c r="L93" s="121">
        <v>840862</v>
      </c>
      <c r="M93" s="121">
        <v>492835</v>
      </c>
      <c r="N93" s="121">
        <v>299229</v>
      </c>
      <c r="O93" s="121">
        <v>1926</v>
      </c>
    </row>
    <row r="94" spans="1:15" x14ac:dyDescent="0.4">
      <c r="A94" s="117" t="s">
        <v>6634</v>
      </c>
      <c r="B94" s="117" t="s">
        <v>225</v>
      </c>
      <c r="C94" s="117" t="s">
        <v>224</v>
      </c>
      <c r="D94" s="117" t="s">
        <v>223</v>
      </c>
      <c r="E94" s="117" t="s">
        <v>6460</v>
      </c>
      <c r="F94" s="117" t="s">
        <v>6459</v>
      </c>
      <c r="G94" s="118" t="str">
        <f t="shared" si="1"/>
        <v>013471長万部町</v>
      </c>
      <c r="H94" s="117"/>
      <c r="J94" s="117"/>
      <c r="K94" s="121">
        <v>837459</v>
      </c>
      <c r="L94" s="121">
        <v>362990</v>
      </c>
      <c r="M94" s="121">
        <v>188954</v>
      </c>
      <c r="N94" s="121">
        <v>126377</v>
      </c>
      <c r="O94" s="121">
        <v>1207</v>
      </c>
    </row>
    <row r="95" spans="1:15" x14ac:dyDescent="0.4">
      <c r="A95" s="117" t="s">
        <v>6634</v>
      </c>
      <c r="B95" s="117" t="s">
        <v>225</v>
      </c>
      <c r="C95" s="117" t="s">
        <v>224</v>
      </c>
      <c r="D95" s="117" t="s">
        <v>223</v>
      </c>
      <c r="E95" s="117" t="s">
        <v>6458</v>
      </c>
      <c r="F95" s="117" t="s">
        <v>6457</v>
      </c>
      <c r="G95" s="118" t="str">
        <f t="shared" si="1"/>
        <v>013617江差町</v>
      </c>
      <c r="H95" s="117"/>
      <c r="J95" s="117"/>
      <c r="K95" s="121">
        <v>777710</v>
      </c>
      <c r="L95" s="121">
        <v>335379</v>
      </c>
      <c r="M95" s="121">
        <v>174850</v>
      </c>
      <c r="N95" s="121">
        <v>120729</v>
      </c>
      <c r="O95" s="121">
        <v>723</v>
      </c>
    </row>
    <row r="96" spans="1:15" x14ac:dyDescent="0.4">
      <c r="A96" s="117" t="s">
        <v>6634</v>
      </c>
      <c r="B96" s="117" t="s">
        <v>225</v>
      </c>
      <c r="C96" s="117" t="s">
        <v>224</v>
      </c>
      <c r="D96" s="117" t="s">
        <v>223</v>
      </c>
      <c r="E96" s="117" t="s">
        <v>6456</v>
      </c>
      <c r="F96" s="117" t="s">
        <v>6455</v>
      </c>
      <c r="G96" s="118" t="str">
        <f t="shared" si="1"/>
        <v>013625上ノ国町</v>
      </c>
      <c r="H96" s="117"/>
      <c r="J96" s="117"/>
      <c r="K96" s="121">
        <v>731136</v>
      </c>
      <c r="L96" s="121">
        <v>306969</v>
      </c>
      <c r="M96" s="121">
        <v>158605</v>
      </c>
      <c r="N96" s="121">
        <v>109125</v>
      </c>
      <c r="O96" s="121">
        <v>546</v>
      </c>
    </row>
    <row r="97" spans="1:15" x14ac:dyDescent="0.4">
      <c r="A97" s="117" t="s">
        <v>6634</v>
      </c>
      <c r="B97" s="117" t="s">
        <v>225</v>
      </c>
      <c r="C97" s="117" t="s">
        <v>224</v>
      </c>
      <c r="D97" s="117" t="s">
        <v>223</v>
      </c>
      <c r="E97" s="117" t="s">
        <v>6454</v>
      </c>
      <c r="F97" s="117" t="s">
        <v>6453</v>
      </c>
      <c r="G97" s="118" t="str">
        <f t="shared" si="1"/>
        <v>013633厚沢部町</v>
      </c>
      <c r="H97" s="117"/>
      <c r="J97" s="117"/>
      <c r="K97" s="121">
        <v>520756</v>
      </c>
      <c r="L97" s="121">
        <v>196337</v>
      </c>
      <c r="M97" s="121">
        <v>119081</v>
      </c>
      <c r="N97" s="121">
        <v>83738</v>
      </c>
      <c r="O97" s="121">
        <v>430</v>
      </c>
    </row>
    <row r="98" spans="1:15" x14ac:dyDescent="0.4">
      <c r="A98" s="117" t="s">
        <v>6634</v>
      </c>
      <c r="B98" s="117" t="s">
        <v>225</v>
      </c>
      <c r="C98" s="117" t="s">
        <v>224</v>
      </c>
      <c r="D98" s="117" t="s">
        <v>223</v>
      </c>
      <c r="E98" s="117" t="s">
        <v>6452</v>
      </c>
      <c r="F98" s="117" t="s">
        <v>6451</v>
      </c>
      <c r="G98" s="118" t="str">
        <f t="shared" si="1"/>
        <v>013641乙部町</v>
      </c>
      <c r="H98" s="117"/>
      <c r="J98" s="117"/>
      <c r="K98" s="121">
        <v>530407</v>
      </c>
      <c r="L98" s="121">
        <v>217980</v>
      </c>
      <c r="M98" s="121">
        <v>107750</v>
      </c>
      <c r="N98" s="121">
        <v>80718</v>
      </c>
      <c r="O98" s="121">
        <v>404</v>
      </c>
    </row>
    <row r="99" spans="1:15" x14ac:dyDescent="0.4">
      <c r="A99" s="117" t="s">
        <v>6634</v>
      </c>
      <c r="B99" s="117" t="s">
        <v>225</v>
      </c>
      <c r="C99" s="117" t="s">
        <v>224</v>
      </c>
      <c r="D99" s="117" t="s">
        <v>223</v>
      </c>
      <c r="E99" s="117" t="s">
        <v>6450</v>
      </c>
      <c r="F99" s="117" t="s">
        <v>6449</v>
      </c>
      <c r="G99" s="118" t="str">
        <f t="shared" si="1"/>
        <v>013676奥尻町</v>
      </c>
      <c r="H99" s="117"/>
      <c r="J99" s="117"/>
      <c r="K99" s="121">
        <v>838087</v>
      </c>
      <c r="L99" s="121">
        <v>370535</v>
      </c>
      <c r="M99" s="121">
        <v>189339</v>
      </c>
      <c r="N99" s="121">
        <v>119206</v>
      </c>
      <c r="O99" s="121">
        <v>775</v>
      </c>
    </row>
    <row r="100" spans="1:15" x14ac:dyDescent="0.4">
      <c r="A100" s="117" t="s">
        <v>6634</v>
      </c>
      <c r="B100" s="117" t="s">
        <v>225</v>
      </c>
      <c r="C100" s="117" t="s">
        <v>224</v>
      </c>
      <c r="D100" s="117" t="s">
        <v>223</v>
      </c>
      <c r="E100" s="117" t="s">
        <v>6448</v>
      </c>
      <c r="F100" s="117" t="s">
        <v>6447</v>
      </c>
      <c r="G100" s="118" t="str">
        <f t="shared" si="1"/>
        <v>013706今金町</v>
      </c>
      <c r="H100" s="117"/>
      <c r="J100" s="117"/>
      <c r="K100" s="121">
        <v>746615</v>
      </c>
      <c r="L100" s="121">
        <v>295757</v>
      </c>
      <c r="M100" s="121">
        <v>151977</v>
      </c>
      <c r="N100" s="121">
        <v>115195</v>
      </c>
      <c r="O100" s="121">
        <v>536</v>
      </c>
    </row>
    <row r="101" spans="1:15" x14ac:dyDescent="0.4">
      <c r="A101" s="117" t="s">
        <v>6634</v>
      </c>
      <c r="B101" s="117" t="s">
        <v>225</v>
      </c>
      <c r="C101" s="117" t="s">
        <v>224</v>
      </c>
      <c r="D101" s="117" t="s">
        <v>223</v>
      </c>
      <c r="E101" s="117" t="s">
        <v>6446</v>
      </c>
      <c r="F101" s="117" t="s">
        <v>6445</v>
      </c>
      <c r="G101" s="118" t="str">
        <f t="shared" si="1"/>
        <v>013714せたな町</v>
      </c>
      <c r="H101" s="117"/>
      <c r="J101" s="117"/>
      <c r="K101" s="121">
        <v>1265070</v>
      </c>
      <c r="L101" s="121">
        <v>556860</v>
      </c>
      <c r="M101" s="121">
        <v>288248</v>
      </c>
      <c r="N101" s="121">
        <v>181379</v>
      </c>
      <c r="O101" s="121">
        <v>987</v>
      </c>
    </row>
    <row r="102" spans="1:15" x14ac:dyDescent="0.4">
      <c r="A102" s="117" t="s">
        <v>6634</v>
      </c>
      <c r="B102" s="117" t="s">
        <v>225</v>
      </c>
      <c r="C102" s="117" t="s">
        <v>224</v>
      </c>
      <c r="D102" s="117" t="s">
        <v>223</v>
      </c>
      <c r="E102" s="117" t="s">
        <v>6444</v>
      </c>
      <c r="F102" s="117" t="s">
        <v>6443</v>
      </c>
      <c r="G102" s="118" t="str">
        <f t="shared" si="1"/>
        <v>013919島牧村</v>
      </c>
      <c r="H102" s="117"/>
      <c r="J102" s="117"/>
      <c r="K102" s="121">
        <v>592985</v>
      </c>
      <c r="L102" s="121">
        <v>180549</v>
      </c>
      <c r="M102" s="121">
        <v>96798</v>
      </c>
      <c r="N102" s="121">
        <v>80780</v>
      </c>
      <c r="O102" s="121">
        <v>430</v>
      </c>
    </row>
    <row r="103" spans="1:15" x14ac:dyDescent="0.4">
      <c r="A103" s="117" t="s">
        <v>6634</v>
      </c>
      <c r="B103" s="117" t="s">
        <v>225</v>
      </c>
      <c r="C103" s="117" t="s">
        <v>224</v>
      </c>
      <c r="D103" s="117" t="s">
        <v>223</v>
      </c>
      <c r="E103" s="117" t="s">
        <v>6442</v>
      </c>
      <c r="F103" s="117" t="s">
        <v>6441</v>
      </c>
      <c r="G103" s="118" t="str">
        <f t="shared" si="1"/>
        <v>013927寿都町</v>
      </c>
      <c r="H103" s="117"/>
      <c r="J103" s="117"/>
      <c r="K103" s="121">
        <v>509637</v>
      </c>
      <c r="L103" s="121">
        <v>193495</v>
      </c>
      <c r="M103" s="121">
        <v>109049</v>
      </c>
      <c r="N103" s="121">
        <v>75604</v>
      </c>
      <c r="O103" s="121">
        <v>399</v>
      </c>
    </row>
    <row r="104" spans="1:15" x14ac:dyDescent="0.4">
      <c r="A104" s="117" t="s">
        <v>6634</v>
      </c>
      <c r="B104" s="117" t="s">
        <v>225</v>
      </c>
      <c r="C104" s="117" t="s">
        <v>224</v>
      </c>
      <c r="D104" s="117" t="s">
        <v>223</v>
      </c>
      <c r="E104" s="117" t="s">
        <v>6440</v>
      </c>
      <c r="F104" s="117" t="s">
        <v>6439</v>
      </c>
      <c r="G104" s="118" t="str">
        <f t="shared" si="1"/>
        <v>013935黒松内町</v>
      </c>
      <c r="H104" s="117"/>
      <c r="J104" s="117"/>
      <c r="K104" s="121">
        <v>549970</v>
      </c>
      <c r="L104" s="121">
        <v>227183</v>
      </c>
      <c r="M104" s="121">
        <v>118784</v>
      </c>
      <c r="N104" s="121">
        <v>86365</v>
      </c>
      <c r="O104" s="121">
        <v>577</v>
      </c>
    </row>
    <row r="105" spans="1:15" x14ac:dyDescent="0.4">
      <c r="A105" s="117" t="s">
        <v>6634</v>
      </c>
      <c r="B105" s="117" t="s">
        <v>225</v>
      </c>
      <c r="C105" s="117" t="s">
        <v>224</v>
      </c>
      <c r="D105" s="117" t="s">
        <v>223</v>
      </c>
      <c r="E105" s="117" t="s">
        <v>6438</v>
      </c>
      <c r="F105" s="117" t="s">
        <v>6437</v>
      </c>
      <c r="G105" s="118" t="str">
        <f t="shared" si="1"/>
        <v>013943蘭越町</v>
      </c>
      <c r="H105" s="117"/>
      <c r="J105" s="117"/>
      <c r="K105" s="121">
        <v>963415</v>
      </c>
      <c r="L105" s="121">
        <v>387143</v>
      </c>
      <c r="M105" s="121">
        <v>199454</v>
      </c>
      <c r="N105" s="121">
        <v>136568</v>
      </c>
      <c r="O105" s="121">
        <v>757</v>
      </c>
    </row>
    <row r="106" spans="1:15" x14ac:dyDescent="0.4">
      <c r="A106" s="117" t="s">
        <v>6634</v>
      </c>
      <c r="B106" s="117" t="s">
        <v>225</v>
      </c>
      <c r="C106" s="117" t="s">
        <v>224</v>
      </c>
      <c r="D106" s="117" t="s">
        <v>223</v>
      </c>
      <c r="E106" s="117" t="s">
        <v>6436</v>
      </c>
      <c r="F106" s="117" t="s">
        <v>6435</v>
      </c>
      <c r="G106" s="118" t="str">
        <f t="shared" si="1"/>
        <v>013951ニセコ町</v>
      </c>
      <c r="H106" s="117"/>
      <c r="J106" s="117"/>
      <c r="K106" s="121">
        <v>791067</v>
      </c>
      <c r="L106" s="121">
        <v>305231</v>
      </c>
      <c r="M106" s="121">
        <v>159175</v>
      </c>
      <c r="N106" s="121">
        <v>119586</v>
      </c>
      <c r="O106" s="121">
        <v>609</v>
      </c>
    </row>
    <row r="107" spans="1:15" x14ac:dyDescent="0.4">
      <c r="A107" s="117" t="s">
        <v>6634</v>
      </c>
      <c r="B107" s="117" t="s">
        <v>225</v>
      </c>
      <c r="C107" s="117" t="s">
        <v>224</v>
      </c>
      <c r="D107" s="117" t="s">
        <v>223</v>
      </c>
      <c r="E107" s="117" t="s">
        <v>6434</v>
      </c>
      <c r="F107" s="117" t="s">
        <v>6433</v>
      </c>
      <c r="G107" s="118" t="str">
        <f t="shared" si="1"/>
        <v>013960真狩村</v>
      </c>
      <c r="H107" s="117"/>
      <c r="J107" s="117"/>
      <c r="K107" s="121">
        <v>551626</v>
      </c>
      <c r="L107" s="121">
        <v>223750</v>
      </c>
      <c r="M107" s="121">
        <v>108190</v>
      </c>
      <c r="N107" s="121">
        <v>86054</v>
      </c>
      <c r="O107" s="121">
        <v>451</v>
      </c>
    </row>
    <row r="108" spans="1:15" x14ac:dyDescent="0.4">
      <c r="A108" s="117" t="s">
        <v>6634</v>
      </c>
      <c r="B108" s="117" t="s">
        <v>225</v>
      </c>
      <c r="C108" s="117" t="s">
        <v>224</v>
      </c>
      <c r="D108" s="117" t="s">
        <v>223</v>
      </c>
      <c r="E108" s="117" t="s">
        <v>6432</v>
      </c>
      <c r="F108" s="117" t="s">
        <v>6431</v>
      </c>
      <c r="G108" s="118" t="str">
        <f t="shared" si="1"/>
        <v>013978留寿都村</v>
      </c>
      <c r="H108" s="117"/>
      <c r="J108" s="117"/>
      <c r="K108" s="121">
        <v>518860</v>
      </c>
      <c r="L108" s="121">
        <v>215044</v>
      </c>
      <c r="M108" s="121">
        <v>112980</v>
      </c>
      <c r="N108" s="121">
        <v>82050</v>
      </c>
      <c r="O108" s="121">
        <v>568</v>
      </c>
    </row>
    <row r="109" spans="1:15" x14ac:dyDescent="0.4">
      <c r="A109" s="117" t="s">
        <v>6634</v>
      </c>
      <c r="B109" s="117" t="s">
        <v>225</v>
      </c>
      <c r="C109" s="117" t="s">
        <v>224</v>
      </c>
      <c r="D109" s="117" t="s">
        <v>223</v>
      </c>
      <c r="E109" s="117" t="s">
        <v>6430</v>
      </c>
      <c r="F109" s="117" t="s">
        <v>6429</v>
      </c>
      <c r="G109" s="118" t="str">
        <f t="shared" si="1"/>
        <v>013986喜茂別町</v>
      </c>
      <c r="H109" s="117"/>
      <c r="J109" s="117"/>
      <c r="K109" s="121">
        <v>521514</v>
      </c>
      <c r="L109" s="121">
        <v>214766</v>
      </c>
      <c r="M109" s="121">
        <v>110967</v>
      </c>
      <c r="N109" s="121">
        <v>81189</v>
      </c>
      <c r="O109" s="121">
        <v>403</v>
      </c>
    </row>
    <row r="110" spans="1:15" x14ac:dyDescent="0.4">
      <c r="A110" s="117" t="s">
        <v>6634</v>
      </c>
      <c r="B110" s="117" t="s">
        <v>225</v>
      </c>
      <c r="C110" s="117" t="s">
        <v>224</v>
      </c>
      <c r="D110" s="117" t="s">
        <v>223</v>
      </c>
      <c r="E110" s="117" t="s">
        <v>6428</v>
      </c>
      <c r="F110" s="117" t="s">
        <v>6427</v>
      </c>
      <c r="G110" s="118" t="str">
        <f t="shared" si="1"/>
        <v>013994京極町</v>
      </c>
      <c r="H110" s="117"/>
      <c r="J110" s="117"/>
      <c r="K110" s="121">
        <v>583588</v>
      </c>
      <c r="L110" s="121">
        <v>212319</v>
      </c>
      <c r="M110" s="121">
        <v>115290</v>
      </c>
      <c r="N110" s="121">
        <v>93047</v>
      </c>
      <c r="O110" s="121">
        <v>474</v>
      </c>
    </row>
    <row r="111" spans="1:15" x14ac:dyDescent="0.4">
      <c r="A111" s="117" t="s">
        <v>6634</v>
      </c>
      <c r="B111" s="117" t="s">
        <v>225</v>
      </c>
      <c r="C111" s="117" t="s">
        <v>224</v>
      </c>
      <c r="D111" s="117" t="s">
        <v>223</v>
      </c>
      <c r="E111" s="117" t="s">
        <v>6426</v>
      </c>
      <c r="F111" s="117" t="s">
        <v>6425</v>
      </c>
      <c r="G111" s="118" t="str">
        <f t="shared" si="1"/>
        <v>014001倶知安町</v>
      </c>
      <c r="H111" s="117"/>
      <c r="J111" s="117"/>
      <c r="K111" s="121">
        <v>1296490</v>
      </c>
      <c r="L111" s="121">
        <v>553678</v>
      </c>
      <c r="M111" s="121">
        <v>291911</v>
      </c>
      <c r="N111" s="121">
        <v>199737</v>
      </c>
      <c r="O111" s="121">
        <v>994</v>
      </c>
    </row>
    <row r="112" spans="1:15" x14ac:dyDescent="0.4">
      <c r="A112" s="117" t="s">
        <v>6634</v>
      </c>
      <c r="B112" s="117" t="s">
        <v>225</v>
      </c>
      <c r="C112" s="117" t="s">
        <v>224</v>
      </c>
      <c r="D112" s="117" t="s">
        <v>223</v>
      </c>
      <c r="E112" s="117" t="s">
        <v>6424</v>
      </c>
      <c r="F112" s="117" t="s">
        <v>6423</v>
      </c>
      <c r="G112" s="118" t="str">
        <f t="shared" si="1"/>
        <v>014010共和町</v>
      </c>
      <c r="H112" s="117"/>
      <c r="J112" s="117"/>
      <c r="K112" s="121">
        <v>757461</v>
      </c>
      <c r="L112" s="121">
        <v>308466</v>
      </c>
      <c r="M112" s="121">
        <v>168103</v>
      </c>
      <c r="N112" s="121">
        <v>113594</v>
      </c>
      <c r="O112" s="121">
        <v>643</v>
      </c>
    </row>
    <row r="113" spans="1:15" x14ac:dyDescent="0.4">
      <c r="A113" s="117" t="s">
        <v>6634</v>
      </c>
      <c r="B113" s="117" t="s">
        <v>225</v>
      </c>
      <c r="C113" s="117" t="s">
        <v>224</v>
      </c>
      <c r="D113" s="117" t="s">
        <v>223</v>
      </c>
      <c r="E113" s="117" t="s">
        <v>6422</v>
      </c>
      <c r="F113" s="117" t="s">
        <v>6421</v>
      </c>
      <c r="G113" s="118" t="str">
        <f t="shared" si="1"/>
        <v>014028岩内町</v>
      </c>
      <c r="H113" s="117"/>
      <c r="J113" s="117"/>
      <c r="K113" s="121">
        <v>1104718</v>
      </c>
      <c r="L113" s="121">
        <v>475937</v>
      </c>
      <c r="M113" s="121">
        <v>259772</v>
      </c>
      <c r="N113" s="121">
        <v>175631</v>
      </c>
      <c r="O113" s="121">
        <v>775</v>
      </c>
    </row>
    <row r="114" spans="1:15" x14ac:dyDescent="0.4">
      <c r="A114" s="117" t="s">
        <v>6634</v>
      </c>
      <c r="B114" s="117" t="s">
        <v>225</v>
      </c>
      <c r="C114" s="117" t="s">
        <v>224</v>
      </c>
      <c r="D114" s="117" t="s">
        <v>223</v>
      </c>
      <c r="E114" s="117" t="s">
        <v>6420</v>
      </c>
      <c r="F114" s="117" t="s">
        <v>6419</v>
      </c>
      <c r="G114" s="118" t="str">
        <f t="shared" si="1"/>
        <v>014036泊村</v>
      </c>
      <c r="H114" s="117"/>
      <c r="J114" s="117"/>
      <c r="K114" s="121">
        <v>493363</v>
      </c>
      <c r="L114" s="121">
        <v>210959</v>
      </c>
      <c r="M114" s="121">
        <v>111213</v>
      </c>
      <c r="N114" s="121">
        <v>75106</v>
      </c>
      <c r="O114" s="121">
        <v>395</v>
      </c>
    </row>
    <row r="115" spans="1:15" x14ac:dyDescent="0.4">
      <c r="A115" s="117" t="s">
        <v>6634</v>
      </c>
      <c r="B115" s="117" t="s">
        <v>225</v>
      </c>
      <c r="C115" s="117" t="s">
        <v>224</v>
      </c>
      <c r="D115" s="117" t="s">
        <v>223</v>
      </c>
      <c r="E115" s="117" t="s">
        <v>6418</v>
      </c>
      <c r="F115" s="117" t="s">
        <v>6417</v>
      </c>
      <c r="G115" s="118" t="str">
        <f t="shared" si="1"/>
        <v>014044神恵内村</v>
      </c>
      <c r="H115" s="117"/>
      <c r="J115" s="117"/>
      <c r="K115" s="121">
        <v>361445</v>
      </c>
      <c r="L115" s="121">
        <v>134184</v>
      </c>
      <c r="M115" s="121">
        <v>74798</v>
      </c>
      <c r="N115" s="121">
        <v>49688</v>
      </c>
      <c r="O115" s="121">
        <v>282</v>
      </c>
    </row>
    <row r="116" spans="1:15" x14ac:dyDescent="0.4">
      <c r="A116" s="117" t="s">
        <v>6634</v>
      </c>
      <c r="B116" s="117" t="s">
        <v>225</v>
      </c>
      <c r="C116" s="117" t="s">
        <v>224</v>
      </c>
      <c r="D116" s="117" t="s">
        <v>223</v>
      </c>
      <c r="E116" s="117" t="s">
        <v>6416</v>
      </c>
      <c r="F116" s="117" t="s">
        <v>6415</v>
      </c>
      <c r="G116" s="118" t="str">
        <f t="shared" si="1"/>
        <v>014052積丹町</v>
      </c>
      <c r="H116" s="117"/>
      <c r="J116" s="117"/>
      <c r="K116" s="121">
        <v>584933</v>
      </c>
      <c r="L116" s="121">
        <v>235982</v>
      </c>
      <c r="M116" s="121">
        <v>122139</v>
      </c>
      <c r="N116" s="121">
        <v>86302</v>
      </c>
      <c r="O116" s="121">
        <v>581</v>
      </c>
    </row>
    <row r="117" spans="1:15" x14ac:dyDescent="0.4">
      <c r="A117" s="117" t="s">
        <v>6634</v>
      </c>
      <c r="B117" s="117" t="s">
        <v>225</v>
      </c>
      <c r="C117" s="117" t="s">
        <v>224</v>
      </c>
      <c r="D117" s="117" t="s">
        <v>223</v>
      </c>
      <c r="E117" s="117" t="s">
        <v>6414</v>
      </c>
      <c r="F117" s="117" t="s">
        <v>6413</v>
      </c>
      <c r="G117" s="118" t="str">
        <f t="shared" si="1"/>
        <v>014061古平町</v>
      </c>
      <c r="H117" s="117"/>
      <c r="J117" s="117"/>
      <c r="K117" s="121">
        <v>531250</v>
      </c>
      <c r="L117" s="121">
        <v>223318</v>
      </c>
      <c r="M117" s="121">
        <v>104603</v>
      </c>
      <c r="N117" s="121">
        <v>83425</v>
      </c>
      <c r="O117" s="121">
        <v>447</v>
      </c>
    </row>
    <row r="118" spans="1:15" x14ac:dyDescent="0.4">
      <c r="A118" s="117" t="s">
        <v>6634</v>
      </c>
      <c r="B118" s="117" t="s">
        <v>225</v>
      </c>
      <c r="C118" s="117" t="s">
        <v>224</v>
      </c>
      <c r="D118" s="117" t="s">
        <v>223</v>
      </c>
      <c r="E118" s="117" t="s">
        <v>6412</v>
      </c>
      <c r="F118" s="117" t="s">
        <v>6411</v>
      </c>
      <c r="G118" s="118" t="str">
        <f t="shared" si="1"/>
        <v>014079仁木町</v>
      </c>
      <c r="H118" s="117"/>
      <c r="J118" s="117"/>
      <c r="K118" s="121">
        <v>561123</v>
      </c>
      <c r="L118" s="121">
        <v>227266</v>
      </c>
      <c r="M118" s="121">
        <v>120764</v>
      </c>
      <c r="N118" s="121">
        <v>86667</v>
      </c>
      <c r="O118" s="121">
        <v>439</v>
      </c>
    </row>
    <row r="119" spans="1:15" x14ac:dyDescent="0.4">
      <c r="A119" s="117" t="s">
        <v>6634</v>
      </c>
      <c r="B119" s="117" t="s">
        <v>225</v>
      </c>
      <c r="C119" s="117" t="s">
        <v>224</v>
      </c>
      <c r="D119" s="117" t="s">
        <v>223</v>
      </c>
      <c r="E119" s="117" t="s">
        <v>6410</v>
      </c>
      <c r="F119" s="117" t="s">
        <v>6409</v>
      </c>
      <c r="G119" s="118" t="str">
        <f t="shared" si="1"/>
        <v>014087余市町</v>
      </c>
      <c r="H119" s="117"/>
      <c r="J119" s="117"/>
      <c r="K119" s="121">
        <v>1593202</v>
      </c>
      <c r="L119" s="121">
        <v>669712</v>
      </c>
      <c r="M119" s="121">
        <v>357777</v>
      </c>
      <c r="N119" s="121">
        <v>249853</v>
      </c>
      <c r="O119" s="121">
        <v>1129</v>
      </c>
    </row>
    <row r="120" spans="1:15" x14ac:dyDescent="0.4">
      <c r="A120" s="117" t="s">
        <v>6634</v>
      </c>
      <c r="B120" s="117" t="s">
        <v>225</v>
      </c>
      <c r="C120" s="117" t="s">
        <v>224</v>
      </c>
      <c r="D120" s="117" t="s">
        <v>223</v>
      </c>
      <c r="E120" s="117" t="s">
        <v>6408</v>
      </c>
      <c r="F120" s="117" t="s">
        <v>6407</v>
      </c>
      <c r="G120" s="118" t="str">
        <f t="shared" si="1"/>
        <v>014095赤井川村</v>
      </c>
      <c r="H120" s="117"/>
      <c r="J120" s="117"/>
      <c r="K120" s="121">
        <v>351112</v>
      </c>
      <c r="L120" s="121">
        <v>121993</v>
      </c>
      <c r="M120" s="121">
        <v>64393</v>
      </c>
      <c r="N120" s="121">
        <v>51152</v>
      </c>
      <c r="O120" s="121">
        <v>617</v>
      </c>
    </row>
    <row r="121" spans="1:15" x14ac:dyDescent="0.4">
      <c r="A121" s="117" t="s">
        <v>6634</v>
      </c>
      <c r="B121" s="117" t="s">
        <v>225</v>
      </c>
      <c r="C121" s="117" t="s">
        <v>224</v>
      </c>
      <c r="D121" s="117" t="s">
        <v>223</v>
      </c>
      <c r="E121" s="117" t="s">
        <v>6406</v>
      </c>
      <c r="F121" s="117" t="s">
        <v>6405</v>
      </c>
      <c r="G121" s="118" t="str">
        <f t="shared" si="1"/>
        <v>014231南幌町</v>
      </c>
      <c r="H121" s="117"/>
      <c r="J121" s="117"/>
      <c r="K121" s="121">
        <v>835816</v>
      </c>
      <c r="L121" s="121">
        <v>343203</v>
      </c>
      <c r="M121" s="121">
        <v>183570</v>
      </c>
      <c r="N121" s="121">
        <v>132585</v>
      </c>
      <c r="O121" s="121">
        <v>674</v>
      </c>
    </row>
    <row r="122" spans="1:15" x14ac:dyDescent="0.4">
      <c r="A122" s="117" t="s">
        <v>6634</v>
      </c>
      <c r="B122" s="117" t="s">
        <v>225</v>
      </c>
      <c r="C122" s="117" t="s">
        <v>224</v>
      </c>
      <c r="D122" s="117" t="s">
        <v>223</v>
      </c>
      <c r="E122" s="117" t="s">
        <v>6404</v>
      </c>
      <c r="F122" s="117" t="s">
        <v>6403</v>
      </c>
      <c r="G122" s="118" t="str">
        <f t="shared" si="1"/>
        <v>014249奈井江町</v>
      </c>
      <c r="H122" s="117"/>
      <c r="J122" s="117"/>
      <c r="K122" s="121">
        <v>1045281</v>
      </c>
      <c r="L122" s="121">
        <v>478793</v>
      </c>
      <c r="M122" s="121">
        <v>236201</v>
      </c>
      <c r="N122" s="121">
        <v>163109</v>
      </c>
      <c r="O122" s="121">
        <v>869</v>
      </c>
    </row>
    <row r="123" spans="1:15" x14ac:dyDescent="0.4">
      <c r="A123" s="117" t="s">
        <v>6634</v>
      </c>
      <c r="B123" s="117" t="s">
        <v>225</v>
      </c>
      <c r="C123" s="117" t="s">
        <v>224</v>
      </c>
      <c r="D123" s="117" t="s">
        <v>223</v>
      </c>
      <c r="E123" s="117" t="s">
        <v>6402</v>
      </c>
      <c r="F123" s="117" t="s">
        <v>6401</v>
      </c>
      <c r="G123" s="118" t="str">
        <f t="shared" si="1"/>
        <v>014257上砂川町</v>
      </c>
      <c r="H123" s="117"/>
      <c r="J123" s="117"/>
      <c r="K123" s="121">
        <v>525258</v>
      </c>
      <c r="L123" s="121">
        <v>210981</v>
      </c>
      <c r="M123" s="121">
        <v>93672</v>
      </c>
      <c r="N123" s="121">
        <v>82335</v>
      </c>
      <c r="O123" s="121">
        <v>344</v>
      </c>
    </row>
    <row r="124" spans="1:15" x14ac:dyDescent="0.4">
      <c r="A124" s="117" t="s">
        <v>6634</v>
      </c>
      <c r="B124" s="117" t="s">
        <v>225</v>
      </c>
      <c r="C124" s="117" t="s">
        <v>224</v>
      </c>
      <c r="D124" s="117" t="s">
        <v>223</v>
      </c>
      <c r="E124" s="117" t="s">
        <v>6400</v>
      </c>
      <c r="F124" s="117" t="s">
        <v>6399</v>
      </c>
      <c r="G124" s="118" t="str">
        <f t="shared" si="1"/>
        <v>014273由仁町</v>
      </c>
      <c r="H124" s="117"/>
      <c r="J124" s="117"/>
      <c r="K124" s="121">
        <v>651813</v>
      </c>
      <c r="L124" s="121">
        <v>264922</v>
      </c>
      <c r="M124" s="121">
        <v>146174</v>
      </c>
      <c r="N124" s="121">
        <v>88011</v>
      </c>
      <c r="O124" s="121">
        <v>522</v>
      </c>
    </row>
    <row r="125" spans="1:15" x14ac:dyDescent="0.4">
      <c r="A125" s="117" t="s">
        <v>6634</v>
      </c>
      <c r="B125" s="117" t="s">
        <v>225</v>
      </c>
      <c r="C125" s="117" t="s">
        <v>224</v>
      </c>
      <c r="D125" s="117" t="s">
        <v>223</v>
      </c>
      <c r="E125" s="117" t="s">
        <v>6398</v>
      </c>
      <c r="F125" s="117" t="s">
        <v>6397</v>
      </c>
      <c r="G125" s="118" t="str">
        <f t="shared" si="1"/>
        <v>014281長沼町</v>
      </c>
      <c r="H125" s="117"/>
      <c r="J125" s="117"/>
      <c r="K125" s="121">
        <v>1079397</v>
      </c>
      <c r="L125" s="121">
        <v>453117</v>
      </c>
      <c r="M125" s="121">
        <v>256574</v>
      </c>
      <c r="N125" s="121">
        <v>170529</v>
      </c>
      <c r="O125" s="121">
        <v>1903</v>
      </c>
    </row>
    <row r="126" spans="1:15" x14ac:dyDescent="0.4">
      <c r="A126" s="117" t="s">
        <v>6634</v>
      </c>
      <c r="B126" s="117" t="s">
        <v>225</v>
      </c>
      <c r="C126" s="117" t="s">
        <v>224</v>
      </c>
      <c r="D126" s="117" t="s">
        <v>223</v>
      </c>
      <c r="E126" s="117" t="s">
        <v>6396</v>
      </c>
      <c r="F126" s="117" t="s">
        <v>6395</v>
      </c>
      <c r="G126" s="118" t="str">
        <f t="shared" si="1"/>
        <v>014290栗山町</v>
      </c>
      <c r="H126" s="117"/>
      <c r="J126" s="117"/>
      <c r="K126" s="121">
        <v>1165766</v>
      </c>
      <c r="L126" s="121">
        <v>512111</v>
      </c>
      <c r="M126" s="121">
        <v>250510</v>
      </c>
      <c r="N126" s="121">
        <v>179607</v>
      </c>
      <c r="O126" s="121">
        <v>955</v>
      </c>
    </row>
    <row r="127" spans="1:15" x14ac:dyDescent="0.4">
      <c r="A127" s="117" t="s">
        <v>6634</v>
      </c>
      <c r="B127" s="117" t="s">
        <v>225</v>
      </c>
      <c r="C127" s="117" t="s">
        <v>224</v>
      </c>
      <c r="D127" s="117" t="s">
        <v>223</v>
      </c>
      <c r="E127" s="117" t="s">
        <v>6394</v>
      </c>
      <c r="F127" s="117" t="s">
        <v>6393</v>
      </c>
      <c r="G127" s="118" t="str">
        <f t="shared" si="1"/>
        <v>014303月形町</v>
      </c>
      <c r="H127" s="117"/>
      <c r="J127" s="117"/>
      <c r="K127" s="121">
        <v>593885</v>
      </c>
      <c r="L127" s="121">
        <v>220537</v>
      </c>
      <c r="M127" s="121">
        <v>117895</v>
      </c>
      <c r="N127" s="121">
        <v>73236</v>
      </c>
      <c r="O127" s="121">
        <v>377</v>
      </c>
    </row>
    <row r="128" spans="1:15" x14ac:dyDescent="0.4">
      <c r="A128" s="117" t="s">
        <v>6634</v>
      </c>
      <c r="B128" s="117" t="s">
        <v>225</v>
      </c>
      <c r="C128" s="117" t="s">
        <v>224</v>
      </c>
      <c r="D128" s="117" t="s">
        <v>223</v>
      </c>
      <c r="E128" s="117" t="s">
        <v>6392</v>
      </c>
      <c r="F128" s="117" t="s">
        <v>6391</v>
      </c>
      <c r="G128" s="118" t="str">
        <f t="shared" si="1"/>
        <v>014311浦臼町</v>
      </c>
      <c r="H128" s="117"/>
      <c r="J128" s="117"/>
      <c r="K128" s="121">
        <v>448833</v>
      </c>
      <c r="L128" s="121">
        <v>168813</v>
      </c>
      <c r="M128" s="121">
        <v>93814</v>
      </c>
      <c r="N128" s="121">
        <v>63334</v>
      </c>
      <c r="O128" s="121">
        <v>358</v>
      </c>
    </row>
    <row r="129" spans="1:15" x14ac:dyDescent="0.4">
      <c r="A129" s="117" t="s">
        <v>6634</v>
      </c>
      <c r="B129" s="117" t="s">
        <v>225</v>
      </c>
      <c r="C129" s="117" t="s">
        <v>224</v>
      </c>
      <c r="D129" s="117" t="s">
        <v>223</v>
      </c>
      <c r="E129" s="117" t="s">
        <v>6390</v>
      </c>
      <c r="F129" s="117" t="s">
        <v>6389</v>
      </c>
      <c r="G129" s="118" t="str">
        <f t="shared" si="1"/>
        <v>014320新十津川町</v>
      </c>
      <c r="H129" s="117"/>
      <c r="J129" s="117"/>
      <c r="K129" s="121">
        <v>857966</v>
      </c>
      <c r="L129" s="121">
        <v>350215</v>
      </c>
      <c r="M129" s="121">
        <v>201199</v>
      </c>
      <c r="N129" s="121">
        <v>132267</v>
      </c>
      <c r="O129" s="121">
        <v>661</v>
      </c>
    </row>
    <row r="130" spans="1:15" x14ac:dyDescent="0.4">
      <c r="A130" s="117" t="s">
        <v>6634</v>
      </c>
      <c r="B130" s="117" t="s">
        <v>225</v>
      </c>
      <c r="C130" s="117" t="s">
        <v>224</v>
      </c>
      <c r="D130" s="117" t="s">
        <v>223</v>
      </c>
      <c r="E130" s="117" t="s">
        <v>6388</v>
      </c>
      <c r="F130" s="117" t="s">
        <v>6387</v>
      </c>
      <c r="G130" s="118" t="str">
        <f t="shared" ref="G130:G193" si="2">E130&amp;F130</f>
        <v>014338妹背牛町</v>
      </c>
      <c r="H130" s="117"/>
      <c r="J130" s="117"/>
      <c r="K130" s="121">
        <v>570525</v>
      </c>
      <c r="L130" s="121">
        <v>238434</v>
      </c>
      <c r="M130" s="121">
        <v>118026</v>
      </c>
      <c r="N130" s="121">
        <v>77185</v>
      </c>
      <c r="O130" s="121">
        <v>434</v>
      </c>
    </row>
    <row r="131" spans="1:15" x14ac:dyDescent="0.4">
      <c r="A131" s="117" t="s">
        <v>6634</v>
      </c>
      <c r="B131" s="117" t="s">
        <v>225</v>
      </c>
      <c r="C131" s="117" t="s">
        <v>224</v>
      </c>
      <c r="D131" s="117" t="s">
        <v>223</v>
      </c>
      <c r="E131" s="117" t="s">
        <v>6386</v>
      </c>
      <c r="F131" s="117" t="s">
        <v>6385</v>
      </c>
      <c r="G131" s="118" t="str">
        <f t="shared" si="2"/>
        <v>014346秩父別町</v>
      </c>
      <c r="H131" s="117"/>
      <c r="J131" s="117"/>
      <c r="K131" s="121">
        <v>430933</v>
      </c>
      <c r="L131" s="121">
        <v>162466</v>
      </c>
      <c r="M131" s="121">
        <v>85856</v>
      </c>
      <c r="N131" s="121">
        <v>65835</v>
      </c>
      <c r="O131" s="121">
        <v>319</v>
      </c>
    </row>
    <row r="132" spans="1:15" x14ac:dyDescent="0.4">
      <c r="A132" s="117" t="s">
        <v>6634</v>
      </c>
      <c r="B132" s="117" t="s">
        <v>225</v>
      </c>
      <c r="C132" s="117" t="s">
        <v>224</v>
      </c>
      <c r="D132" s="117" t="s">
        <v>223</v>
      </c>
      <c r="E132" s="117" t="s">
        <v>6384</v>
      </c>
      <c r="F132" s="117" t="s">
        <v>6383</v>
      </c>
      <c r="G132" s="118" t="str">
        <f t="shared" si="2"/>
        <v>014362雨竜町</v>
      </c>
      <c r="H132" s="117"/>
      <c r="J132" s="117"/>
      <c r="K132" s="121">
        <v>461223</v>
      </c>
      <c r="L132" s="121">
        <v>168467</v>
      </c>
      <c r="M132" s="121">
        <v>91923</v>
      </c>
      <c r="N132" s="121">
        <v>78329</v>
      </c>
      <c r="O132" s="121">
        <v>398</v>
      </c>
    </row>
    <row r="133" spans="1:15" x14ac:dyDescent="0.4">
      <c r="A133" s="117" t="s">
        <v>6634</v>
      </c>
      <c r="B133" s="117" t="s">
        <v>225</v>
      </c>
      <c r="C133" s="117" t="s">
        <v>224</v>
      </c>
      <c r="D133" s="117" t="s">
        <v>223</v>
      </c>
      <c r="E133" s="117" t="s">
        <v>6382</v>
      </c>
      <c r="F133" s="117" t="s">
        <v>6381</v>
      </c>
      <c r="G133" s="118" t="str">
        <f t="shared" si="2"/>
        <v>014371北竜町</v>
      </c>
      <c r="H133" s="117"/>
      <c r="J133" s="117"/>
      <c r="K133" s="121">
        <v>473189</v>
      </c>
      <c r="L133" s="121">
        <v>173219</v>
      </c>
      <c r="M133" s="121">
        <v>101740</v>
      </c>
      <c r="N133" s="121">
        <v>71494</v>
      </c>
      <c r="O133" s="121">
        <v>673</v>
      </c>
    </row>
    <row r="134" spans="1:15" x14ac:dyDescent="0.4">
      <c r="A134" s="117" t="s">
        <v>6634</v>
      </c>
      <c r="B134" s="117" t="s">
        <v>225</v>
      </c>
      <c r="C134" s="117" t="s">
        <v>224</v>
      </c>
      <c r="D134" s="117" t="s">
        <v>223</v>
      </c>
      <c r="E134" s="117" t="s">
        <v>6380</v>
      </c>
      <c r="F134" s="117" t="s">
        <v>6379</v>
      </c>
      <c r="G134" s="118" t="str">
        <f t="shared" si="2"/>
        <v>014389沼田町</v>
      </c>
      <c r="H134" s="117"/>
      <c r="J134" s="117"/>
      <c r="K134" s="121">
        <v>663398</v>
      </c>
      <c r="L134" s="121">
        <v>257381</v>
      </c>
      <c r="M134" s="121">
        <v>148181</v>
      </c>
      <c r="N134" s="121">
        <v>94094</v>
      </c>
      <c r="O134" s="121">
        <v>538</v>
      </c>
    </row>
    <row r="135" spans="1:15" x14ac:dyDescent="0.4">
      <c r="A135" s="117" t="s">
        <v>6634</v>
      </c>
      <c r="B135" s="117" t="s">
        <v>225</v>
      </c>
      <c r="C135" s="117" t="s">
        <v>224</v>
      </c>
      <c r="D135" s="117" t="s">
        <v>223</v>
      </c>
      <c r="E135" s="117" t="s">
        <v>6378</v>
      </c>
      <c r="F135" s="117" t="s">
        <v>6377</v>
      </c>
      <c r="G135" s="118" t="str">
        <f t="shared" si="2"/>
        <v>014524鷹栖町</v>
      </c>
      <c r="H135" s="117"/>
      <c r="J135" s="117"/>
      <c r="K135" s="121">
        <v>733320</v>
      </c>
      <c r="L135" s="121">
        <v>292887</v>
      </c>
      <c r="M135" s="121">
        <v>177383</v>
      </c>
      <c r="N135" s="121">
        <v>112514</v>
      </c>
      <c r="O135" s="121">
        <v>694</v>
      </c>
    </row>
    <row r="136" spans="1:15" x14ac:dyDescent="0.4">
      <c r="A136" s="117" t="s">
        <v>6634</v>
      </c>
      <c r="B136" s="117" t="s">
        <v>225</v>
      </c>
      <c r="C136" s="117" t="s">
        <v>224</v>
      </c>
      <c r="D136" s="117" t="s">
        <v>223</v>
      </c>
      <c r="E136" s="117" t="s">
        <v>6376</v>
      </c>
      <c r="F136" s="117" t="s">
        <v>6375</v>
      </c>
      <c r="G136" s="118" t="str">
        <f t="shared" si="2"/>
        <v>014532東神楽町</v>
      </c>
      <c r="H136" s="117"/>
      <c r="J136" s="117"/>
      <c r="K136" s="121">
        <v>1051257</v>
      </c>
      <c r="L136" s="121">
        <v>433613</v>
      </c>
      <c r="M136" s="121">
        <v>233796</v>
      </c>
      <c r="N136" s="121">
        <v>158909</v>
      </c>
      <c r="O136" s="121">
        <v>779</v>
      </c>
    </row>
    <row r="137" spans="1:15" x14ac:dyDescent="0.4">
      <c r="A137" s="117" t="s">
        <v>6634</v>
      </c>
      <c r="B137" s="117" t="s">
        <v>225</v>
      </c>
      <c r="C137" s="117" t="s">
        <v>224</v>
      </c>
      <c r="D137" s="117" t="s">
        <v>223</v>
      </c>
      <c r="E137" s="117" t="s">
        <v>6374</v>
      </c>
      <c r="F137" s="117" t="s">
        <v>6373</v>
      </c>
      <c r="G137" s="118" t="str">
        <f t="shared" si="2"/>
        <v>014541当麻町</v>
      </c>
      <c r="H137" s="117"/>
      <c r="J137" s="117"/>
      <c r="K137" s="121">
        <v>702420</v>
      </c>
      <c r="L137" s="121">
        <v>291218</v>
      </c>
      <c r="M137" s="121">
        <v>159052</v>
      </c>
      <c r="N137" s="121">
        <v>109700</v>
      </c>
      <c r="O137" s="121">
        <v>688</v>
      </c>
    </row>
    <row r="138" spans="1:15" x14ac:dyDescent="0.4">
      <c r="A138" s="117" t="s">
        <v>6634</v>
      </c>
      <c r="B138" s="117" t="s">
        <v>225</v>
      </c>
      <c r="C138" s="117" t="s">
        <v>224</v>
      </c>
      <c r="D138" s="117" t="s">
        <v>223</v>
      </c>
      <c r="E138" s="117" t="s">
        <v>6372</v>
      </c>
      <c r="F138" s="117" t="s">
        <v>6371</v>
      </c>
      <c r="G138" s="118" t="str">
        <f t="shared" si="2"/>
        <v>014559比布町</v>
      </c>
      <c r="H138" s="117"/>
      <c r="J138" s="117"/>
      <c r="K138" s="121">
        <v>533692</v>
      </c>
      <c r="L138" s="121">
        <v>207475</v>
      </c>
      <c r="M138" s="121">
        <v>119487</v>
      </c>
      <c r="N138" s="121">
        <v>86478</v>
      </c>
      <c r="O138" s="121">
        <v>493</v>
      </c>
    </row>
    <row r="139" spans="1:15" x14ac:dyDescent="0.4">
      <c r="A139" s="117" t="s">
        <v>6634</v>
      </c>
      <c r="B139" s="117" t="s">
        <v>225</v>
      </c>
      <c r="C139" s="117" t="s">
        <v>224</v>
      </c>
      <c r="D139" s="117" t="s">
        <v>223</v>
      </c>
      <c r="E139" s="117" t="s">
        <v>6370</v>
      </c>
      <c r="F139" s="117" t="s">
        <v>6369</v>
      </c>
      <c r="G139" s="118" t="str">
        <f t="shared" si="2"/>
        <v>014567愛別町</v>
      </c>
      <c r="H139" s="117"/>
      <c r="J139" s="117"/>
      <c r="K139" s="121">
        <v>612389</v>
      </c>
      <c r="L139" s="121">
        <v>245106</v>
      </c>
      <c r="M139" s="121">
        <v>130286</v>
      </c>
      <c r="N139" s="121">
        <v>82862</v>
      </c>
      <c r="O139" s="121">
        <v>446</v>
      </c>
    </row>
    <row r="140" spans="1:15" x14ac:dyDescent="0.4">
      <c r="A140" s="117" t="s">
        <v>6634</v>
      </c>
      <c r="B140" s="117" t="s">
        <v>225</v>
      </c>
      <c r="C140" s="117" t="s">
        <v>224</v>
      </c>
      <c r="D140" s="117" t="s">
        <v>223</v>
      </c>
      <c r="E140" s="117" t="s">
        <v>6368</v>
      </c>
      <c r="F140" s="117" t="s">
        <v>6367</v>
      </c>
      <c r="G140" s="118" t="str">
        <f t="shared" si="2"/>
        <v>014575上川町</v>
      </c>
      <c r="H140" s="117"/>
      <c r="J140" s="117"/>
      <c r="K140" s="121">
        <v>882138</v>
      </c>
      <c r="L140" s="121">
        <v>376207</v>
      </c>
      <c r="M140" s="121">
        <v>204732</v>
      </c>
      <c r="N140" s="121">
        <v>135168</v>
      </c>
      <c r="O140" s="121">
        <v>682</v>
      </c>
    </row>
    <row r="141" spans="1:15" x14ac:dyDescent="0.4">
      <c r="A141" s="117" t="s">
        <v>6634</v>
      </c>
      <c r="B141" s="117" t="s">
        <v>225</v>
      </c>
      <c r="C141" s="117" t="s">
        <v>224</v>
      </c>
      <c r="D141" s="117" t="s">
        <v>223</v>
      </c>
      <c r="E141" s="117" t="s">
        <v>6366</v>
      </c>
      <c r="F141" s="117" t="s">
        <v>6365</v>
      </c>
      <c r="G141" s="118" t="str">
        <f t="shared" si="2"/>
        <v>014583東川町</v>
      </c>
      <c r="H141" s="117"/>
      <c r="J141" s="117"/>
      <c r="K141" s="121">
        <v>772042</v>
      </c>
      <c r="L141" s="121">
        <v>268498</v>
      </c>
      <c r="M141" s="121">
        <v>158628</v>
      </c>
      <c r="N141" s="121">
        <v>118275</v>
      </c>
      <c r="O141" s="121">
        <v>419</v>
      </c>
    </row>
    <row r="142" spans="1:15" x14ac:dyDescent="0.4">
      <c r="A142" s="117" t="s">
        <v>6634</v>
      </c>
      <c r="B142" s="117" t="s">
        <v>225</v>
      </c>
      <c r="C142" s="117" t="s">
        <v>224</v>
      </c>
      <c r="D142" s="117" t="s">
        <v>223</v>
      </c>
      <c r="E142" s="117" t="s">
        <v>6364</v>
      </c>
      <c r="F142" s="117" t="s">
        <v>6363</v>
      </c>
      <c r="G142" s="118" t="str">
        <f t="shared" si="2"/>
        <v>014591美瑛町</v>
      </c>
      <c r="H142" s="117"/>
      <c r="J142" s="117"/>
      <c r="K142" s="121">
        <v>1286721</v>
      </c>
      <c r="L142" s="121">
        <v>469094</v>
      </c>
      <c r="M142" s="121">
        <v>269110</v>
      </c>
      <c r="N142" s="121">
        <v>173497</v>
      </c>
      <c r="O142" s="121">
        <v>938</v>
      </c>
    </row>
    <row r="143" spans="1:15" x14ac:dyDescent="0.4">
      <c r="A143" s="117" t="s">
        <v>6634</v>
      </c>
      <c r="B143" s="117" t="s">
        <v>225</v>
      </c>
      <c r="C143" s="117" t="s">
        <v>224</v>
      </c>
      <c r="D143" s="117" t="s">
        <v>223</v>
      </c>
      <c r="E143" s="117" t="s">
        <v>6362</v>
      </c>
      <c r="F143" s="117" t="s">
        <v>6361</v>
      </c>
      <c r="G143" s="118" t="str">
        <f t="shared" si="2"/>
        <v>014605上富良野町</v>
      </c>
      <c r="H143" s="117"/>
      <c r="J143" s="117"/>
      <c r="K143" s="121">
        <v>985031</v>
      </c>
      <c r="L143" s="121">
        <v>407822</v>
      </c>
      <c r="M143" s="121">
        <v>195800</v>
      </c>
      <c r="N143" s="121">
        <v>127568</v>
      </c>
      <c r="O143" s="121">
        <v>693</v>
      </c>
    </row>
    <row r="144" spans="1:15" x14ac:dyDescent="0.4">
      <c r="A144" s="117" t="s">
        <v>6634</v>
      </c>
      <c r="B144" s="117" t="s">
        <v>225</v>
      </c>
      <c r="C144" s="117" t="s">
        <v>224</v>
      </c>
      <c r="D144" s="117" t="s">
        <v>223</v>
      </c>
      <c r="E144" s="117" t="s">
        <v>6360</v>
      </c>
      <c r="F144" s="117" t="s">
        <v>6359</v>
      </c>
      <c r="G144" s="118" t="str">
        <f t="shared" si="2"/>
        <v>014613中富良野町</v>
      </c>
      <c r="H144" s="117"/>
      <c r="J144" s="117"/>
      <c r="K144" s="121">
        <v>661691</v>
      </c>
      <c r="L144" s="121">
        <v>247254</v>
      </c>
      <c r="M144" s="121">
        <v>141280</v>
      </c>
      <c r="N144" s="121">
        <v>92155</v>
      </c>
      <c r="O144" s="121">
        <v>524</v>
      </c>
    </row>
    <row r="145" spans="1:15" x14ac:dyDescent="0.4">
      <c r="A145" s="117" t="s">
        <v>6634</v>
      </c>
      <c r="B145" s="117" t="s">
        <v>225</v>
      </c>
      <c r="C145" s="117" t="s">
        <v>224</v>
      </c>
      <c r="D145" s="117" t="s">
        <v>223</v>
      </c>
      <c r="E145" s="117" t="s">
        <v>6358</v>
      </c>
      <c r="F145" s="117" t="s">
        <v>6357</v>
      </c>
      <c r="G145" s="118" t="str">
        <f t="shared" si="2"/>
        <v>014621南富良野町</v>
      </c>
      <c r="H145" s="117"/>
      <c r="J145" s="117"/>
      <c r="K145" s="121">
        <v>754045</v>
      </c>
      <c r="L145" s="121">
        <v>312402</v>
      </c>
      <c r="M145" s="121">
        <v>175102</v>
      </c>
      <c r="N145" s="121">
        <v>119485</v>
      </c>
      <c r="O145" s="121">
        <v>671</v>
      </c>
    </row>
    <row r="146" spans="1:15" x14ac:dyDescent="0.4">
      <c r="A146" s="117" t="s">
        <v>6634</v>
      </c>
      <c r="B146" s="117" t="s">
        <v>225</v>
      </c>
      <c r="C146" s="117" t="s">
        <v>224</v>
      </c>
      <c r="D146" s="117" t="s">
        <v>223</v>
      </c>
      <c r="E146" s="117" t="s">
        <v>6356</v>
      </c>
      <c r="F146" s="117" t="s">
        <v>6355</v>
      </c>
      <c r="G146" s="118" t="str">
        <f t="shared" si="2"/>
        <v>014630占冠村</v>
      </c>
      <c r="H146" s="117"/>
      <c r="J146" s="117"/>
      <c r="K146" s="121">
        <v>448782</v>
      </c>
      <c r="L146" s="121">
        <v>186021</v>
      </c>
      <c r="M146" s="121">
        <v>95089</v>
      </c>
      <c r="N146" s="121">
        <v>65746</v>
      </c>
      <c r="O146" s="121">
        <v>1971</v>
      </c>
    </row>
    <row r="147" spans="1:15" x14ac:dyDescent="0.4">
      <c r="A147" s="117" t="s">
        <v>6634</v>
      </c>
      <c r="B147" s="117" t="s">
        <v>225</v>
      </c>
      <c r="C147" s="117" t="s">
        <v>224</v>
      </c>
      <c r="D147" s="117" t="s">
        <v>223</v>
      </c>
      <c r="E147" s="117" t="s">
        <v>6354</v>
      </c>
      <c r="F147" s="117" t="s">
        <v>6353</v>
      </c>
      <c r="G147" s="118" t="str">
        <f t="shared" si="2"/>
        <v>014648和寒町</v>
      </c>
      <c r="H147" s="117"/>
      <c r="J147" s="117"/>
      <c r="K147" s="121">
        <v>624608</v>
      </c>
      <c r="L147" s="121">
        <v>247446</v>
      </c>
      <c r="M147" s="121">
        <v>140958</v>
      </c>
      <c r="N147" s="121">
        <v>99755</v>
      </c>
      <c r="O147" s="121">
        <v>0</v>
      </c>
    </row>
    <row r="148" spans="1:15" x14ac:dyDescent="0.4">
      <c r="A148" s="117" t="s">
        <v>6634</v>
      </c>
      <c r="B148" s="117" t="s">
        <v>225</v>
      </c>
      <c r="C148" s="117" t="s">
        <v>224</v>
      </c>
      <c r="D148" s="117" t="s">
        <v>223</v>
      </c>
      <c r="E148" s="117" t="s">
        <v>6352</v>
      </c>
      <c r="F148" s="117" t="s">
        <v>6351</v>
      </c>
      <c r="G148" s="118" t="str">
        <f t="shared" si="2"/>
        <v>014656剣淵町</v>
      </c>
      <c r="H148" s="117"/>
      <c r="J148" s="117"/>
      <c r="K148" s="121">
        <v>770925</v>
      </c>
      <c r="L148" s="121">
        <v>321241</v>
      </c>
      <c r="M148" s="121">
        <v>172313</v>
      </c>
      <c r="N148" s="121">
        <v>114829</v>
      </c>
      <c r="O148" s="121">
        <v>608</v>
      </c>
    </row>
    <row r="149" spans="1:15" x14ac:dyDescent="0.4">
      <c r="A149" s="117" t="s">
        <v>6634</v>
      </c>
      <c r="B149" s="117" t="s">
        <v>225</v>
      </c>
      <c r="C149" s="117" t="s">
        <v>224</v>
      </c>
      <c r="D149" s="117" t="s">
        <v>223</v>
      </c>
      <c r="E149" s="117" t="s">
        <v>6350</v>
      </c>
      <c r="F149" s="117" t="s">
        <v>6349</v>
      </c>
      <c r="G149" s="118" t="str">
        <f t="shared" si="2"/>
        <v>014681下川町</v>
      </c>
      <c r="H149" s="117"/>
      <c r="J149" s="117"/>
      <c r="K149" s="121">
        <v>953469</v>
      </c>
      <c r="L149" s="121">
        <v>408551</v>
      </c>
      <c r="M149" s="121">
        <v>211435</v>
      </c>
      <c r="N149" s="121">
        <v>142144</v>
      </c>
      <c r="O149" s="121">
        <v>660</v>
      </c>
    </row>
    <row r="150" spans="1:15" x14ac:dyDescent="0.4">
      <c r="A150" s="117" t="s">
        <v>6634</v>
      </c>
      <c r="B150" s="117" t="s">
        <v>225</v>
      </c>
      <c r="C150" s="117" t="s">
        <v>224</v>
      </c>
      <c r="D150" s="117" t="s">
        <v>223</v>
      </c>
      <c r="E150" s="117" t="s">
        <v>6348</v>
      </c>
      <c r="F150" s="117" t="s">
        <v>6347</v>
      </c>
      <c r="G150" s="118" t="str">
        <f t="shared" si="2"/>
        <v>014699美深町</v>
      </c>
      <c r="H150" s="117"/>
      <c r="J150" s="117"/>
      <c r="K150" s="121">
        <v>816851</v>
      </c>
      <c r="L150" s="121">
        <v>322580</v>
      </c>
      <c r="M150" s="121">
        <v>164064</v>
      </c>
      <c r="N150" s="121">
        <v>127090</v>
      </c>
      <c r="O150" s="121">
        <v>611</v>
      </c>
    </row>
    <row r="151" spans="1:15" x14ac:dyDescent="0.4">
      <c r="A151" s="117" t="s">
        <v>6634</v>
      </c>
      <c r="B151" s="117" t="s">
        <v>225</v>
      </c>
      <c r="C151" s="117" t="s">
        <v>224</v>
      </c>
      <c r="D151" s="117" t="s">
        <v>223</v>
      </c>
      <c r="E151" s="117" t="s">
        <v>6346</v>
      </c>
      <c r="F151" s="117" t="s">
        <v>6345</v>
      </c>
      <c r="G151" s="118" t="str">
        <f t="shared" si="2"/>
        <v>014702音威子府村</v>
      </c>
      <c r="H151" s="117"/>
      <c r="J151" s="117"/>
      <c r="K151" s="121">
        <v>495250</v>
      </c>
      <c r="L151" s="121">
        <v>206277</v>
      </c>
      <c r="M151" s="121">
        <v>122619</v>
      </c>
      <c r="N151" s="121">
        <v>74622</v>
      </c>
      <c r="O151" s="121">
        <v>642</v>
      </c>
    </row>
    <row r="152" spans="1:15" x14ac:dyDescent="0.4">
      <c r="A152" s="117" t="s">
        <v>6634</v>
      </c>
      <c r="B152" s="117" t="s">
        <v>225</v>
      </c>
      <c r="C152" s="117" t="s">
        <v>224</v>
      </c>
      <c r="D152" s="117" t="s">
        <v>223</v>
      </c>
      <c r="E152" s="117" t="s">
        <v>6344</v>
      </c>
      <c r="F152" s="117" t="s">
        <v>6343</v>
      </c>
      <c r="G152" s="118" t="str">
        <f t="shared" si="2"/>
        <v>014711中川町</v>
      </c>
      <c r="H152" s="117"/>
      <c r="J152" s="117"/>
      <c r="K152" s="121">
        <v>479931</v>
      </c>
      <c r="L152" s="121">
        <v>202446</v>
      </c>
      <c r="M152" s="121">
        <v>93479</v>
      </c>
      <c r="N152" s="121">
        <v>73868</v>
      </c>
      <c r="O152" s="121">
        <v>424</v>
      </c>
    </row>
    <row r="153" spans="1:15" x14ac:dyDescent="0.4">
      <c r="A153" s="117" t="s">
        <v>6634</v>
      </c>
      <c r="B153" s="117" t="s">
        <v>225</v>
      </c>
      <c r="C153" s="117" t="s">
        <v>224</v>
      </c>
      <c r="D153" s="117" t="s">
        <v>223</v>
      </c>
      <c r="E153" s="117" t="s">
        <v>6342</v>
      </c>
      <c r="F153" s="117" t="s">
        <v>6341</v>
      </c>
      <c r="G153" s="118" t="str">
        <f t="shared" si="2"/>
        <v>014729幌加内町</v>
      </c>
      <c r="H153" s="117"/>
      <c r="J153" s="117"/>
      <c r="K153" s="121">
        <v>640751</v>
      </c>
      <c r="L153" s="121">
        <v>254678</v>
      </c>
      <c r="M153" s="121">
        <v>144138</v>
      </c>
      <c r="N153" s="121">
        <v>95487</v>
      </c>
      <c r="O153" s="121">
        <v>536</v>
      </c>
    </row>
    <row r="154" spans="1:15" x14ac:dyDescent="0.4">
      <c r="A154" s="117" t="s">
        <v>6634</v>
      </c>
      <c r="B154" s="117" t="s">
        <v>225</v>
      </c>
      <c r="C154" s="117" t="s">
        <v>224</v>
      </c>
      <c r="D154" s="117" t="s">
        <v>223</v>
      </c>
      <c r="E154" s="117" t="s">
        <v>6340</v>
      </c>
      <c r="F154" s="117" t="s">
        <v>6339</v>
      </c>
      <c r="G154" s="118" t="str">
        <f t="shared" si="2"/>
        <v>014818増毛町</v>
      </c>
      <c r="H154" s="117"/>
      <c r="J154" s="117"/>
      <c r="K154" s="121">
        <v>998928</v>
      </c>
      <c r="L154" s="121">
        <v>434866</v>
      </c>
      <c r="M154" s="121">
        <v>233403</v>
      </c>
      <c r="N154" s="121">
        <v>151630</v>
      </c>
      <c r="O154" s="121">
        <v>935</v>
      </c>
    </row>
    <row r="155" spans="1:15" x14ac:dyDescent="0.4">
      <c r="A155" s="117" t="s">
        <v>6634</v>
      </c>
      <c r="B155" s="117" t="s">
        <v>225</v>
      </c>
      <c r="C155" s="117" t="s">
        <v>224</v>
      </c>
      <c r="D155" s="117" t="s">
        <v>223</v>
      </c>
      <c r="E155" s="117" t="s">
        <v>6338</v>
      </c>
      <c r="F155" s="117" t="s">
        <v>6337</v>
      </c>
      <c r="G155" s="118" t="str">
        <f t="shared" si="2"/>
        <v>014826小平町</v>
      </c>
      <c r="H155" s="117"/>
      <c r="J155" s="117"/>
      <c r="K155" s="121">
        <v>680400</v>
      </c>
      <c r="L155" s="121">
        <v>287095</v>
      </c>
      <c r="M155" s="121">
        <v>144246</v>
      </c>
      <c r="N155" s="121">
        <v>99793</v>
      </c>
      <c r="O155" s="121">
        <v>495</v>
      </c>
    </row>
    <row r="156" spans="1:15" x14ac:dyDescent="0.4">
      <c r="A156" s="117" t="s">
        <v>6634</v>
      </c>
      <c r="B156" s="117" t="s">
        <v>225</v>
      </c>
      <c r="C156" s="117" t="s">
        <v>224</v>
      </c>
      <c r="D156" s="117" t="s">
        <v>223</v>
      </c>
      <c r="E156" s="117" t="s">
        <v>6336</v>
      </c>
      <c r="F156" s="117" t="s">
        <v>6335</v>
      </c>
      <c r="G156" s="118" t="str">
        <f t="shared" si="2"/>
        <v>014834苫前町</v>
      </c>
      <c r="H156" s="117"/>
      <c r="J156" s="117"/>
      <c r="K156" s="121">
        <v>590475</v>
      </c>
      <c r="L156" s="121">
        <v>204289</v>
      </c>
      <c r="M156" s="121">
        <v>114466</v>
      </c>
      <c r="N156" s="121">
        <v>82561</v>
      </c>
      <c r="O156" s="121">
        <v>456</v>
      </c>
    </row>
    <row r="157" spans="1:15" x14ac:dyDescent="0.4">
      <c r="A157" s="117" t="s">
        <v>6634</v>
      </c>
      <c r="B157" s="117" t="s">
        <v>225</v>
      </c>
      <c r="C157" s="117" t="s">
        <v>224</v>
      </c>
      <c r="D157" s="117" t="s">
        <v>223</v>
      </c>
      <c r="E157" s="117" t="s">
        <v>6334</v>
      </c>
      <c r="F157" s="117" t="s">
        <v>6333</v>
      </c>
      <c r="G157" s="118" t="str">
        <f t="shared" si="2"/>
        <v>014842羽幌町</v>
      </c>
      <c r="H157" s="117"/>
      <c r="J157" s="117"/>
      <c r="K157" s="121">
        <v>1048280</v>
      </c>
      <c r="L157" s="121">
        <v>392537</v>
      </c>
      <c r="M157" s="121">
        <v>207264</v>
      </c>
      <c r="N157" s="121">
        <v>140475</v>
      </c>
      <c r="O157" s="121">
        <v>1033</v>
      </c>
    </row>
    <row r="158" spans="1:15" x14ac:dyDescent="0.4">
      <c r="A158" s="117" t="s">
        <v>6634</v>
      </c>
      <c r="B158" s="117" t="s">
        <v>225</v>
      </c>
      <c r="C158" s="117" t="s">
        <v>224</v>
      </c>
      <c r="D158" s="117" t="s">
        <v>223</v>
      </c>
      <c r="E158" s="117" t="s">
        <v>6332</v>
      </c>
      <c r="F158" s="117" t="s">
        <v>6331</v>
      </c>
      <c r="G158" s="118" t="str">
        <f t="shared" si="2"/>
        <v>014851初山別村</v>
      </c>
      <c r="H158" s="117"/>
      <c r="J158" s="117"/>
      <c r="K158" s="121">
        <v>378876</v>
      </c>
      <c r="L158" s="121">
        <v>137387</v>
      </c>
      <c r="M158" s="121">
        <v>67150</v>
      </c>
      <c r="N158" s="121">
        <v>55938</v>
      </c>
      <c r="O158" s="121">
        <v>263</v>
      </c>
    </row>
    <row r="159" spans="1:15" x14ac:dyDescent="0.4">
      <c r="A159" s="117" t="s">
        <v>6634</v>
      </c>
      <c r="B159" s="117" t="s">
        <v>225</v>
      </c>
      <c r="C159" s="117" t="s">
        <v>224</v>
      </c>
      <c r="D159" s="117" t="s">
        <v>223</v>
      </c>
      <c r="E159" s="117" t="s">
        <v>6330</v>
      </c>
      <c r="F159" s="117" t="s">
        <v>6329</v>
      </c>
      <c r="G159" s="118" t="str">
        <f t="shared" si="2"/>
        <v>014869遠別町</v>
      </c>
      <c r="H159" s="117"/>
      <c r="J159" s="117"/>
      <c r="K159" s="121">
        <v>605616</v>
      </c>
      <c r="L159" s="121">
        <v>261437</v>
      </c>
      <c r="M159" s="121">
        <v>125126</v>
      </c>
      <c r="N159" s="121">
        <v>93413</v>
      </c>
      <c r="O159" s="121">
        <v>695</v>
      </c>
    </row>
    <row r="160" spans="1:15" x14ac:dyDescent="0.4">
      <c r="A160" s="117" t="s">
        <v>6634</v>
      </c>
      <c r="B160" s="117" t="s">
        <v>225</v>
      </c>
      <c r="C160" s="117" t="s">
        <v>224</v>
      </c>
      <c r="D160" s="117" t="s">
        <v>223</v>
      </c>
      <c r="E160" s="117" t="s">
        <v>6328</v>
      </c>
      <c r="F160" s="117" t="s">
        <v>6327</v>
      </c>
      <c r="G160" s="118" t="str">
        <f t="shared" si="2"/>
        <v>014877天塩町</v>
      </c>
      <c r="H160" s="117"/>
      <c r="J160" s="117"/>
      <c r="K160" s="121">
        <v>654598</v>
      </c>
      <c r="L160" s="121">
        <v>262045</v>
      </c>
      <c r="M160" s="121">
        <v>131399</v>
      </c>
      <c r="N160" s="121">
        <v>83654</v>
      </c>
      <c r="O160" s="121">
        <v>447</v>
      </c>
    </row>
    <row r="161" spans="1:15" x14ac:dyDescent="0.4">
      <c r="A161" s="117" t="s">
        <v>6634</v>
      </c>
      <c r="B161" s="117" t="s">
        <v>225</v>
      </c>
      <c r="C161" s="117" t="s">
        <v>224</v>
      </c>
      <c r="D161" s="117" t="s">
        <v>223</v>
      </c>
      <c r="E161" s="117" t="s">
        <v>6326</v>
      </c>
      <c r="F161" s="117" t="s">
        <v>6325</v>
      </c>
      <c r="G161" s="118" t="str">
        <f t="shared" si="2"/>
        <v>015113猿払村</v>
      </c>
      <c r="H161" s="117"/>
      <c r="J161" s="117"/>
      <c r="K161" s="121">
        <v>604013</v>
      </c>
      <c r="L161" s="121">
        <v>260026</v>
      </c>
      <c r="M161" s="121">
        <v>136100</v>
      </c>
      <c r="N161" s="121">
        <v>87637</v>
      </c>
      <c r="O161" s="121">
        <v>507</v>
      </c>
    </row>
    <row r="162" spans="1:15" x14ac:dyDescent="0.4">
      <c r="A162" s="117" t="s">
        <v>6634</v>
      </c>
      <c r="B162" s="117" t="s">
        <v>225</v>
      </c>
      <c r="C162" s="117" t="s">
        <v>224</v>
      </c>
      <c r="D162" s="117" t="s">
        <v>223</v>
      </c>
      <c r="E162" s="117" t="s">
        <v>6324</v>
      </c>
      <c r="F162" s="117" t="s">
        <v>6323</v>
      </c>
      <c r="G162" s="118" t="str">
        <f t="shared" si="2"/>
        <v>015121浜頓別町</v>
      </c>
      <c r="H162" s="117"/>
      <c r="J162" s="117"/>
      <c r="K162" s="121">
        <v>700664</v>
      </c>
      <c r="L162" s="121">
        <v>297923</v>
      </c>
      <c r="M162" s="121">
        <v>150396</v>
      </c>
      <c r="N162" s="121">
        <v>101328</v>
      </c>
      <c r="O162" s="121">
        <v>660</v>
      </c>
    </row>
    <row r="163" spans="1:15" x14ac:dyDescent="0.4">
      <c r="A163" s="117" t="s">
        <v>6634</v>
      </c>
      <c r="B163" s="117" t="s">
        <v>225</v>
      </c>
      <c r="C163" s="117" t="s">
        <v>224</v>
      </c>
      <c r="D163" s="117" t="s">
        <v>223</v>
      </c>
      <c r="E163" s="117" t="s">
        <v>6322</v>
      </c>
      <c r="F163" s="117" t="s">
        <v>6321</v>
      </c>
      <c r="G163" s="118" t="str">
        <f t="shared" si="2"/>
        <v>015130中頓別町</v>
      </c>
      <c r="H163" s="117"/>
      <c r="J163" s="117"/>
      <c r="K163" s="121">
        <v>455750</v>
      </c>
      <c r="L163" s="121">
        <v>192983</v>
      </c>
      <c r="M163" s="121">
        <v>89757</v>
      </c>
      <c r="N163" s="121">
        <v>69979</v>
      </c>
      <c r="O163" s="121">
        <v>408</v>
      </c>
    </row>
    <row r="164" spans="1:15" x14ac:dyDescent="0.4">
      <c r="A164" s="117" t="s">
        <v>6634</v>
      </c>
      <c r="B164" s="117" t="s">
        <v>225</v>
      </c>
      <c r="C164" s="117" t="s">
        <v>224</v>
      </c>
      <c r="D164" s="117" t="s">
        <v>223</v>
      </c>
      <c r="E164" s="117" t="s">
        <v>6320</v>
      </c>
      <c r="F164" s="117" t="s">
        <v>6319</v>
      </c>
      <c r="G164" s="118" t="str">
        <f t="shared" si="2"/>
        <v>015148枝幸町</v>
      </c>
      <c r="H164" s="117"/>
      <c r="J164" s="117"/>
      <c r="K164" s="121">
        <v>1392731</v>
      </c>
      <c r="L164" s="121">
        <v>618635</v>
      </c>
      <c r="M164" s="121">
        <v>321360</v>
      </c>
      <c r="N164" s="121">
        <v>237130</v>
      </c>
      <c r="O164" s="121">
        <v>1085</v>
      </c>
    </row>
    <row r="165" spans="1:15" x14ac:dyDescent="0.4">
      <c r="A165" s="117" t="s">
        <v>6634</v>
      </c>
      <c r="B165" s="117" t="s">
        <v>225</v>
      </c>
      <c r="C165" s="117" t="s">
        <v>224</v>
      </c>
      <c r="D165" s="117" t="s">
        <v>223</v>
      </c>
      <c r="E165" s="117" t="s">
        <v>6318</v>
      </c>
      <c r="F165" s="117" t="s">
        <v>6317</v>
      </c>
      <c r="G165" s="118" t="str">
        <f t="shared" si="2"/>
        <v>015164豊富町</v>
      </c>
      <c r="H165" s="117"/>
      <c r="J165" s="117"/>
      <c r="K165" s="121">
        <v>646544</v>
      </c>
      <c r="L165" s="121">
        <v>267133</v>
      </c>
      <c r="M165" s="121">
        <v>126871</v>
      </c>
      <c r="N165" s="121">
        <v>100037</v>
      </c>
      <c r="O165" s="121">
        <v>504</v>
      </c>
    </row>
    <row r="166" spans="1:15" x14ac:dyDescent="0.4">
      <c r="A166" s="117" t="s">
        <v>6634</v>
      </c>
      <c r="B166" s="117" t="s">
        <v>225</v>
      </c>
      <c r="C166" s="117" t="s">
        <v>224</v>
      </c>
      <c r="D166" s="117" t="s">
        <v>223</v>
      </c>
      <c r="E166" s="117" t="s">
        <v>6316</v>
      </c>
      <c r="F166" s="117" t="s">
        <v>6315</v>
      </c>
      <c r="G166" s="118" t="str">
        <f t="shared" si="2"/>
        <v>015172礼文町</v>
      </c>
      <c r="H166" s="117"/>
      <c r="J166" s="117"/>
      <c r="K166" s="121">
        <v>565498</v>
      </c>
      <c r="L166" s="121">
        <v>238347</v>
      </c>
      <c r="M166" s="121">
        <v>121484</v>
      </c>
      <c r="N166" s="121">
        <v>81770</v>
      </c>
      <c r="O166" s="121">
        <v>500</v>
      </c>
    </row>
    <row r="167" spans="1:15" x14ac:dyDescent="0.4">
      <c r="A167" s="117" t="s">
        <v>6634</v>
      </c>
      <c r="B167" s="117" t="s">
        <v>225</v>
      </c>
      <c r="C167" s="117" t="s">
        <v>224</v>
      </c>
      <c r="D167" s="117" t="s">
        <v>223</v>
      </c>
      <c r="E167" s="117" t="s">
        <v>6314</v>
      </c>
      <c r="F167" s="117" t="s">
        <v>6313</v>
      </c>
      <c r="G167" s="118" t="str">
        <f t="shared" si="2"/>
        <v>015181利尻町</v>
      </c>
      <c r="H167" s="117"/>
      <c r="J167" s="117"/>
      <c r="K167" s="121">
        <v>483673</v>
      </c>
      <c r="L167" s="121">
        <v>198408</v>
      </c>
      <c r="M167" s="121">
        <v>102377</v>
      </c>
      <c r="N167" s="121">
        <v>72244</v>
      </c>
      <c r="O167" s="121">
        <v>731</v>
      </c>
    </row>
    <row r="168" spans="1:15" x14ac:dyDescent="0.4">
      <c r="A168" s="117" t="s">
        <v>6634</v>
      </c>
      <c r="B168" s="117" t="s">
        <v>225</v>
      </c>
      <c r="C168" s="117" t="s">
        <v>224</v>
      </c>
      <c r="D168" s="117" t="s">
        <v>223</v>
      </c>
      <c r="E168" s="117" t="s">
        <v>6312</v>
      </c>
      <c r="F168" s="117" t="s">
        <v>6311</v>
      </c>
      <c r="G168" s="118" t="str">
        <f t="shared" si="2"/>
        <v>015199利尻富士町</v>
      </c>
      <c r="H168" s="117"/>
      <c r="J168" s="117"/>
      <c r="K168" s="121">
        <v>554211</v>
      </c>
      <c r="L168" s="121">
        <v>218421</v>
      </c>
      <c r="M168" s="121">
        <v>108907</v>
      </c>
      <c r="N168" s="121">
        <v>82561</v>
      </c>
      <c r="O168" s="121">
        <v>15454</v>
      </c>
    </row>
    <row r="169" spans="1:15" x14ac:dyDescent="0.4">
      <c r="A169" s="117" t="s">
        <v>6634</v>
      </c>
      <c r="B169" s="117" t="s">
        <v>225</v>
      </c>
      <c r="C169" s="117" t="s">
        <v>224</v>
      </c>
      <c r="D169" s="117" t="s">
        <v>223</v>
      </c>
      <c r="E169" s="117" t="s">
        <v>6310</v>
      </c>
      <c r="F169" s="117" t="s">
        <v>6309</v>
      </c>
      <c r="G169" s="118" t="str">
        <f t="shared" si="2"/>
        <v>015202幌延町</v>
      </c>
      <c r="H169" s="117"/>
      <c r="J169" s="117"/>
      <c r="K169" s="121">
        <v>783192</v>
      </c>
      <c r="L169" s="121">
        <v>317144</v>
      </c>
      <c r="M169" s="121">
        <v>192865</v>
      </c>
      <c r="N169" s="121">
        <v>113227</v>
      </c>
      <c r="O169" s="121">
        <v>670</v>
      </c>
    </row>
    <row r="170" spans="1:15" x14ac:dyDescent="0.4">
      <c r="A170" s="117" t="s">
        <v>6634</v>
      </c>
      <c r="B170" s="117" t="s">
        <v>225</v>
      </c>
      <c r="C170" s="117" t="s">
        <v>224</v>
      </c>
      <c r="D170" s="117" t="s">
        <v>223</v>
      </c>
      <c r="E170" s="117" t="s">
        <v>6308</v>
      </c>
      <c r="F170" s="117" t="s">
        <v>6307</v>
      </c>
      <c r="G170" s="118" t="str">
        <f t="shared" si="2"/>
        <v>015431美幌町</v>
      </c>
      <c r="H170" s="117"/>
      <c r="J170" s="117"/>
      <c r="K170" s="121">
        <v>1394116</v>
      </c>
      <c r="L170" s="121">
        <v>614491</v>
      </c>
      <c r="M170" s="121">
        <v>322653</v>
      </c>
      <c r="N170" s="121">
        <v>219544</v>
      </c>
      <c r="O170" s="121">
        <v>1296</v>
      </c>
    </row>
    <row r="171" spans="1:15" x14ac:dyDescent="0.4">
      <c r="A171" s="117" t="s">
        <v>6634</v>
      </c>
      <c r="B171" s="117" t="s">
        <v>225</v>
      </c>
      <c r="C171" s="117" t="s">
        <v>224</v>
      </c>
      <c r="D171" s="117" t="s">
        <v>223</v>
      </c>
      <c r="E171" s="117" t="s">
        <v>6306</v>
      </c>
      <c r="F171" s="117" t="s">
        <v>6305</v>
      </c>
      <c r="G171" s="118" t="str">
        <f t="shared" si="2"/>
        <v>015440津別町</v>
      </c>
      <c r="H171" s="117"/>
      <c r="J171" s="117"/>
      <c r="K171" s="121">
        <v>931940</v>
      </c>
      <c r="L171" s="121">
        <v>382615</v>
      </c>
      <c r="M171" s="121">
        <v>195563</v>
      </c>
      <c r="N171" s="121">
        <v>136098</v>
      </c>
      <c r="O171" s="121">
        <v>682</v>
      </c>
    </row>
    <row r="172" spans="1:15" x14ac:dyDescent="0.4">
      <c r="A172" s="117" t="s">
        <v>6634</v>
      </c>
      <c r="B172" s="117" t="s">
        <v>225</v>
      </c>
      <c r="C172" s="117" t="s">
        <v>224</v>
      </c>
      <c r="D172" s="117" t="s">
        <v>223</v>
      </c>
      <c r="E172" s="117" t="s">
        <v>6304</v>
      </c>
      <c r="F172" s="117" t="s">
        <v>6303</v>
      </c>
      <c r="G172" s="118" t="str">
        <f t="shared" si="2"/>
        <v>015458斜里町</v>
      </c>
      <c r="H172" s="117"/>
      <c r="J172" s="117"/>
      <c r="K172" s="121">
        <v>1195748</v>
      </c>
      <c r="L172" s="121">
        <v>446774</v>
      </c>
      <c r="M172" s="121">
        <v>243821</v>
      </c>
      <c r="N172" s="121">
        <v>185365</v>
      </c>
      <c r="O172" s="121">
        <v>986</v>
      </c>
    </row>
    <row r="173" spans="1:15" x14ac:dyDescent="0.4">
      <c r="A173" s="117" t="s">
        <v>6634</v>
      </c>
      <c r="B173" s="117" t="s">
        <v>225</v>
      </c>
      <c r="C173" s="117" t="s">
        <v>224</v>
      </c>
      <c r="D173" s="117" t="s">
        <v>223</v>
      </c>
      <c r="E173" s="117" t="s">
        <v>6302</v>
      </c>
      <c r="F173" s="117" t="s">
        <v>6301</v>
      </c>
      <c r="G173" s="118" t="str">
        <f t="shared" si="2"/>
        <v>015466清里町</v>
      </c>
      <c r="H173" s="117"/>
      <c r="J173" s="117"/>
      <c r="K173" s="121">
        <v>652805</v>
      </c>
      <c r="L173" s="121">
        <v>282806</v>
      </c>
      <c r="M173" s="121">
        <v>140124</v>
      </c>
      <c r="N173" s="121">
        <v>99145</v>
      </c>
      <c r="O173" s="121">
        <v>552</v>
      </c>
    </row>
    <row r="174" spans="1:15" x14ac:dyDescent="0.4">
      <c r="A174" s="117" t="s">
        <v>6634</v>
      </c>
      <c r="B174" s="117" t="s">
        <v>225</v>
      </c>
      <c r="C174" s="117" t="s">
        <v>224</v>
      </c>
      <c r="D174" s="117" t="s">
        <v>223</v>
      </c>
      <c r="E174" s="117" t="s">
        <v>6300</v>
      </c>
      <c r="F174" s="117" t="s">
        <v>6299</v>
      </c>
      <c r="G174" s="118" t="str">
        <f t="shared" si="2"/>
        <v>015474小清水町</v>
      </c>
      <c r="H174" s="117"/>
      <c r="J174" s="117"/>
      <c r="K174" s="121">
        <v>692115</v>
      </c>
      <c r="L174" s="121">
        <v>237535</v>
      </c>
      <c r="M174" s="121">
        <v>128618</v>
      </c>
      <c r="N174" s="121">
        <v>99325</v>
      </c>
      <c r="O174" s="121">
        <v>433</v>
      </c>
    </row>
    <row r="175" spans="1:15" x14ac:dyDescent="0.4">
      <c r="A175" s="117" t="s">
        <v>6634</v>
      </c>
      <c r="B175" s="117" t="s">
        <v>225</v>
      </c>
      <c r="C175" s="117" t="s">
        <v>224</v>
      </c>
      <c r="D175" s="117" t="s">
        <v>223</v>
      </c>
      <c r="E175" s="117" t="s">
        <v>6298</v>
      </c>
      <c r="F175" s="117" t="s">
        <v>6297</v>
      </c>
      <c r="G175" s="118" t="str">
        <f t="shared" si="2"/>
        <v>015491訓子府町</v>
      </c>
      <c r="H175" s="117"/>
      <c r="J175" s="117"/>
      <c r="K175" s="121">
        <v>779083</v>
      </c>
      <c r="L175" s="121">
        <v>327735</v>
      </c>
      <c r="M175" s="121">
        <v>162453</v>
      </c>
      <c r="N175" s="121">
        <v>119180</v>
      </c>
      <c r="O175" s="121">
        <v>591</v>
      </c>
    </row>
    <row r="176" spans="1:15" x14ac:dyDescent="0.4">
      <c r="A176" s="117" t="s">
        <v>6634</v>
      </c>
      <c r="B176" s="117" t="s">
        <v>225</v>
      </c>
      <c r="C176" s="117" t="s">
        <v>224</v>
      </c>
      <c r="D176" s="117" t="s">
        <v>223</v>
      </c>
      <c r="E176" s="117" t="s">
        <v>6296</v>
      </c>
      <c r="F176" s="117" t="s">
        <v>6295</v>
      </c>
      <c r="G176" s="118" t="str">
        <f t="shared" si="2"/>
        <v>015504置戸町</v>
      </c>
      <c r="H176" s="117"/>
      <c r="J176" s="117"/>
      <c r="K176" s="121">
        <v>622236</v>
      </c>
      <c r="L176" s="121">
        <v>214507</v>
      </c>
      <c r="M176" s="121">
        <v>139453</v>
      </c>
      <c r="N176" s="121">
        <v>96798</v>
      </c>
      <c r="O176" s="121">
        <v>540</v>
      </c>
    </row>
    <row r="177" spans="1:15" x14ac:dyDescent="0.4">
      <c r="A177" s="117" t="s">
        <v>6634</v>
      </c>
      <c r="B177" s="117" t="s">
        <v>225</v>
      </c>
      <c r="C177" s="117" t="s">
        <v>224</v>
      </c>
      <c r="D177" s="117" t="s">
        <v>223</v>
      </c>
      <c r="E177" s="117" t="s">
        <v>6294</v>
      </c>
      <c r="F177" s="117" t="s">
        <v>6293</v>
      </c>
      <c r="G177" s="118" t="str">
        <f t="shared" si="2"/>
        <v>015521佐呂間町</v>
      </c>
      <c r="H177" s="117"/>
      <c r="J177" s="117"/>
      <c r="K177" s="121">
        <v>803232</v>
      </c>
      <c r="L177" s="121">
        <v>334020</v>
      </c>
      <c r="M177" s="121">
        <v>167769</v>
      </c>
      <c r="N177" s="121">
        <v>133894</v>
      </c>
      <c r="O177" s="121">
        <v>675</v>
      </c>
    </row>
    <row r="178" spans="1:15" x14ac:dyDescent="0.4">
      <c r="A178" s="117" t="s">
        <v>6634</v>
      </c>
      <c r="B178" s="117" t="s">
        <v>225</v>
      </c>
      <c r="C178" s="117" t="s">
        <v>224</v>
      </c>
      <c r="D178" s="117" t="s">
        <v>223</v>
      </c>
      <c r="E178" s="117" t="s">
        <v>6292</v>
      </c>
      <c r="F178" s="117" t="s">
        <v>6291</v>
      </c>
      <c r="G178" s="118" t="str">
        <f t="shared" si="2"/>
        <v>015555遠軽町</v>
      </c>
      <c r="H178" s="117"/>
      <c r="J178" s="117"/>
      <c r="K178" s="121">
        <v>2221172</v>
      </c>
      <c r="L178" s="121">
        <v>920143</v>
      </c>
      <c r="M178" s="121">
        <v>463080</v>
      </c>
      <c r="N178" s="121">
        <v>310696</v>
      </c>
      <c r="O178" s="121">
        <v>1612</v>
      </c>
    </row>
    <row r="179" spans="1:15" x14ac:dyDescent="0.4">
      <c r="A179" s="117" t="s">
        <v>6634</v>
      </c>
      <c r="B179" s="117" t="s">
        <v>225</v>
      </c>
      <c r="C179" s="117" t="s">
        <v>224</v>
      </c>
      <c r="D179" s="117" t="s">
        <v>223</v>
      </c>
      <c r="E179" s="117" t="s">
        <v>6290</v>
      </c>
      <c r="F179" s="117" t="s">
        <v>6289</v>
      </c>
      <c r="G179" s="118" t="str">
        <f t="shared" si="2"/>
        <v>015598湧別町</v>
      </c>
      <c r="H179" s="117"/>
      <c r="J179" s="117"/>
      <c r="K179" s="121">
        <v>1301083</v>
      </c>
      <c r="L179" s="121">
        <v>588280</v>
      </c>
      <c r="M179" s="121">
        <v>293710</v>
      </c>
      <c r="N179" s="121">
        <v>205152</v>
      </c>
      <c r="O179" s="121">
        <v>1093</v>
      </c>
    </row>
    <row r="180" spans="1:15" x14ac:dyDescent="0.4">
      <c r="A180" s="117" t="s">
        <v>6634</v>
      </c>
      <c r="B180" s="117" t="s">
        <v>225</v>
      </c>
      <c r="C180" s="117" t="s">
        <v>224</v>
      </c>
      <c r="D180" s="117" t="s">
        <v>223</v>
      </c>
      <c r="E180" s="117" t="s">
        <v>6288</v>
      </c>
      <c r="F180" s="117" t="s">
        <v>6287</v>
      </c>
      <c r="G180" s="118" t="str">
        <f t="shared" si="2"/>
        <v>015601滝上町</v>
      </c>
      <c r="H180" s="117"/>
      <c r="J180" s="117"/>
      <c r="K180" s="121">
        <v>657822</v>
      </c>
      <c r="L180" s="121">
        <v>274873</v>
      </c>
      <c r="M180" s="121">
        <v>141154</v>
      </c>
      <c r="N180" s="121">
        <v>93179</v>
      </c>
      <c r="O180" s="121">
        <v>568</v>
      </c>
    </row>
    <row r="181" spans="1:15" x14ac:dyDescent="0.4">
      <c r="A181" s="117" t="s">
        <v>6634</v>
      </c>
      <c r="B181" s="117" t="s">
        <v>225</v>
      </c>
      <c r="C181" s="117" t="s">
        <v>224</v>
      </c>
      <c r="D181" s="117" t="s">
        <v>223</v>
      </c>
      <c r="E181" s="117" t="s">
        <v>6286</v>
      </c>
      <c r="F181" s="117" t="s">
        <v>6285</v>
      </c>
      <c r="G181" s="118" t="str">
        <f t="shared" si="2"/>
        <v>015610興部町</v>
      </c>
      <c r="H181" s="117"/>
      <c r="J181" s="117"/>
      <c r="K181" s="121">
        <v>717344</v>
      </c>
      <c r="L181" s="121">
        <v>309878</v>
      </c>
      <c r="M181" s="121">
        <v>154669</v>
      </c>
      <c r="N181" s="121">
        <v>112593</v>
      </c>
      <c r="O181" s="121">
        <v>657</v>
      </c>
    </row>
    <row r="182" spans="1:15" x14ac:dyDescent="0.4">
      <c r="A182" s="117" t="s">
        <v>6634</v>
      </c>
      <c r="B182" s="117" t="s">
        <v>225</v>
      </c>
      <c r="C182" s="117" t="s">
        <v>224</v>
      </c>
      <c r="D182" s="117" t="s">
        <v>223</v>
      </c>
      <c r="E182" s="117" t="s">
        <v>6284</v>
      </c>
      <c r="F182" s="117" t="s">
        <v>6283</v>
      </c>
      <c r="G182" s="118" t="str">
        <f t="shared" si="2"/>
        <v>015628西興部村</v>
      </c>
      <c r="H182" s="117"/>
      <c r="J182" s="117"/>
      <c r="K182" s="121">
        <v>424322</v>
      </c>
      <c r="L182" s="121">
        <v>157433</v>
      </c>
      <c r="M182" s="121">
        <v>78144</v>
      </c>
      <c r="N182" s="121">
        <v>65631</v>
      </c>
      <c r="O182" s="121">
        <v>261</v>
      </c>
    </row>
    <row r="183" spans="1:15" x14ac:dyDescent="0.4">
      <c r="A183" s="117" t="s">
        <v>6634</v>
      </c>
      <c r="B183" s="117" t="s">
        <v>225</v>
      </c>
      <c r="C183" s="117" t="s">
        <v>224</v>
      </c>
      <c r="D183" s="117" t="s">
        <v>223</v>
      </c>
      <c r="E183" s="117" t="s">
        <v>6282</v>
      </c>
      <c r="F183" s="117" t="s">
        <v>6281</v>
      </c>
      <c r="G183" s="118" t="str">
        <f t="shared" si="2"/>
        <v>015636雄武町</v>
      </c>
      <c r="H183" s="117"/>
      <c r="J183" s="117"/>
      <c r="K183" s="121">
        <v>799118</v>
      </c>
      <c r="L183" s="121">
        <v>352664</v>
      </c>
      <c r="M183" s="121">
        <v>169793</v>
      </c>
      <c r="N183" s="121">
        <v>115146</v>
      </c>
      <c r="O183" s="121">
        <v>634</v>
      </c>
    </row>
    <row r="184" spans="1:15" x14ac:dyDescent="0.4">
      <c r="A184" s="117" t="s">
        <v>6634</v>
      </c>
      <c r="B184" s="117" t="s">
        <v>225</v>
      </c>
      <c r="C184" s="117" t="s">
        <v>224</v>
      </c>
      <c r="D184" s="117" t="s">
        <v>223</v>
      </c>
      <c r="E184" s="117" t="s">
        <v>6280</v>
      </c>
      <c r="F184" s="117" t="s">
        <v>6279</v>
      </c>
      <c r="G184" s="118" t="str">
        <f t="shared" si="2"/>
        <v>015644大空町</v>
      </c>
      <c r="H184" s="117"/>
      <c r="J184" s="117"/>
      <c r="K184" s="121">
        <v>1188898</v>
      </c>
      <c r="L184" s="121">
        <v>479591</v>
      </c>
      <c r="M184" s="121">
        <v>258262</v>
      </c>
      <c r="N184" s="121">
        <v>171575</v>
      </c>
      <c r="O184" s="121">
        <v>1063</v>
      </c>
    </row>
    <row r="185" spans="1:15" x14ac:dyDescent="0.4">
      <c r="A185" s="117" t="s">
        <v>6634</v>
      </c>
      <c r="B185" s="117" t="s">
        <v>225</v>
      </c>
      <c r="C185" s="117" t="s">
        <v>224</v>
      </c>
      <c r="D185" s="117" t="s">
        <v>223</v>
      </c>
      <c r="E185" s="117" t="s">
        <v>6278</v>
      </c>
      <c r="F185" s="117" t="s">
        <v>6277</v>
      </c>
      <c r="G185" s="118" t="str">
        <f t="shared" si="2"/>
        <v>015717豊浦町</v>
      </c>
      <c r="H185" s="117"/>
      <c r="J185" s="117"/>
      <c r="K185" s="121">
        <v>627276</v>
      </c>
      <c r="L185" s="121">
        <v>270933</v>
      </c>
      <c r="M185" s="121">
        <v>134428</v>
      </c>
      <c r="N185" s="121">
        <v>96953</v>
      </c>
      <c r="O185" s="121">
        <v>615</v>
      </c>
    </row>
    <row r="186" spans="1:15" x14ac:dyDescent="0.4">
      <c r="A186" s="117" t="s">
        <v>6634</v>
      </c>
      <c r="B186" s="117" t="s">
        <v>225</v>
      </c>
      <c r="C186" s="117" t="s">
        <v>224</v>
      </c>
      <c r="D186" s="117" t="s">
        <v>223</v>
      </c>
      <c r="E186" s="117" t="s">
        <v>6276</v>
      </c>
      <c r="F186" s="117" t="s">
        <v>6275</v>
      </c>
      <c r="G186" s="118" t="str">
        <f t="shared" si="2"/>
        <v>015750壮瞥町</v>
      </c>
      <c r="H186" s="117"/>
      <c r="J186" s="117"/>
      <c r="K186" s="121">
        <v>680723</v>
      </c>
      <c r="L186" s="121">
        <v>287944</v>
      </c>
      <c r="M186" s="121">
        <v>149064</v>
      </c>
      <c r="N186" s="121">
        <v>98030</v>
      </c>
      <c r="O186" s="121">
        <v>0</v>
      </c>
    </row>
    <row r="187" spans="1:15" x14ac:dyDescent="0.4">
      <c r="A187" s="117" t="s">
        <v>6634</v>
      </c>
      <c r="B187" s="117" t="s">
        <v>225</v>
      </c>
      <c r="C187" s="117" t="s">
        <v>224</v>
      </c>
      <c r="D187" s="117" t="s">
        <v>223</v>
      </c>
      <c r="E187" s="117" t="s">
        <v>6274</v>
      </c>
      <c r="F187" s="117" t="s">
        <v>6273</v>
      </c>
      <c r="G187" s="118" t="str">
        <f t="shared" si="2"/>
        <v>015784白老町</v>
      </c>
      <c r="H187" s="117"/>
      <c r="J187" s="117"/>
      <c r="K187" s="121">
        <v>1709322</v>
      </c>
      <c r="L187" s="121">
        <v>738649</v>
      </c>
      <c r="M187" s="121">
        <v>418255</v>
      </c>
      <c r="N187" s="121">
        <v>269118</v>
      </c>
      <c r="O187" s="121">
        <v>0</v>
      </c>
    </row>
    <row r="188" spans="1:15" x14ac:dyDescent="0.4">
      <c r="A188" s="117" t="s">
        <v>6634</v>
      </c>
      <c r="B188" s="117" t="s">
        <v>225</v>
      </c>
      <c r="C188" s="117" t="s">
        <v>224</v>
      </c>
      <c r="D188" s="117" t="s">
        <v>223</v>
      </c>
      <c r="E188" s="117" t="s">
        <v>6272</v>
      </c>
      <c r="F188" s="117" t="s">
        <v>6271</v>
      </c>
      <c r="G188" s="118" t="str">
        <f t="shared" si="2"/>
        <v>015814厚真町</v>
      </c>
      <c r="H188" s="117"/>
      <c r="J188" s="117"/>
      <c r="K188" s="121">
        <v>862504</v>
      </c>
      <c r="L188" s="121">
        <v>375892</v>
      </c>
      <c r="M188" s="121">
        <v>194058</v>
      </c>
      <c r="N188" s="121">
        <v>125018</v>
      </c>
      <c r="O188" s="121">
        <v>718</v>
      </c>
    </row>
    <row r="189" spans="1:15" x14ac:dyDescent="0.4">
      <c r="A189" s="117" t="s">
        <v>6634</v>
      </c>
      <c r="B189" s="117" t="s">
        <v>225</v>
      </c>
      <c r="C189" s="117" t="s">
        <v>224</v>
      </c>
      <c r="D189" s="117" t="s">
        <v>223</v>
      </c>
      <c r="E189" s="117" t="s">
        <v>6270</v>
      </c>
      <c r="F189" s="117" t="s">
        <v>6269</v>
      </c>
      <c r="G189" s="118" t="str">
        <f t="shared" si="2"/>
        <v>015849洞爺湖町</v>
      </c>
      <c r="H189" s="117"/>
      <c r="J189" s="117"/>
      <c r="K189" s="121">
        <v>1156444</v>
      </c>
      <c r="L189" s="121">
        <v>497678</v>
      </c>
      <c r="M189" s="121">
        <v>266246</v>
      </c>
      <c r="N189" s="121">
        <v>173987</v>
      </c>
      <c r="O189" s="121">
        <v>3901</v>
      </c>
    </row>
    <row r="190" spans="1:15" x14ac:dyDescent="0.4">
      <c r="A190" s="117" t="s">
        <v>6634</v>
      </c>
      <c r="B190" s="117" t="s">
        <v>225</v>
      </c>
      <c r="C190" s="117" t="s">
        <v>224</v>
      </c>
      <c r="D190" s="117" t="s">
        <v>223</v>
      </c>
      <c r="E190" s="117" t="s">
        <v>6268</v>
      </c>
      <c r="F190" s="117" t="s">
        <v>6267</v>
      </c>
      <c r="G190" s="118" t="str">
        <f t="shared" si="2"/>
        <v>015857安平町</v>
      </c>
      <c r="H190" s="117"/>
      <c r="J190" s="117"/>
      <c r="K190" s="121">
        <v>1157924</v>
      </c>
      <c r="L190" s="121">
        <v>509344</v>
      </c>
      <c r="M190" s="121">
        <v>255118</v>
      </c>
      <c r="N190" s="121">
        <v>186003</v>
      </c>
      <c r="O190" s="121">
        <v>910</v>
      </c>
    </row>
    <row r="191" spans="1:15" x14ac:dyDescent="0.4">
      <c r="A191" s="117" t="s">
        <v>6634</v>
      </c>
      <c r="B191" s="117" t="s">
        <v>225</v>
      </c>
      <c r="C191" s="117" t="s">
        <v>224</v>
      </c>
      <c r="D191" s="117" t="s">
        <v>223</v>
      </c>
      <c r="E191" s="117" t="s">
        <v>6266</v>
      </c>
      <c r="F191" s="117" t="s">
        <v>6265</v>
      </c>
      <c r="G191" s="118" t="str">
        <f t="shared" si="2"/>
        <v>015865むかわ町</v>
      </c>
      <c r="H191" s="117"/>
      <c r="J191" s="117"/>
      <c r="K191" s="121">
        <v>1328631</v>
      </c>
      <c r="L191" s="121">
        <v>512557</v>
      </c>
      <c r="M191" s="121">
        <v>256894</v>
      </c>
      <c r="N191" s="121">
        <v>179095</v>
      </c>
      <c r="O191" s="121">
        <v>899</v>
      </c>
    </row>
    <row r="192" spans="1:15" x14ac:dyDescent="0.4">
      <c r="A192" s="117" t="s">
        <v>6634</v>
      </c>
      <c r="B192" s="117" t="s">
        <v>225</v>
      </c>
      <c r="C192" s="117" t="s">
        <v>224</v>
      </c>
      <c r="D192" s="117" t="s">
        <v>223</v>
      </c>
      <c r="E192" s="117" t="s">
        <v>6264</v>
      </c>
      <c r="F192" s="117" t="s">
        <v>2131</v>
      </c>
      <c r="G192" s="118" t="str">
        <f t="shared" si="2"/>
        <v>016012日高町</v>
      </c>
      <c r="H192" s="117"/>
      <c r="J192" s="117"/>
      <c r="K192" s="121">
        <v>1525793</v>
      </c>
      <c r="L192" s="121">
        <v>666955</v>
      </c>
      <c r="M192" s="121">
        <v>360936</v>
      </c>
      <c r="N192" s="121">
        <v>233211</v>
      </c>
      <c r="O192" s="121">
        <v>1370</v>
      </c>
    </row>
    <row r="193" spans="1:15" x14ac:dyDescent="0.4">
      <c r="A193" s="117" t="s">
        <v>6634</v>
      </c>
      <c r="B193" s="117" t="s">
        <v>225</v>
      </c>
      <c r="C193" s="117" t="s">
        <v>224</v>
      </c>
      <c r="D193" s="117" t="s">
        <v>223</v>
      </c>
      <c r="E193" s="117" t="s">
        <v>6263</v>
      </c>
      <c r="F193" s="117" t="s">
        <v>6262</v>
      </c>
      <c r="G193" s="118" t="str">
        <f t="shared" si="2"/>
        <v>016021平取町</v>
      </c>
      <c r="H193" s="117"/>
      <c r="J193" s="117"/>
      <c r="K193" s="121">
        <v>978246</v>
      </c>
      <c r="L193" s="121">
        <v>399147</v>
      </c>
      <c r="M193" s="121">
        <v>214491</v>
      </c>
      <c r="N193" s="121">
        <v>153065</v>
      </c>
      <c r="O193" s="121">
        <v>1648</v>
      </c>
    </row>
    <row r="194" spans="1:15" x14ac:dyDescent="0.4">
      <c r="A194" s="117" t="s">
        <v>6634</v>
      </c>
      <c r="B194" s="117" t="s">
        <v>225</v>
      </c>
      <c r="C194" s="117" t="s">
        <v>224</v>
      </c>
      <c r="D194" s="117" t="s">
        <v>223</v>
      </c>
      <c r="E194" s="117" t="s">
        <v>6261</v>
      </c>
      <c r="F194" s="117" t="s">
        <v>6260</v>
      </c>
      <c r="G194" s="118" t="str">
        <f t="shared" ref="G194:G257" si="3">E194&amp;F194</f>
        <v>016047新冠町</v>
      </c>
      <c r="H194" s="117"/>
      <c r="J194" s="117"/>
      <c r="K194" s="121">
        <v>864504</v>
      </c>
      <c r="L194" s="121">
        <v>367419</v>
      </c>
      <c r="M194" s="121">
        <v>197787</v>
      </c>
      <c r="N194" s="121">
        <v>135261</v>
      </c>
      <c r="O194" s="121">
        <v>690</v>
      </c>
    </row>
    <row r="195" spans="1:15" x14ac:dyDescent="0.4">
      <c r="A195" s="117" t="s">
        <v>6634</v>
      </c>
      <c r="B195" s="117" t="s">
        <v>225</v>
      </c>
      <c r="C195" s="117" t="s">
        <v>224</v>
      </c>
      <c r="D195" s="117" t="s">
        <v>223</v>
      </c>
      <c r="E195" s="117" t="s">
        <v>6259</v>
      </c>
      <c r="F195" s="117" t="s">
        <v>6258</v>
      </c>
      <c r="G195" s="118" t="str">
        <f t="shared" si="3"/>
        <v>016071浦河町</v>
      </c>
      <c r="H195" s="117"/>
      <c r="J195" s="117"/>
      <c r="K195" s="121">
        <v>1185849</v>
      </c>
      <c r="L195" s="121">
        <v>512215</v>
      </c>
      <c r="M195" s="121">
        <v>277575</v>
      </c>
      <c r="N195" s="121">
        <v>189041</v>
      </c>
      <c r="O195" s="121">
        <v>927</v>
      </c>
    </row>
    <row r="196" spans="1:15" x14ac:dyDescent="0.4">
      <c r="A196" s="117" t="s">
        <v>6634</v>
      </c>
      <c r="B196" s="117" t="s">
        <v>225</v>
      </c>
      <c r="C196" s="117" t="s">
        <v>224</v>
      </c>
      <c r="D196" s="117" t="s">
        <v>223</v>
      </c>
      <c r="E196" s="117" t="s">
        <v>6257</v>
      </c>
      <c r="F196" s="117" t="s">
        <v>6256</v>
      </c>
      <c r="G196" s="118" t="str">
        <f t="shared" si="3"/>
        <v>016080様似町</v>
      </c>
      <c r="H196" s="117"/>
      <c r="J196" s="117"/>
      <c r="K196" s="121">
        <v>809374</v>
      </c>
      <c r="L196" s="121">
        <v>351951</v>
      </c>
      <c r="M196" s="121">
        <v>170233</v>
      </c>
      <c r="N196" s="121">
        <v>123961</v>
      </c>
      <c r="O196" s="121">
        <v>636</v>
      </c>
    </row>
    <row r="197" spans="1:15" x14ac:dyDescent="0.4">
      <c r="A197" s="117" t="s">
        <v>6634</v>
      </c>
      <c r="B197" s="117" t="s">
        <v>225</v>
      </c>
      <c r="C197" s="117" t="s">
        <v>224</v>
      </c>
      <c r="D197" s="117" t="s">
        <v>223</v>
      </c>
      <c r="E197" s="117" t="s">
        <v>6255</v>
      </c>
      <c r="F197" s="117" t="s">
        <v>6254</v>
      </c>
      <c r="G197" s="118" t="str">
        <f t="shared" si="3"/>
        <v>016098えりも町</v>
      </c>
      <c r="H197" s="117"/>
      <c r="J197" s="117"/>
      <c r="K197" s="121">
        <v>1036973</v>
      </c>
      <c r="L197" s="121">
        <v>458086</v>
      </c>
      <c r="M197" s="121">
        <v>239363</v>
      </c>
      <c r="N197" s="121">
        <v>160913</v>
      </c>
      <c r="O197" s="121">
        <v>1344</v>
      </c>
    </row>
    <row r="198" spans="1:15" x14ac:dyDescent="0.4">
      <c r="A198" s="117" t="s">
        <v>6634</v>
      </c>
      <c r="B198" s="117" t="s">
        <v>225</v>
      </c>
      <c r="C198" s="117" t="s">
        <v>224</v>
      </c>
      <c r="D198" s="117" t="s">
        <v>223</v>
      </c>
      <c r="E198" s="117" t="s">
        <v>6253</v>
      </c>
      <c r="F198" s="117" t="s">
        <v>6252</v>
      </c>
      <c r="G198" s="118" t="str">
        <f t="shared" si="3"/>
        <v>016101新ひだか町</v>
      </c>
      <c r="H198" s="117"/>
      <c r="J198" s="117"/>
      <c r="K198" s="121">
        <v>2284446</v>
      </c>
      <c r="L198" s="121">
        <v>951217</v>
      </c>
      <c r="M198" s="121">
        <v>509737</v>
      </c>
      <c r="N198" s="121">
        <v>333104</v>
      </c>
      <c r="O198" s="121">
        <v>1976</v>
      </c>
    </row>
    <row r="199" spans="1:15" x14ac:dyDescent="0.4">
      <c r="A199" s="117" t="s">
        <v>6634</v>
      </c>
      <c r="B199" s="117" t="s">
        <v>225</v>
      </c>
      <c r="C199" s="117" t="s">
        <v>224</v>
      </c>
      <c r="D199" s="117" t="s">
        <v>223</v>
      </c>
      <c r="E199" s="117" t="s">
        <v>6251</v>
      </c>
      <c r="F199" s="117" t="s">
        <v>6250</v>
      </c>
      <c r="G199" s="118" t="str">
        <f t="shared" si="3"/>
        <v>016314音更町</v>
      </c>
      <c r="H199" s="117"/>
      <c r="J199" s="117"/>
      <c r="K199" s="121">
        <v>2365695</v>
      </c>
      <c r="L199" s="121">
        <v>896770</v>
      </c>
      <c r="M199" s="121">
        <v>543977</v>
      </c>
      <c r="N199" s="121">
        <v>333191</v>
      </c>
      <c r="O199" s="121">
        <v>2030</v>
      </c>
    </row>
    <row r="200" spans="1:15" x14ac:dyDescent="0.4">
      <c r="A200" s="117" t="s">
        <v>6634</v>
      </c>
      <c r="B200" s="117" t="s">
        <v>225</v>
      </c>
      <c r="C200" s="117" t="s">
        <v>224</v>
      </c>
      <c r="D200" s="117" t="s">
        <v>223</v>
      </c>
      <c r="E200" s="117" t="s">
        <v>6249</v>
      </c>
      <c r="F200" s="117" t="s">
        <v>6248</v>
      </c>
      <c r="G200" s="118" t="str">
        <f t="shared" si="3"/>
        <v>016322士幌町</v>
      </c>
      <c r="H200" s="117"/>
      <c r="J200" s="117"/>
      <c r="K200" s="121">
        <v>1287160</v>
      </c>
      <c r="L200" s="121">
        <v>511833</v>
      </c>
      <c r="M200" s="121">
        <v>295124</v>
      </c>
      <c r="N200" s="121">
        <v>200380</v>
      </c>
      <c r="O200" s="121">
        <v>842</v>
      </c>
    </row>
    <row r="201" spans="1:15" x14ac:dyDescent="0.4">
      <c r="A201" s="117" t="s">
        <v>6634</v>
      </c>
      <c r="B201" s="117" t="s">
        <v>225</v>
      </c>
      <c r="C201" s="117" t="s">
        <v>224</v>
      </c>
      <c r="D201" s="117" t="s">
        <v>223</v>
      </c>
      <c r="E201" s="117" t="s">
        <v>6247</v>
      </c>
      <c r="F201" s="117" t="s">
        <v>6246</v>
      </c>
      <c r="G201" s="118" t="str">
        <f t="shared" si="3"/>
        <v>016331上士幌町</v>
      </c>
      <c r="H201" s="117"/>
      <c r="J201" s="117"/>
      <c r="K201" s="121">
        <v>872237</v>
      </c>
      <c r="L201" s="121">
        <v>361659</v>
      </c>
      <c r="M201" s="121">
        <v>211039</v>
      </c>
      <c r="N201" s="121">
        <v>141725</v>
      </c>
      <c r="O201" s="121">
        <v>806</v>
      </c>
    </row>
    <row r="202" spans="1:15" x14ac:dyDescent="0.4">
      <c r="A202" s="117" t="s">
        <v>6634</v>
      </c>
      <c r="B202" s="117" t="s">
        <v>225</v>
      </c>
      <c r="C202" s="117" t="s">
        <v>224</v>
      </c>
      <c r="D202" s="117" t="s">
        <v>223</v>
      </c>
      <c r="E202" s="117" t="s">
        <v>6245</v>
      </c>
      <c r="F202" s="117" t="s">
        <v>6244</v>
      </c>
      <c r="G202" s="118" t="str">
        <f t="shared" si="3"/>
        <v>016349鹿追町</v>
      </c>
      <c r="H202" s="117"/>
      <c r="J202" s="117"/>
      <c r="K202" s="121">
        <v>1329825</v>
      </c>
      <c r="L202" s="121">
        <v>507251</v>
      </c>
      <c r="M202" s="121">
        <v>290973</v>
      </c>
      <c r="N202" s="121">
        <v>192550</v>
      </c>
      <c r="O202" s="121">
        <v>1107</v>
      </c>
    </row>
    <row r="203" spans="1:15" x14ac:dyDescent="0.4">
      <c r="A203" s="117" t="s">
        <v>6634</v>
      </c>
      <c r="B203" s="117" t="s">
        <v>225</v>
      </c>
      <c r="C203" s="117" t="s">
        <v>224</v>
      </c>
      <c r="D203" s="117" t="s">
        <v>223</v>
      </c>
      <c r="E203" s="117" t="s">
        <v>6243</v>
      </c>
      <c r="F203" s="117" t="s">
        <v>6242</v>
      </c>
      <c r="G203" s="118" t="str">
        <f t="shared" si="3"/>
        <v>016357新得町</v>
      </c>
      <c r="H203" s="117"/>
      <c r="J203" s="117"/>
      <c r="K203" s="121">
        <v>950896</v>
      </c>
      <c r="L203" s="121">
        <v>331714</v>
      </c>
      <c r="M203" s="121">
        <v>202761</v>
      </c>
      <c r="N203" s="121">
        <v>147267</v>
      </c>
      <c r="O203" s="121">
        <v>919</v>
      </c>
    </row>
    <row r="204" spans="1:15" x14ac:dyDescent="0.4">
      <c r="A204" s="117" t="s">
        <v>6634</v>
      </c>
      <c r="B204" s="117" t="s">
        <v>225</v>
      </c>
      <c r="C204" s="117" t="s">
        <v>224</v>
      </c>
      <c r="D204" s="117" t="s">
        <v>223</v>
      </c>
      <c r="E204" s="117" t="s">
        <v>6241</v>
      </c>
      <c r="F204" s="117" t="s">
        <v>3225</v>
      </c>
      <c r="G204" s="118" t="str">
        <f t="shared" si="3"/>
        <v>016365清水町</v>
      </c>
      <c r="H204" s="117"/>
      <c r="J204" s="117"/>
      <c r="K204" s="121">
        <v>1367905</v>
      </c>
      <c r="L204" s="121">
        <v>584812</v>
      </c>
      <c r="M204" s="121">
        <v>335024</v>
      </c>
      <c r="N204" s="121">
        <v>212468</v>
      </c>
      <c r="O204" s="121">
        <v>1503</v>
      </c>
    </row>
    <row r="205" spans="1:15" x14ac:dyDescent="0.4">
      <c r="A205" s="117" t="s">
        <v>6634</v>
      </c>
      <c r="B205" s="117" t="s">
        <v>225</v>
      </c>
      <c r="C205" s="117" t="s">
        <v>224</v>
      </c>
      <c r="D205" s="117" t="s">
        <v>223</v>
      </c>
      <c r="E205" s="117" t="s">
        <v>6240</v>
      </c>
      <c r="F205" s="117" t="s">
        <v>6239</v>
      </c>
      <c r="G205" s="118" t="str">
        <f t="shared" si="3"/>
        <v>016373芽室町</v>
      </c>
      <c r="H205" s="117"/>
      <c r="J205" s="117"/>
      <c r="K205" s="121">
        <v>1468311</v>
      </c>
      <c r="L205" s="121">
        <v>582266</v>
      </c>
      <c r="M205" s="121">
        <v>357061</v>
      </c>
      <c r="N205" s="121">
        <v>240297</v>
      </c>
      <c r="O205" s="121">
        <v>2381</v>
      </c>
    </row>
    <row r="206" spans="1:15" x14ac:dyDescent="0.4">
      <c r="A206" s="117" t="s">
        <v>6634</v>
      </c>
      <c r="B206" s="117" t="s">
        <v>225</v>
      </c>
      <c r="C206" s="117" t="s">
        <v>224</v>
      </c>
      <c r="D206" s="117" t="s">
        <v>223</v>
      </c>
      <c r="E206" s="117" t="s">
        <v>6238</v>
      </c>
      <c r="F206" s="117" t="s">
        <v>6237</v>
      </c>
      <c r="G206" s="118" t="str">
        <f t="shared" si="3"/>
        <v>016381中札内村</v>
      </c>
      <c r="H206" s="117"/>
      <c r="J206" s="117"/>
      <c r="K206" s="121">
        <v>588486</v>
      </c>
      <c r="L206" s="121">
        <v>228650</v>
      </c>
      <c r="M206" s="121">
        <v>123630</v>
      </c>
      <c r="N206" s="121">
        <v>84459</v>
      </c>
      <c r="O206" s="121">
        <v>505</v>
      </c>
    </row>
    <row r="207" spans="1:15" x14ac:dyDescent="0.4">
      <c r="A207" s="117" t="s">
        <v>6634</v>
      </c>
      <c r="B207" s="117" t="s">
        <v>225</v>
      </c>
      <c r="C207" s="117" t="s">
        <v>224</v>
      </c>
      <c r="D207" s="117" t="s">
        <v>223</v>
      </c>
      <c r="E207" s="117" t="s">
        <v>6236</v>
      </c>
      <c r="F207" s="117" t="s">
        <v>6235</v>
      </c>
      <c r="G207" s="118" t="str">
        <f t="shared" si="3"/>
        <v>016390更別村</v>
      </c>
      <c r="H207" s="117"/>
      <c r="J207" s="117"/>
      <c r="K207" s="121">
        <v>635637</v>
      </c>
      <c r="L207" s="121">
        <v>254894</v>
      </c>
      <c r="M207" s="121">
        <v>138230</v>
      </c>
      <c r="N207" s="121">
        <v>97430</v>
      </c>
      <c r="O207" s="121">
        <v>727</v>
      </c>
    </row>
    <row r="208" spans="1:15" x14ac:dyDescent="0.4">
      <c r="A208" s="117" t="s">
        <v>6634</v>
      </c>
      <c r="B208" s="117" t="s">
        <v>225</v>
      </c>
      <c r="C208" s="117" t="s">
        <v>224</v>
      </c>
      <c r="D208" s="117" t="s">
        <v>223</v>
      </c>
      <c r="E208" s="117" t="s">
        <v>6234</v>
      </c>
      <c r="F208" s="117" t="s">
        <v>6233</v>
      </c>
      <c r="G208" s="118" t="str">
        <f t="shared" si="3"/>
        <v>016411大樹町</v>
      </c>
      <c r="H208" s="117"/>
      <c r="J208" s="117"/>
      <c r="K208" s="121">
        <v>999264</v>
      </c>
      <c r="L208" s="121">
        <v>336713</v>
      </c>
      <c r="M208" s="121">
        <v>185268</v>
      </c>
      <c r="N208" s="121">
        <v>152751</v>
      </c>
      <c r="O208" s="121">
        <v>553</v>
      </c>
    </row>
    <row r="209" spans="1:15" x14ac:dyDescent="0.4">
      <c r="A209" s="117" t="s">
        <v>6634</v>
      </c>
      <c r="B209" s="117" t="s">
        <v>225</v>
      </c>
      <c r="C209" s="117" t="s">
        <v>224</v>
      </c>
      <c r="D209" s="117" t="s">
        <v>223</v>
      </c>
      <c r="E209" s="117" t="s">
        <v>6232</v>
      </c>
      <c r="F209" s="117" t="s">
        <v>6231</v>
      </c>
      <c r="G209" s="118" t="str">
        <f t="shared" si="3"/>
        <v>016420広尾町</v>
      </c>
      <c r="H209" s="117"/>
      <c r="I209" s="117"/>
      <c r="J209" s="117"/>
      <c r="K209" s="121">
        <v>1043624</v>
      </c>
      <c r="L209" s="121">
        <v>422943</v>
      </c>
      <c r="M209" s="121">
        <v>242133</v>
      </c>
      <c r="N209" s="121">
        <v>157646</v>
      </c>
      <c r="O209" s="121">
        <v>823</v>
      </c>
    </row>
    <row r="210" spans="1:15" x14ac:dyDescent="0.4">
      <c r="A210" s="117" t="s">
        <v>6634</v>
      </c>
      <c r="B210" s="117" t="s">
        <v>225</v>
      </c>
      <c r="C210" s="117" t="s">
        <v>224</v>
      </c>
      <c r="D210" s="117" t="s">
        <v>223</v>
      </c>
      <c r="E210" s="117" t="s">
        <v>6230</v>
      </c>
      <c r="F210" s="117" t="s">
        <v>6229</v>
      </c>
      <c r="G210" s="118" t="str">
        <f t="shared" si="3"/>
        <v>016438幕別町</v>
      </c>
      <c r="H210" s="117"/>
      <c r="J210" s="117"/>
      <c r="K210" s="121">
        <v>1889361</v>
      </c>
      <c r="L210" s="121">
        <v>766733</v>
      </c>
      <c r="M210" s="121">
        <v>457379</v>
      </c>
      <c r="N210" s="121">
        <v>290156</v>
      </c>
      <c r="O210" s="121">
        <v>1527</v>
      </c>
    </row>
    <row r="211" spans="1:15" x14ac:dyDescent="0.4">
      <c r="A211" s="117" t="s">
        <v>6634</v>
      </c>
      <c r="B211" s="117" t="s">
        <v>225</v>
      </c>
      <c r="C211" s="117" t="s">
        <v>224</v>
      </c>
      <c r="D211" s="117" t="s">
        <v>223</v>
      </c>
      <c r="E211" s="117" t="s">
        <v>6228</v>
      </c>
      <c r="F211" s="117" t="s">
        <v>3387</v>
      </c>
      <c r="G211" s="118" t="str">
        <f t="shared" si="3"/>
        <v>016446池田町</v>
      </c>
      <c r="H211" s="117"/>
      <c r="J211" s="117"/>
      <c r="K211" s="121">
        <v>1039682</v>
      </c>
      <c r="L211" s="121">
        <v>400938</v>
      </c>
      <c r="M211" s="121">
        <v>231628</v>
      </c>
      <c r="N211" s="121">
        <v>140556</v>
      </c>
      <c r="O211" s="121">
        <v>1279</v>
      </c>
    </row>
    <row r="212" spans="1:15" x14ac:dyDescent="0.4">
      <c r="A212" s="117" t="s">
        <v>6634</v>
      </c>
      <c r="B212" s="117" t="s">
        <v>225</v>
      </c>
      <c r="C212" s="117" t="s">
        <v>224</v>
      </c>
      <c r="D212" s="117" t="s">
        <v>223</v>
      </c>
      <c r="E212" s="117" t="s">
        <v>6227</v>
      </c>
      <c r="F212" s="117" t="s">
        <v>6226</v>
      </c>
      <c r="G212" s="118" t="str">
        <f t="shared" si="3"/>
        <v>016454豊頃町</v>
      </c>
      <c r="H212" s="117"/>
      <c r="J212" s="117"/>
      <c r="K212" s="121">
        <v>970951</v>
      </c>
      <c r="L212" s="121">
        <v>294729</v>
      </c>
      <c r="M212" s="121">
        <v>152152</v>
      </c>
      <c r="N212" s="121">
        <v>134544</v>
      </c>
      <c r="O212" s="121">
        <v>838</v>
      </c>
    </row>
    <row r="213" spans="1:15" x14ac:dyDescent="0.4">
      <c r="A213" s="117" t="s">
        <v>6634</v>
      </c>
      <c r="B213" s="117" t="s">
        <v>225</v>
      </c>
      <c r="C213" s="117" t="s">
        <v>224</v>
      </c>
      <c r="D213" s="117" t="s">
        <v>223</v>
      </c>
      <c r="E213" s="117" t="s">
        <v>6225</v>
      </c>
      <c r="F213" s="117" t="s">
        <v>6224</v>
      </c>
      <c r="G213" s="118" t="str">
        <f t="shared" si="3"/>
        <v>016462本別町</v>
      </c>
      <c r="H213" s="117"/>
      <c r="J213" s="117"/>
      <c r="K213" s="121">
        <v>1165632</v>
      </c>
      <c r="L213" s="121">
        <v>481983</v>
      </c>
      <c r="M213" s="121">
        <v>268770</v>
      </c>
      <c r="N213" s="121">
        <v>187117</v>
      </c>
      <c r="O213" s="121">
        <v>1843</v>
      </c>
    </row>
    <row r="214" spans="1:15" x14ac:dyDescent="0.4">
      <c r="A214" s="117" t="s">
        <v>6634</v>
      </c>
      <c r="B214" s="117" t="s">
        <v>225</v>
      </c>
      <c r="C214" s="117" t="s">
        <v>224</v>
      </c>
      <c r="D214" s="117" t="s">
        <v>223</v>
      </c>
      <c r="E214" s="117" t="s">
        <v>6223</v>
      </c>
      <c r="F214" s="117" t="s">
        <v>6222</v>
      </c>
      <c r="G214" s="118" t="str">
        <f t="shared" si="3"/>
        <v>016471足寄町</v>
      </c>
      <c r="H214" s="117"/>
      <c r="J214" s="117"/>
      <c r="K214" s="121">
        <v>1296051</v>
      </c>
      <c r="L214" s="121">
        <v>464333</v>
      </c>
      <c r="M214" s="121">
        <v>280530</v>
      </c>
      <c r="N214" s="121">
        <v>191634</v>
      </c>
      <c r="O214" s="121">
        <v>883</v>
      </c>
    </row>
    <row r="215" spans="1:15" x14ac:dyDescent="0.4">
      <c r="A215" s="117" t="s">
        <v>6634</v>
      </c>
      <c r="B215" s="117" t="s">
        <v>225</v>
      </c>
      <c r="C215" s="117" t="s">
        <v>224</v>
      </c>
      <c r="D215" s="117" t="s">
        <v>223</v>
      </c>
      <c r="E215" s="117" t="s">
        <v>6221</v>
      </c>
      <c r="F215" s="117" t="s">
        <v>6220</v>
      </c>
      <c r="G215" s="118" t="str">
        <f t="shared" si="3"/>
        <v>016489陸別町</v>
      </c>
      <c r="H215" s="117"/>
      <c r="J215" s="117"/>
      <c r="K215" s="121">
        <v>663943</v>
      </c>
      <c r="L215" s="121">
        <v>282285</v>
      </c>
      <c r="M215" s="121">
        <v>149703</v>
      </c>
      <c r="N215" s="121">
        <v>106823</v>
      </c>
      <c r="O215" s="121">
        <v>546</v>
      </c>
    </row>
    <row r="216" spans="1:15" x14ac:dyDescent="0.4">
      <c r="A216" s="117" t="s">
        <v>6634</v>
      </c>
      <c r="B216" s="117" t="s">
        <v>225</v>
      </c>
      <c r="C216" s="117" t="s">
        <v>224</v>
      </c>
      <c r="D216" s="117" t="s">
        <v>223</v>
      </c>
      <c r="E216" s="117" t="s">
        <v>6219</v>
      </c>
      <c r="F216" s="117" t="s">
        <v>6218</v>
      </c>
      <c r="G216" s="118" t="str">
        <f t="shared" si="3"/>
        <v>016497浦幌町</v>
      </c>
      <c r="H216" s="117"/>
      <c r="J216" s="117"/>
      <c r="K216" s="121">
        <v>1137180</v>
      </c>
      <c r="L216" s="121">
        <v>394890</v>
      </c>
      <c r="M216" s="121">
        <v>216015</v>
      </c>
      <c r="N216" s="121">
        <v>170253</v>
      </c>
      <c r="O216" s="121">
        <v>947</v>
      </c>
    </row>
    <row r="217" spans="1:15" x14ac:dyDescent="0.4">
      <c r="A217" s="117" t="s">
        <v>6634</v>
      </c>
      <c r="B217" s="117" t="s">
        <v>225</v>
      </c>
      <c r="C217" s="117" t="s">
        <v>224</v>
      </c>
      <c r="D217" s="117" t="s">
        <v>223</v>
      </c>
      <c r="E217" s="117" t="s">
        <v>6217</v>
      </c>
      <c r="F217" s="117" t="s">
        <v>6216</v>
      </c>
      <c r="G217" s="118" t="str">
        <f t="shared" si="3"/>
        <v>016616釧路町</v>
      </c>
      <c r="H217" s="117"/>
      <c r="J217" s="117"/>
      <c r="K217" s="121">
        <v>1376377</v>
      </c>
      <c r="L217" s="121">
        <v>633546</v>
      </c>
      <c r="M217" s="121">
        <v>307046</v>
      </c>
      <c r="N217" s="121">
        <v>198179</v>
      </c>
      <c r="O217" s="121">
        <v>2142</v>
      </c>
    </row>
    <row r="218" spans="1:15" x14ac:dyDescent="0.4">
      <c r="A218" s="117" t="s">
        <v>6634</v>
      </c>
      <c r="B218" s="117" t="s">
        <v>225</v>
      </c>
      <c r="C218" s="117" t="s">
        <v>224</v>
      </c>
      <c r="D218" s="117" t="s">
        <v>223</v>
      </c>
      <c r="E218" s="117" t="s">
        <v>6215</v>
      </c>
      <c r="F218" s="117" t="s">
        <v>6214</v>
      </c>
      <c r="G218" s="118" t="str">
        <f t="shared" si="3"/>
        <v>016624厚岸町</v>
      </c>
      <c r="H218" s="117"/>
      <c r="J218" s="117"/>
      <c r="K218" s="121">
        <v>1577343</v>
      </c>
      <c r="L218" s="121">
        <v>653437</v>
      </c>
      <c r="M218" s="121">
        <v>341380</v>
      </c>
      <c r="N218" s="121">
        <v>237456</v>
      </c>
      <c r="O218" s="121">
        <v>1383</v>
      </c>
    </row>
    <row r="219" spans="1:15" x14ac:dyDescent="0.4">
      <c r="A219" s="117" t="s">
        <v>6634</v>
      </c>
      <c r="B219" s="117" t="s">
        <v>225</v>
      </c>
      <c r="C219" s="117" t="s">
        <v>224</v>
      </c>
      <c r="D219" s="117" t="s">
        <v>223</v>
      </c>
      <c r="E219" s="117" t="s">
        <v>6213</v>
      </c>
      <c r="F219" s="117" t="s">
        <v>6212</v>
      </c>
      <c r="G219" s="118" t="str">
        <f t="shared" si="3"/>
        <v>016632浜中町</v>
      </c>
      <c r="H219" s="117"/>
      <c r="I219" s="117"/>
      <c r="J219" s="117"/>
      <c r="K219" s="121">
        <v>1388013</v>
      </c>
      <c r="L219" s="121">
        <v>610500</v>
      </c>
      <c r="M219" s="121">
        <v>303394</v>
      </c>
      <c r="N219" s="121">
        <v>213118</v>
      </c>
      <c r="O219" s="121">
        <v>1093</v>
      </c>
    </row>
    <row r="220" spans="1:15" x14ac:dyDescent="0.4">
      <c r="A220" s="117" t="s">
        <v>6634</v>
      </c>
      <c r="B220" s="117" t="s">
        <v>225</v>
      </c>
      <c r="C220" s="117" t="s">
        <v>224</v>
      </c>
      <c r="D220" s="117" t="s">
        <v>223</v>
      </c>
      <c r="E220" s="117" t="s">
        <v>6211</v>
      </c>
      <c r="F220" s="117" t="s">
        <v>6210</v>
      </c>
      <c r="G220" s="118" t="str">
        <f t="shared" si="3"/>
        <v>016641標茶町</v>
      </c>
      <c r="H220" s="117"/>
      <c r="J220" s="117"/>
      <c r="K220" s="121">
        <v>1374654</v>
      </c>
      <c r="L220" s="121">
        <v>585171</v>
      </c>
      <c r="M220" s="121">
        <v>306753</v>
      </c>
      <c r="N220" s="121">
        <v>204009</v>
      </c>
      <c r="O220" s="121">
        <v>1030</v>
      </c>
    </row>
    <row r="221" spans="1:15" x14ac:dyDescent="0.4">
      <c r="A221" s="117" t="s">
        <v>6634</v>
      </c>
      <c r="B221" s="117" t="s">
        <v>225</v>
      </c>
      <c r="C221" s="117" t="s">
        <v>224</v>
      </c>
      <c r="D221" s="117" t="s">
        <v>223</v>
      </c>
      <c r="E221" s="117" t="s">
        <v>6209</v>
      </c>
      <c r="F221" s="117" t="s">
        <v>6208</v>
      </c>
      <c r="G221" s="118" t="str">
        <f t="shared" si="3"/>
        <v>016659弟子屈町</v>
      </c>
      <c r="H221" s="117"/>
      <c r="J221" s="117"/>
      <c r="K221" s="121">
        <v>1217034</v>
      </c>
      <c r="L221" s="121">
        <v>547301</v>
      </c>
      <c r="M221" s="121">
        <v>266743</v>
      </c>
      <c r="N221" s="121">
        <v>183563</v>
      </c>
      <c r="O221" s="121">
        <v>1056</v>
      </c>
    </row>
    <row r="222" spans="1:15" x14ac:dyDescent="0.4">
      <c r="A222" s="117" t="s">
        <v>6634</v>
      </c>
      <c r="B222" s="117" t="s">
        <v>225</v>
      </c>
      <c r="C222" s="117" t="s">
        <v>224</v>
      </c>
      <c r="D222" s="117" t="s">
        <v>223</v>
      </c>
      <c r="E222" s="117" t="s">
        <v>6207</v>
      </c>
      <c r="F222" s="117" t="s">
        <v>6206</v>
      </c>
      <c r="G222" s="118" t="str">
        <f t="shared" si="3"/>
        <v>016675鶴居村</v>
      </c>
      <c r="H222" s="117"/>
      <c r="J222" s="117"/>
      <c r="K222" s="121">
        <v>638031</v>
      </c>
      <c r="L222" s="121">
        <v>215193</v>
      </c>
      <c r="M222" s="121">
        <v>113569</v>
      </c>
      <c r="N222" s="121">
        <v>78698</v>
      </c>
      <c r="O222" s="121">
        <v>509</v>
      </c>
    </row>
    <row r="223" spans="1:15" x14ac:dyDescent="0.4">
      <c r="A223" s="117" t="s">
        <v>6634</v>
      </c>
      <c r="B223" s="117" t="s">
        <v>225</v>
      </c>
      <c r="C223" s="117" t="s">
        <v>224</v>
      </c>
      <c r="D223" s="117" t="s">
        <v>223</v>
      </c>
      <c r="E223" s="117" t="s">
        <v>6205</v>
      </c>
      <c r="F223" s="117" t="s">
        <v>6204</v>
      </c>
      <c r="G223" s="118" t="str">
        <f t="shared" si="3"/>
        <v>016683白糠町</v>
      </c>
      <c r="H223" s="117"/>
      <c r="J223" s="117"/>
      <c r="K223" s="121">
        <v>1262797</v>
      </c>
      <c r="L223" s="121">
        <v>509533</v>
      </c>
      <c r="M223" s="121">
        <v>268094</v>
      </c>
      <c r="N223" s="121">
        <v>186044</v>
      </c>
      <c r="O223" s="121">
        <v>1289</v>
      </c>
    </row>
    <row r="224" spans="1:15" x14ac:dyDescent="0.4">
      <c r="A224" s="117" t="s">
        <v>6634</v>
      </c>
      <c r="B224" s="117" t="s">
        <v>225</v>
      </c>
      <c r="C224" s="117" t="s">
        <v>224</v>
      </c>
      <c r="D224" s="117" t="s">
        <v>223</v>
      </c>
      <c r="E224" s="117" t="s">
        <v>6203</v>
      </c>
      <c r="F224" s="117" t="s">
        <v>6202</v>
      </c>
      <c r="G224" s="118" t="str">
        <f t="shared" si="3"/>
        <v>016918別海町</v>
      </c>
      <c r="H224" s="117"/>
      <c r="J224" s="117"/>
      <c r="K224" s="121">
        <v>2337966</v>
      </c>
      <c r="L224" s="121">
        <v>925966</v>
      </c>
      <c r="M224" s="121">
        <v>510760</v>
      </c>
      <c r="N224" s="121">
        <v>335727</v>
      </c>
      <c r="O224" s="121">
        <v>1793</v>
      </c>
    </row>
    <row r="225" spans="1:15" x14ac:dyDescent="0.4">
      <c r="A225" s="117" t="s">
        <v>6634</v>
      </c>
      <c r="B225" s="117" t="s">
        <v>225</v>
      </c>
      <c r="C225" s="117" t="s">
        <v>224</v>
      </c>
      <c r="D225" s="117" t="s">
        <v>223</v>
      </c>
      <c r="E225" s="117" t="s">
        <v>6201</v>
      </c>
      <c r="F225" s="117" t="s">
        <v>6200</v>
      </c>
      <c r="G225" s="118" t="str">
        <f t="shared" si="3"/>
        <v>016926中標津町</v>
      </c>
      <c r="H225" s="117"/>
      <c r="J225" s="117"/>
      <c r="K225" s="121">
        <v>1956193</v>
      </c>
      <c r="L225" s="121">
        <v>837714</v>
      </c>
      <c r="M225" s="121">
        <v>442735</v>
      </c>
      <c r="N225" s="121">
        <v>290410</v>
      </c>
      <c r="O225" s="121">
        <v>1478</v>
      </c>
    </row>
    <row r="226" spans="1:15" x14ac:dyDescent="0.4">
      <c r="A226" s="117" t="s">
        <v>6634</v>
      </c>
      <c r="B226" s="117" t="s">
        <v>225</v>
      </c>
      <c r="C226" s="117" t="s">
        <v>224</v>
      </c>
      <c r="D226" s="117" t="s">
        <v>223</v>
      </c>
      <c r="E226" s="117" t="s">
        <v>6199</v>
      </c>
      <c r="F226" s="117" t="s">
        <v>6198</v>
      </c>
      <c r="G226" s="118" t="str">
        <f t="shared" si="3"/>
        <v>016934標津町</v>
      </c>
      <c r="H226" s="117"/>
      <c r="J226" s="117"/>
      <c r="K226" s="121">
        <v>905834</v>
      </c>
      <c r="L226" s="121">
        <v>388760</v>
      </c>
      <c r="M226" s="121">
        <v>206051</v>
      </c>
      <c r="N226" s="121">
        <v>141496</v>
      </c>
      <c r="O226" s="121">
        <v>685</v>
      </c>
    </row>
    <row r="227" spans="1:15" x14ac:dyDescent="0.4">
      <c r="A227" s="117" t="s">
        <v>6634</v>
      </c>
      <c r="B227" s="117" t="s">
        <v>225</v>
      </c>
      <c r="C227" s="117" t="s">
        <v>224</v>
      </c>
      <c r="D227" s="117" t="s">
        <v>223</v>
      </c>
      <c r="E227" s="117" t="s">
        <v>6197</v>
      </c>
      <c r="F227" s="117" t="s">
        <v>6196</v>
      </c>
      <c r="G227" s="118" t="str">
        <f t="shared" si="3"/>
        <v>016942羅臼町</v>
      </c>
      <c r="H227" s="117"/>
      <c r="J227" s="117"/>
      <c r="K227" s="121">
        <v>822262</v>
      </c>
      <c r="L227" s="121">
        <v>367367</v>
      </c>
      <c r="M227" s="121">
        <v>172659</v>
      </c>
      <c r="N227" s="121">
        <v>127400</v>
      </c>
      <c r="O227" s="121">
        <v>425</v>
      </c>
    </row>
    <row r="228" spans="1:15" x14ac:dyDescent="0.4">
      <c r="A228" s="117" t="s">
        <v>6634</v>
      </c>
      <c r="B228" s="117" t="s">
        <v>225</v>
      </c>
      <c r="C228" s="117" t="s">
        <v>224</v>
      </c>
      <c r="D228" s="117" t="s">
        <v>223</v>
      </c>
      <c r="E228" s="117" t="s">
        <v>6195</v>
      </c>
      <c r="F228" s="117" t="s">
        <v>6194</v>
      </c>
      <c r="G228" s="118" t="str">
        <f t="shared" si="3"/>
        <v>018015日高中部広域連合</v>
      </c>
      <c r="H228" s="117"/>
      <c r="J228" s="117"/>
      <c r="K228" s="121">
        <v>32143</v>
      </c>
      <c r="L228" s="121">
        <v>13227</v>
      </c>
      <c r="M228" s="121">
        <v>6444</v>
      </c>
      <c r="N228" s="121">
        <v>4108</v>
      </c>
      <c r="O228" s="121">
        <v>32</v>
      </c>
    </row>
    <row r="229" spans="1:15" x14ac:dyDescent="0.4">
      <c r="A229" s="117" t="s">
        <v>6634</v>
      </c>
      <c r="B229" s="117" t="s">
        <v>225</v>
      </c>
      <c r="C229" s="117" t="s">
        <v>224</v>
      </c>
      <c r="D229" s="117" t="s">
        <v>223</v>
      </c>
      <c r="E229" s="117" t="s">
        <v>6193</v>
      </c>
      <c r="F229" s="117" t="s">
        <v>6192</v>
      </c>
      <c r="G229" s="118" t="str">
        <f t="shared" si="3"/>
        <v>018023北海道市町村総合事務組合</v>
      </c>
      <c r="H229" s="117"/>
      <c r="J229" s="117"/>
      <c r="K229" s="121">
        <v>34581</v>
      </c>
      <c r="L229" s="121">
        <v>10829</v>
      </c>
      <c r="M229" s="121">
        <v>7488</v>
      </c>
      <c r="N229" s="121">
        <v>0</v>
      </c>
      <c r="O229" s="121">
        <v>0</v>
      </c>
    </row>
    <row r="230" spans="1:15" x14ac:dyDescent="0.4">
      <c r="A230" s="117" t="s">
        <v>6634</v>
      </c>
      <c r="B230" s="117" t="s">
        <v>225</v>
      </c>
      <c r="C230" s="117" t="s">
        <v>224</v>
      </c>
      <c r="D230" s="117" t="s">
        <v>223</v>
      </c>
      <c r="E230" s="117" t="s">
        <v>6191</v>
      </c>
      <c r="F230" s="117" t="s">
        <v>6190</v>
      </c>
      <c r="G230" s="118" t="str">
        <f t="shared" si="3"/>
        <v>018031南空知葬斎組合</v>
      </c>
      <c r="H230" s="117"/>
      <c r="J230" s="117"/>
      <c r="K230" s="121">
        <v>9156</v>
      </c>
      <c r="L230" s="121">
        <v>4616</v>
      </c>
      <c r="M230" s="121">
        <v>2023</v>
      </c>
      <c r="N230" s="121">
        <v>1471</v>
      </c>
      <c r="O230" s="121">
        <v>8</v>
      </c>
    </row>
    <row r="231" spans="1:15" x14ac:dyDescent="0.4">
      <c r="A231" s="117" t="s">
        <v>6634</v>
      </c>
      <c r="B231" s="117" t="s">
        <v>225</v>
      </c>
      <c r="C231" s="117" t="s">
        <v>224</v>
      </c>
      <c r="D231" s="117" t="s">
        <v>223</v>
      </c>
      <c r="E231" s="117" t="s">
        <v>6189</v>
      </c>
      <c r="F231" s="117" t="s">
        <v>6188</v>
      </c>
      <c r="G231" s="118" t="str">
        <f t="shared" si="3"/>
        <v>018058北海道市町村備荒資金組合</v>
      </c>
      <c r="H231" s="117"/>
      <c r="J231" s="117"/>
      <c r="K231" s="121">
        <v>54479</v>
      </c>
      <c r="L231" s="121">
        <v>18464</v>
      </c>
      <c r="M231" s="121">
        <v>10191</v>
      </c>
      <c r="N231" s="121">
        <v>8379</v>
      </c>
      <c r="O231" s="121">
        <v>50</v>
      </c>
    </row>
    <row r="232" spans="1:15" x14ac:dyDescent="0.4">
      <c r="A232" s="117" t="s">
        <v>6634</v>
      </c>
      <c r="B232" s="117" t="s">
        <v>225</v>
      </c>
      <c r="C232" s="117" t="s">
        <v>224</v>
      </c>
      <c r="D232" s="117" t="s">
        <v>223</v>
      </c>
      <c r="E232" s="117" t="s">
        <v>6187</v>
      </c>
      <c r="F232" s="117" t="s">
        <v>6186</v>
      </c>
      <c r="G232" s="118" t="str">
        <f t="shared" si="3"/>
        <v>018074北海道市町村職員退職手当組合</v>
      </c>
      <c r="H232" s="117"/>
      <c r="J232" s="117"/>
      <c r="K232" s="121">
        <v>21661436</v>
      </c>
      <c r="L232" s="121">
        <v>29690</v>
      </c>
      <c r="M232" s="121">
        <v>16938</v>
      </c>
      <c r="N232" s="121">
        <v>10660</v>
      </c>
      <c r="O232" s="121">
        <v>52</v>
      </c>
    </row>
    <row r="233" spans="1:15" x14ac:dyDescent="0.4">
      <c r="A233" s="117" t="s">
        <v>6634</v>
      </c>
      <c r="B233" s="117" t="s">
        <v>225</v>
      </c>
      <c r="C233" s="117" t="s">
        <v>224</v>
      </c>
      <c r="D233" s="117" t="s">
        <v>223</v>
      </c>
      <c r="E233" s="117" t="s">
        <v>6185</v>
      </c>
      <c r="F233" s="117" t="s">
        <v>6184</v>
      </c>
      <c r="G233" s="118" t="str">
        <f t="shared" si="3"/>
        <v>018104北後志衛生施設組合</v>
      </c>
      <c r="H233" s="117"/>
      <c r="J233" s="117"/>
      <c r="K233" s="121">
        <v>51593</v>
      </c>
      <c r="L233" s="121">
        <v>17949</v>
      </c>
      <c r="M233" s="121">
        <v>10445</v>
      </c>
      <c r="N233" s="121">
        <v>6594</v>
      </c>
      <c r="O233" s="121">
        <v>125</v>
      </c>
    </row>
    <row r="234" spans="1:15" x14ac:dyDescent="0.4">
      <c r="A234" s="117" t="s">
        <v>6634</v>
      </c>
      <c r="B234" s="117" t="s">
        <v>225</v>
      </c>
      <c r="C234" s="117" t="s">
        <v>224</v>
      </c>
      <c r="D234" s="117" t="s">
        <v>223</v>
      </c>
      <c r="E234" s="117" t="s">
        <v>6183</v>
      </c>
      <c r="F234" s="117" t="s">
        <v>6182</v>
      </c>
      <c r="G234" s="118" t="str">
        <f t="shared" si="3"/>
        <v>018121空知中部広域連合</v>
      </c>
      <c r="H234" s="117"/>
      <c r="J234" s="117"/>
      <c r="K234" s="121">
        <v>31047</v>
      </c>
      <c r="L234" s="121">
        <v>15441</v>
      </c>
      <c r="M234" s="121">
        <v>6824</v>
      </c>
      <c r="N234" s="121">
        <v>4571</v>
      </c>
      <c r="O234" s="121">
        <v>56</v>
      </c>
    </row>
    <row r="235" spans="1:15" x14ac:dyDescent="0.4">
      <c r="A235" s="117" t="s">
        <v>6634</v>
      </c>
      <c r="B235" s="117" t="s">
        <v>225</v>
      </c>
      <c r="C235" s="117" t="s">
        <v>224</v>
      </c>
      <c r="D235" s="117" t="s">
        <v>223</v>
      </c>
      <c r="E235" s="117" t="s">
        <v>6181</v>
      </c>
      <c r="F235" s="117" t="s">
        <v>6180</v>
      </c>
      <c r="G235" s="118" t="str">
        <f t="shared" si="3"/>
        <v>018139根室北部廃棄物処理広域連合</v>
      </c>
      <c r="H235" s="117"/>
      <c r="J235" s="117"/>
      <c r="K235" s="121">
        <v>8669</v>
      </c>
      <c r="L235" s="121">
        <v>3050</v>
      </c>
      <c r="M235" s="121">
        <v>1242</v>
      </c>
      <c r="N235" s="121">
        <v>779</v>
      </c>
      <c r="O235" s="121">
        <v>72</v>
      </c>
    </row>
    <row r="236" spans="1:15" x14ac:dyDescent="0.4">
      <c r="A236" s="117" t="s">
        <v>6634</v>
      </c>
      <c r="B236" s="117" t="s">
        <v>225</v>
      </c>
      <c r="C236" s="117" t="s">
        <v>224</v>
      </c>
      <c r="D236" s="117" t="s">
        <v>223</v>
      </c>
      <c r="E236" s="117" t="s">
        <v>6179</v>
      </c>
      <c r="F236" s="117" t="s">
        <v>6178</v>
      </c>
      <c r="G236" s="118" t="str">
        <f t="shared" si="3"/>
        <v>018155後志広域連合</v>
      </c>
      <c r="H236" s="117"/>
      <c r="J236" s="117"/>
      <c r="K236" s="121">
        <v>6731</v>
      </c>
      <c r="L236" s="121">
        <v>0</v>
      </c>
      <c r="M236" s="121">
        <v>1474</v>
      </c>
      <c r="N236" s="121">
        <v>0</v>
      </c>
      <c r="O236" s="121">
        <v>9</v>
      </c>
    </row>
    <row r="237" spans="1:15" x14ac:dyDescent="0.4">
      <c r="A237" s="117" t="s">
        <v>6634</v>
      </c>
      <c r="B237" s="117" t="s">
        <v>225</v>
      </c>
      <c r="C237" s="117" t="s">
        <v>224</v>
      </c>
      <c r="D237" s="117" t="s">
        <v>223</v>
      </c>
      <c r="E237" s="117" t="s">
        <v>6177</v>
      </c>
      <c r="F237" s="117" t="s">
        <v>6176</v>
      </c>
      <c r="G237" s="118" t="str">
        <f t="shared" si="3"/>
        <v>018163とかち広域消防事務組合</v>
      </c>
      <c r="H237" s="117"/>
      <c r="J237" s="117"/>
      <c r="K237" s="121">
        <v>3576488</v>
      </c>
      <c r="L237" s="121">
        <v>1657269</v>
      </c>
      <c r="M237" s="121">
        <v>1053622</v>
      </c>
      <c r="N237" s="121">
        <v>559768</v>
      </c>
      <c r="O237" s="121">
        <v>6353</v>
      </c>
    </row>
    <row r="238" spans="1:15" x14ac:dyDescent="0.4">
      <c r="A238" s="117" t="s">
        <v>6634</v>
      </c>
      <c r="B238" s="117" t="s">
        <v>225</v>
      </c>
      <c r="C238" s="117" t="s">
        <v>224</v>
      </c>
      <c r="D238" s="117" t="s">
        <v>223</v>
      </c>
      <c r="E238" s="117" t="s">
        <v>6175</v>
      </c>
      <c r="F238" s="117" t="s">
        <v>6174</v>
      </c>
      <c r="G238" s="118" t="str">
        <f t="shared" si="3"/>
        <v>018198名寄地区衛生施設事務組合</v>
      </c>
      <c r="H238" s="117"/>
      <c r="J238" s="117"/>
      <c r="K238" s="121">
        <v>102797</v>
      </c>
      <c r="L238" s="121">
        <v>23932</v>
      </c>
      <c r="M238" s="121">
        <v>12278</v>
      </c>
      <c r="N238" s="121">
        <v>7487</v>
      </c>
      <c r="O238" s="121">
        <v>203</v>
      </c>
    </row>
    <row r="239" spans="1:15" x14ac:dyDescent="0.4">
      <c r="A239" s="117" t="s">
        <v>6634</v>
      </c>
      <c r="B239" s="117" t="s">
        <v>225</v>
      </c>
      <c r="C239" s="117" t="s">
        <v>224</v>
      </c>
      <c r="D239" s="117" t="s">
        <v>223</v>
      </c>
      <c r="E239" s="117" t="s">
        <v>6173</v>
      </c>
      <c r="F239" s="117" t="s">
        <v>6172</v>
      </c>
      <c r="G239" s="118" t="str">
        <f t="shared" si="3"/>
        <v>018236富良野広域連合</v>
      </c>
      <c r="H239" s="117"/>
      <c r="J239" s="117"/>
      <c r="K239" s="121">
        <v>1118810</v>
      </c>
      <c r="L239" s="121">
        <v>520089</v>
      </c>
      <c r="M239" s="121">
        <v>309092</v>
      </c>
      <c r="N239" s="121">
        <v>172088</v>
      </c>
      <c r="O239" s="121">
        <v>1834</v>
      </c>
    </row>
    <row r="240" spans="1:15" x14ac:dyDescent="0.4">
      <c r="A240" s="117" t="s">
        <v>6634</v>
      </c>
      <c r="B240" s="117" t="s">
        <v>225</v>
      </c>
      <c r="C240" s="117" t="s">
        <v>224</v>
      </c>
      <c r="D240" s="117" t="s">
        <v>223</v>
      </c>
      <c r="E240" s="117" t="s">
        <v>6171</v>
      </c>
      <c r="F240" s="117" t="s">
        <v>6170</v>
      </c>
      <c r="G240" s="118" t="str">
        <f t="shared" si="3"/>
        <v>018244釧路・根室広域地方税滞納整理機構</v>
      </c>
      <c r="H240" s="117"/>
      <c r="J240" s="117"/>
      <c r="K240" s="121">
        <v>26968</v>
      </c>
      <c r="L240" s="121">
        <v>23339</v>
      </c>
      <c r="M240" s="121">
        <v>1044</v>
      </c>
      <c r="N240" s="121">
        <v>0</v>
      </c>
      <c r="O240" s="121">
        <v>0</v>
      </c>
    </row>
    <row r="241" spans="1:15" x14ac:dyDescent="0.4">
      <c r="A241" s="117" t="s">
        <v>6634</v>
      </c>
      <c r="B241" s="117" t="s">
        <v>225</v>
      </c>
      <c r="C241" s="117" t="s">
        <v>224</v>
      </c>
      <c r="D241" s="117" t="s">
        <v>223</v>
      </c>
      <c r="E241" s="117" t="s">
        <v>6169</v>
      </c>
      <c r="F241" s="117" t="s">
        <v>6168</v>
      </c>
      <c r="G241" s="118" t="str">
        <f t="shared" si="3"/>
        <v>018279大雪浄化組合</v>
      </c>
      <c r="H241" s="117"/>
      <c r="J241" s="117"/>
      <c r="K241" s="121">
        <v>22049</v>
      </c>
      <c r="L241" s="121">
        <v>10660</v>
      </c>
      <c r="M241" s="121">
        <v>5338</v>
      </c>
      <c r="N241" s="121">
        <v>3295</v>
      </c>
      <c r="O241" s="121">
        <v>64</v>
      </c>
    </row>
    <row r="242" spans="1:15" x14ac:dyDescent="0.4">
      <c r="A242" s="117" t="s">
        <v>6634</v>
      </c>
      <c r="B242" s="117" t="s">
        <v>225</v>
      </c>
      <c r="C242" s="117" t="s">
        <v>224</v>
      </c>
      <c r="D242" s="117" t="s">
        <v>223</v>
      </c>
      <c r="E242" s="117" t="s">
        <v>6167</v>
      </c>
      <c r="F242" s="117" t="s">
        <v>6166</v>
      </c>
      <c r="G242" s="118" t="str">
        <f t="shared" si="3"/>
        <v>018295日高東部衛生組合</v>
      </c>
      <c r="H242" s="117"/>
      <c r="J242" s="117"/>
      <c r="K242" s="121">
        <v>9108</v>
      </c>
      <c r="L242" s="121">
        <v>4486</v>
      </c>
      <c r="M242" s="121">
        <v>2378</v>
      </c>
      <c r="N242" s="121">
        <v>1305</v>
      </c>
      <c r="O242" s="121">
        <v>59</v>
      </c>
    </row>
    <row r="243" spans="1:15" x14ac:dyDescent="0.4">
      <c r="A243" s="117" t="s">
        <v>6634</v>
      </c>
      <c r="B243" s="117" t="s">
        <v>225</v>
      </c>
      <c r="C243" s="117" t="s">
        <v>224</v>
      </c>
      <c r="D243" s="117" t="s">
        <v>223</v>
      </c>
      <c r="E243" s="117" t="s">
        <v>6165</v>
      </c>
      <c r="F243" s="117" t="s">
        <v>6164</v>
      </c>
      <c r="G243" s="118" t="str">
        <f t="shared" si="3"/>
        <v>018325大雪地区広域連合</v>
      </c>
      <c r="H243" s="117"/>
      <c r="J243" s="117"/>
      <c r="K243" s="121">
        <v>25545</v>
      </c>
      <c r="L243" s="121">
        <v>12071</v>
      </c>
      <c r="M243" s="121">
        <v>6556</v>
      </c>
      <c r="N243" s="121">
        <v>3832</v>
      </c>
      <c r="O243" s="121">
        <v>17</v>
      </c>
    </row>
    <row r="244" spans="1:15" x14ac:dyDescent="0.4">
      <c r="A244" s="117" t="s">
        <v>6634</v>
      </c>
      <c r="B244" s="117" t="s">
        <v>225</v>
      </c>
      <c r="C244" s="117" t="s">
        <v>224</v>
      </c>
      <c r="D244" s="117" t="s">
        <v>223</v>
      </c>
      <c r="E244" s="117" t="s">
        <v>6163</v>
      </c>
      <c r="F244" s="117" t="s">
        <v>6162</v>
      </c>
      <c r="G244" s="118" t="str">
        <f t="shared" si="3"/>
        <v>018333上川広域滞納整理機構</v>
      </c>
      <c r="H244" s="117"/>
      <c r="J244" s="117"/>
      <c r="K244" s="121">
        <v>4884</v>
      </c>
      <c r="L244" s="121">
        <v>0</v>
      </c>
      <c r="M244" s="121">
        <v>2528</v>
      </c>
      <c r="N244" s="121">
        <v>332</v>
      </c>
      <c r="O244" s="121">
        <v>8</v>
      </c>
    </row>
    <row r="245" spans="1:15" x14ac:dyDescent="0.4">
      <c r="A245" s="117" t="s">
        <v>6634</v>
      </c>
      <c r="B245" s="117" t="s">
        <v>225</v>
      </c>
      <c r="C245" s="117" t="s">
        <v>224</v>
      </c>
      <c r="D245" s="117" t="s">
        <v>223</v>
      </c>
      <c r="E245" s="117" t="s">
        <v>6161</v>
      </c>
      <c r="F245" s="117" t="s">
        <v>6160</v>
      </c>
      <c r="G245" s="118" t="str">
        <f t="shared" si="3"/>
        <v>018350十勝環境複合事務組合（普通会計分）</v>
      </c>
      <c r="H245" s="117"/>
      <c r="J245" s="117"/>
      <c r="K245" s="121">
        <v>118844</v>
      </c>
      <c r="L245" s="121">
        <v>53684</v>
      </c>
      <c r="M245" s="121">
        <v>25881</v>
      </c>
      <c r="N245" s="121">
        <v>19092</v>
      </c>
      <c r="O245" s="121">
        <v>356</v>
      </c>
    </row>
    <row r="246" spans="1:15" x14ac:dyDescent="0.4">
      <c r="A246" s="117" t="s">
        <v>6634</v>
      </c>
      <c r="B246" s="117" t="s">
        <v>225</v>
      </c>
      <c r="C246" s="117" t="s">
        <v>224</v>
      </c>
      <c r="D246" s="117" t="s">
        <v>223</v>
      </c>
      <c r="E246" s="117" t="s">
        <v>6159</v>
      </c>
      <c r="F246" s="117" t="s">
        <v>6158</v>
      </c>
      <c r="G246" s="118" t="str">
        <f t="shared" si="3"/>
        <v>018384北空知衛生センター組合</v>
      </c>
      <c r="H246" s="117"/>
      <c r="J246" s="117"/>
      <c r="K246" s="121">
        <v>33315</v>
      </c>
      <c r="L246" s="121">
        <v>14224</v>
      </c>
      <c r="M246" s="121">
        <v>6682</v>
      </c>
      <c r="N246" s="121">
        <v>4388</v>
      </c>
      <c r="O246" s="121">
        <v>201</v>
      </c>
    </row>
    <row r="247" spans="1:15" x14ac:dyDescent="0.4">
      <c r="A247" s="117" t="s">
        <v>6634</v>
      </c>
      <c r="B247" s="117" t="s">
        <v>225</v>
      </c>
      <c r="C247" s="117" t="s">
        <v>224</v>
      </c>
      <c r="D247" s="117" t="s">
        <v>223</v>
      </c>
      <c r="E247" s="117" t="s">
        <v>6157</v>
      </c>
      <c r="F247" s="117" t="s">
        <v>6156</v>
      </c>
      <c r="G247" s="118" t="str">
        <f t="shared" si="3"/>
        <v>018431札幌広域圏組合</v>
      </c>
      <c r="H247" s="117"/>
      <c r="J247" s="117"/>
      <c r="K247" s="121">
        <v>21648</v>
      </c>
      <c r="L247" s="121">
        <v>11144</v>
      </c>
      <c r="M247" s="121">
        <v>6817</v>
      </c>
      <c r="N247" s="121">
        <v>3647</v>
      </c>
      <c r="O247" s="121">
        <v>0</v>
      </c>
    </row>
    <row r="248" spans="1:15" x14ac:dyDescent="0.4">
      <c r="A248" s="117" t="s">
        <v>6634</v>
      </c>
      <c r="B248" s="117" t="s">
        <v>225</v>
      </c>
      <c r="C248" s="117" t="s">
        <v>224</v>
      </c>
      <c r="D248" s="117" t="s">
        <v>223</v>
      </c>
      <c r="E248" s="117" t="s">
        <v>6155</v>
      </c>
      <c r="F248" s="117" t="s">
        <v>6154</v>
      </c>
      <c r="G248" s="118" t="str">
        <f t="shared" si="3"/>
        <v>018473山越郡衛生処理組合</v>
      </c>
      <c r="H248" s="117"/>
      <c r="J248" s="117"/>
      <c r="K248" s="121">
        <v>31026</v>
      </c>
      <c r="L248" s="121">
        <v>15250</v>
      </c>
      <c r="M248" s="121">
        <v>7979</v>
      </c>
      <c r="N248" s="121">
        <v>4780</v>
      </c>
      <c r="O248" s="121">
        <v>80</v>
      </c>
    </row>
    <row r="249" spans="1:15" x14ac:dyDescent="0.4">
      <c r="A249" s="117" t="s">
        <v>6634</v>
      </c>
      <c r="B249" s="117" t="s">
        <v>225</v>
      </c>
      <c r="C249" s="117" t="s">
        <v>224</v>
      </c>
      <c r="D249" s="117" t="s">
        <v>223</v>
      </c>
      <c r="E249" s="117" t="s">
        <v>6153</v>
      </c>
      <c r="F249" s="117" t="s">
        <v>6152</v>
      </c>
      <c r="G249" s="118" t="str">
        <f t="shared" si="3"/>
        <v>018481北しりべし廃棄物処理広域連合</v>
      </c>
      <c r="H249" s="117"/>
      <c r="J249" s="117"/>
      <c r="K249" s="121">
        <v>97479</v>
      </c>
      <c r="L249" s="121">
        <v>48373</v>
      </c>
      <c r="M249" s="121">
        <v>26305</v>
      </c>
      <c r="N249" s="121">
        <v>15779</v>
      </c>
      <c r="O249" s="121">
        <v>250</v>
      </c>
    </row>
    <row r="250" spans="1:15" x14ac:dyDescent="0.4">
      <c r="A250" s="117" t="s">
        <v>6634</v>
      </c>
      <c r="B250" s="117" t="s">
        <v>225</v>
      </c>
      <c r="C250" s="117" t="s">
        <v>224</v>
      </c>
      <c r="D250" s="117" t="s">
        <v>223</v>
      </c>
      <c r="E250" s="117" t="s">
        <v>6151</v>
      </c>
      <c r="F250" s="117" t="s">
        <v>6150</v>
      </c>
      <c r="G250" s="118" t="str">
        <f t="shared" si="3"/>
        <v>018490南空知公衆衛生組合</v>
      </c>
      <c r="H250" s="117"/>
      <c r="J250" s="117"/>
      <c r="K250" s="121">
        <v>64219</v>
      </c>
      <c r="L250" s="121">
        <v>30000</v>
      </c>
      <c r="M250" s="121">
        <v>15714</v>
      </c>
      <c r="N250" s="121">
        <v>9731</v>
      </c>
      <c r="O250" s="121">
        <v>0</v>
      </c>
    </row>
    <row r="251" spans="1:15" x14ac:dyDescent="0.4">
      <c r="A251" s="117" t="s">
        <v>6634</v>
      </c>
      <c r="B251" s="117" t="s">
        <v>225</v>
      </c>
      <c r="C251" s="117" t="s">
        <v>224</v>
      </c>
      <c r="D251" s="117" t="s">
        <v>223</v>
      </c>
      <c r="E251" s="117" t="s">
        <v>6149</v>
      </c>
      <c r="F251" s="117" t="s">
        <v>6148</v>
      </c>
      <c r="G251" s="118" t="str">
        <f t="shared" si="3"/>
        <v>018554南部後志環境衛生組合</v>
      </c>
      <c r="H251" s="117"/>
      <c r="J251" s="117"/>
      <c r="K251" s="121">
        <v>8956</v>
      </c>
      <c r="L251" s="121">
        <v>4609</v>
      </c>
      <c r="M251" s="121">
        <v>1933</v>
      </c>
      <c r="N251" s="121">
        <v>1358</v>
      </c>
      <c r="O251" s="121">
        <v>0</v>
      </c>
    </row>
    <row r="252" spans="1:15" x14ac:dyDescent="0.4">
      <c r="A252" s="117" t="s">
        <v>6634</v>
      </c>
      <c r="B252" s="117" t="s">
        <v>225</v>
      </c>
      <c r="C252" s="117" t="s">
        <v>224</v>
      </c>
      <c r="D252" s="117" t="s">
        <v>223</v>
      </c>
      <c r="E252" s="117" t="s">
        <v>6147</v>
      </c>
      <c r="F252" s="117" t="s">
        <v>6146</v>
      </c>
      <c r="G252" s="118" t="str">
        <f t="shared" si="3"/>
        <v>018562奈井江浦臼町学校給食組合</v>
      </c>
      <c r="H252" s="117"/>
      <c r="J252" s="117"/>
      <c r="K252" s="121">
        <v>16513</v>
      </c>
      <c r="L252" s="121">
        <v>8575</v>
      </c>
      <c r="M252" s="121">
        <v>3793</v>
      </c>
      <c r="N252" s="121">
        <v>2571</v>
      </c>
      <c r="O252" s="121">
        <v>15</v>
      </c>
    </row>
    <row r="253" spans="1:15" x14ac:dyDescent="0.4">
      <c r="A253" s="117" t="s">
        <v>6634</v>
      </c>
      <c r="B253" s="117" t="s">
        <v>225</v>
      </c>
      <c r="C253" s="117" t="s">
        <v>224</v>
      </c>
      <c r="D253" s="117" t="s">
        <v>223</v>
      </c>
      <c r="E253" s="117" t="s">
        <v>6145</v>
      </c>
      <c r="F253" s="117" t="s">
        <v>6144</v>
      </c>
      <c r="G253" s="118" t="str">
        <f t="shared" si="3"/>
        <v>018571中空知広域市町村圏組合（事業会計分）</v>
      </c>
      <c r="H253" s="117"/>
      <c r="J253" s="117"/>
      <c r="K253" s="121">
        <v>0</v>
      </c>
      <c r="L253" s="121">
        <v>0</v>
      </c>
      <c r="M253" s="121">
        <v>0</v>
      </c>
      <c r="N253" s="121">
        <v>0</v>
      </c>
      <c r="O253" s="121">
        <v>0</v>
      </c>
    </row>
    <row r="254" spans="1:15" x14ac:dyDescent="0.4">
      <c r="A254" s="117" t="s">
        <v>6634</v>
      </c>
      <c r="B254" s="117" t="s">
        <v>225</v>
      </c>
      <c r="C254" s="117" t="s">
        <v>224</v>
      </c>
      <c r="D254" s="117" t="s">
        <v>223</v>
      </c>
      <c r="E254" s="117" t="s">
        <v>6143</v>
      </c>
      <c r="F254" s="117" t="s">
        <v>6142</v>
      </c>
      <c r="G254" s="118" t="str">
        <f t="shared" si="3"/>
        <v>018597岩内地方衛生組合</v>
      </c>
      <c r="H254" s="117"/>
      <c r="J254" s="117"/>
      <c r="K254" s="121">
        <v>77674</v>
      </c>
      <c r="L254" s="121">
        <v>33648</v>
      </c>
      <c r="M254" s="121">
        <v>15298</v>
      </c>
      <c r="N254" s="121">
        <v>12104</v>
      </c>
      <c r="O254" s="121">
        <v>192</v>
      </c>
    </row>
    <row r="255" spans="1:15" x14ac:dyDescent="0.4">
      <c r="A255" s="117" t="s">
        <v>6634</v>
      </c>
      <c r="B255" s="117" t="s">
        <v>225</v>
      </c>
      <c r="C255" s="117" t="s">
        <v>224</v>
      </c>
      <c r="D255" s="117" t="s">
        <v>223</v>
      </c>
      <c r="E255" s="117" t="s">
        <v>6141</v>
      </c>
      <c r="F255" s="117" t="s">
        <v>6140</v>
      </c>
      <c r="G255" s="118" t="str">
        <f t="shared" si="3"/>
        <v>018601北部桧山衛生センター組合</v>
      </c>
      <c r="H255" s="117"/>
      <c r="J255" s="117"/>
      <c r="K255" s="121">
        <v>55891</v>
      </c>
      <c r="L255" s="121">
        <v>28439</v>
      </c>
      <c r="M255" s="121">
        <v>13672</v>
      </c>
      <c r="N255" s="121">
        <v>8711</v>
      </c>
      <c r="O255" s="121">
        <v>135</v>
      </c>
    </row>
    <row r="256" spans="1:15" x14ac:dyDescent="0.4">
      <c r="A256" s="117" t="s">
        <v>6634</v>
      </c>
      <c r="B256" s="117" t="s">
        <v>225</v>
      </c>
      <c r="C256" s="117" t="s">
        <v>224</v>
      </c>
      <c r="D256" s="117" t="s">
        <v>223</v>
      </c>
      <c r="E256" s="117" t="s">
        <v>6139</v>
      </c>
      <c r="F256" s="117" t="s">
        <v>6138</v>
      </c>
      <c r="G256" s="118" t="str">
        <f t="shared" si="3"/>
        <v>018619羽幌町外２町村衛生施設組合</v>
      </c>
      <c r="H256" s="117"/>
      <c r="J256" s="117"/>
      <c r="K256" s="121">
        <v>41759</v>
      </c>
      <c r="L256" s="121">
        <v>21659</v>
      </c>
      <c r="M256" s="121">
        <v>9667</v>
      </c>
      <c r="N256" s="121">
        <v>6422</v>
      </c>
      <c r="O256" s="121">
        <v>88</v>
      </c>
    </row>
    <row r="257" spans="1:15" x14ac:dyDescent="0.4">
      <c r="A257" s="117" t="s">
        <v>6634</v>
      </c>
      <c r="B257" s="117" t="s">
        <v>225</v>
      </c>
      <c r="C257" s="117" t="s">
        <v>224</v>
      </c>
      <c r="D257" s="117" t="s">
        <v>223</v>
      </c>
      <c r="E257" s="117" t="s">
        <v>6137</v>
      </c>
      <c r="F257" s="117" t="s">
        <v>6136</v>
      </c>
      <c r="G257" s="118" t="str">
        <f t="shared" si="3"/>
        <v>018635空知教育センター組合</v>
      </c>
      <c r="H257" s="117"/>
      <c r="J257" s="117"/>
      <c r="K257" s="121">
        <v>9213</v>
      </c>
      <c r="L257" s="121">
        <v>0</v>
      </c>
      <c r="M257" s="121">
        <v>0</v>
      </c>
      <c r="N257" s="121">
        <v>0</v>
      </c>
      <c r="O257" s="121">
        <v>0</v>
      </c>
    </row>
    <row r="258" spans="1:15" x14ac:dyDescent="0.4">
      <c r="A258" s="117" t="s">
        <v>6634</v>
      </c>
      <c r="B258" s="117" t="s">
        <v>225</v>
      </c>
      <c r="C258" s="117" t="s">
        <v>224</v>
      </c>
      <c r="D258" s="117" t="s">
        <v>223</v>
      </c>
      <c r="E258" s="117" t="s">
        <v>6135</v>
      </c>
      <c r="F258" s="117" t="s">
        <v>6134</v>
      </c>
      <c r="G258" s="118" t="str">
        <f t="shared" ref="G258:G321" si="4">E258&amp;F258</f>
        <v>018643北海道町村議会議員公務災害補償等組合</v>
      </c>
      <c r="H258" s="117"/>
      <c r="J258" s="117"/>
      <c r="K258" s="121">
        <v>36718</v>
      </c>
      <c r="L258" s="121">
        <v>17912</v>
      </c>
      <c r="M258" s="121">
        <v>8929</v>
      </c>
      <c r="N258" s="121">
        <v>5565</v>
      </c>
      <c r="O258" s="121">
        <v>103</v>
      </c>
    </row>
    <row r="259" spans="1:15" x14ac:dyDescent="0.4">
      <c r="A259" s="117" t="s">
        <v>6634</v>
      </c>
      <c r="B259" s="117" t="s">
        <v>225</v>
      </c>
      <c r="C259" s="117" t="s">
        <v>224</v>
      </c>
      <c r="D259" s="117" t="s">
        <v>223</v>
      </c>
      <c r="E259" s="117" t="s">
        <v>6133</v>
      </c>
      <c r="F259" s="117" t="s">
        <v>6132</v>
      </c>
      <c r="G259" s="118" t="str">
        <f t="shared" si="4"/>
        <v>018651羊蹄山麓環境衛生組合</v>
      </c>
      <c r="H259" s="117"/>
      <c r="J259" s="117"/>
      <c r="K259" s="121">
        <v>34731</v>
      </c>
      <c r="L259" s="121">
        <v>17723</v>
      </c>
      <c r="M259" s="121">
        <v>8208</v>
      </c>
      <c r="N259" s="121">
        <v>5396</v>
      </c>
      <c r="O259" s="121">
        <v>87</v>
      </c>
    </row>
    <row r="260" spans="1:15" x14ac:dyDescent="0.4">
      <c r="A260" s="117" t="s">
        <v>6634</v>
      </c>
      <c r="B260" s="117" t="s">
        <v>225</v>
      </c>
      <c r="C260" s="117" t="s">
        <v>224</v>
      </c>
      <c r="D260" s="117" t="s">
        <v>223</v>
      </c>
      <c r="E260" s="117" t="s">
        <v>6131</v>
      </c>
      <c r="F260" s="117" t="s">
        <v>6130</v>
      </c>
      <c r="G260" s="118" t="str">
        <f t="shared" si="4"/>
        <v>018678北海道後期高齢者医療広域連合</v>
      </c>
      <c r="H260" s="117"/>
      <c r="J260" s="117"/>
      <c r="K260" s="121">
        <v>6428</v>
      </c>
      <c r="L260" s="121">
        <v>89</v>
      </c>
      <c r="M260" s="121">
        <v>5922</v>
      </c>
      <c r="N260" s="121">
        <v>0</v>
      </c>
      <c r="O260" s="121">
        <v>32</v>
      </c>
    </row>
    <row r="261" spans="1:15" x14ac:dyDescent="0.4">
      <c r="A261" s="117" t="s">
        <v>6634</v>
      </c>
      <c r="B261" s="117" t="s">
        <v>225</v>
      </c>
      <c r="C261" s="117" t="s">
        <v>224</v>
      </c>
      <c r="D261" s="117" t="s">
        <v>223</v>
      </c>
      <c r="E261" s="117" t="s">
        <v>6129</v>
      </c>
      <c r="F261" s="117" t="s">
        <v>6128</v>
      </c>
      <c r="G261" s="118" t="str">
        <f t="shared" si="4"/>
        <v>018686南渡島衛生施設組合</v>
      </c>
      <c r="H261" s="117"/>
      <c r="J261" s="117"/>
      <c r="K261" s="121">
        <v>34015</v>
      </c>
      <c r="L261" s="121">
        <v>17624</v>
      </c>
      <c r="M261" s="121">
        <v>7867</v>
      </c>
      <c r="N261" s="121">
        <v>4789</v>
      </c>
      <c r="O261" s="121">
        <v>86</v>
      </c>
    </row>
    <row r="262" spans="1:15" x14ac:dyDescent="0.4">
      <c r="A262" s="117" t="s">
        <v>6634</v>
      </c>
      <c r="B262" s="117" t="s">
        <v>225</v>
      </c>
      <c r="C262" s="117" t="s">
        <v>224</v>
      </c>
      <c r="D262" s="117" t="s">
        <v>223</v>
      </c>
      <c r="E262" s="117" t="s">
        <v>6127</v>
      </c>
      <c r="F262" s="117" t="s">
        <v>6126</v>
      </c>
      <c r="G262" s="118" t="str">
        <f t="shared" si="4"/>
        <v>018694砂川地区保健衛生組合</v>
      </c>
      <c r="H262" s="117"/>
      <c r="J262" s="117"/>
      <c r="K262" s="121">
        <v>25310</v>
      </c>
      <c r="L262" s="121">
        <v>9791</v>
      </c>
      <c r="M262" s="121">
        <v>4986</v>
      </c>
      <c r="N262" s="121">
        <v>3116</v>
      </c>
      <c r="O262" s="121">
        <v>50</v>
      </c>
    </row>
    <row r="263" spans="1:15" x14ac:dyDescent="0.4">
      <c r="A263" s="117" t="s">
        <v>6634</v>
      </c>
      <c r="B263" s="117" t="s">
        <v>225</v>
      </c>
      <c r="C263" s="117" t="s">
        <v>224</v>
      </c>
      <c r="D263" s="117" t="s">
        <v>223</v>
      </c>
      <c r="E263" s="117" t="s">
        <v>6125</v>
      </c>
      <c r="F263" s="117" t="s">
        <v>6124</v>
      </c>
      <c r="G263" s="118" t="str">
        <f t="shared" si="4"/>
        <v>018716苫小牧港管理組合</v>
      </c>
      <c r="H263" s="117"/>
      <c r="J263" s="117"/>
      <c r="K263" s="121">
        <v>372854</v>
      </c>
      <c r="L263" s="121">
        <v>183453</v>
      </c>
      <c r="M263" s="121">
        <v>107948</v>
      </c>
      <c r="N263" s="121">
        <v>64304</v>
      </c>
      <c r="O263" s="121">
        <v>345</v>
      </c>
    </row>
    <row r="264" spans="1:15" x14ac:dyDescent="0.4">
      <c r="A264" s="117" t="s">
        <v>6634</v>
      </c>
      <c r="B264" s="117" t="s">
        <v>225</v>
      </c>
      <c r="C264" s="117" t="s">
        <v>224</v>
      </c>
      <c r="D264" s="117" t="s">
        <v>223</v>
      </c>
      <c r="E264" s="117" t="s">
        <v>6123</v>
      </c>
      <c r="F264" s="117" t="s">
        <v>6122</v>
      </c>
      <c r="G264" s="118" t="str">
        <f t="shared" si="4"/>
        <v>018732斜里郡３町終末処理事業組合</v>
      </c>
      <c r="H264" s="117"/>
      <c r="J264" s="117"/>
      <c r="K264" s="121">
        <v>10251</v>
      </c>
      <c r="L264" s="121">
        <v>4888</v>
      </c>
      <c r="M264" s="121">
        <v>2579</v>
      </c>
      <c r="N264" s="121">
        <v>1595</v>
      </c>
      <c r="O264" s="121">
        <v>55</v>
      </c>
    </row>
    <row r="265" spans="1:15" x14ac:dyDescent="0.4">
      <c r="A265" s="117" t="s">
        <v>6634</v>
      </c>
      <c r="B265" s="117" t="s">
        <v>225</v>
      </c>
      <c r="C265" s="117" t="s">
        <v>224</v>
      </c>
      <c r="D265" s="117" t="s">
        <v>223</v>
      </c>
      <c r="E265" s="117" t="s">
        <v>6121</v>
      </c>
      <c r="F265" s="117" t="s">
        <v>6120</v>
      </c>
      <c r="G265" s="118" t="str">
        <f t="shared" si="4"/>
        <v>018759西天北五町衛生施設組合</v>
      </c>
      <c r="H265" s="117"/>
      <c r="J265" s="117"/>
      <c r="K265" s="121">
        <v>16670</v>
      </c>
      <c r="L265" s="121">
        <v>6156</v>
      </c>
      <c r="M265" s="121">
        <v>5539</v>
      </c>
      <c r="N265" s="121">
        <v>2674</v>
      </c>
      <c r="O265" s="121">
        <v>74</v>
      </c>
    </row>
    <row r="266" spans="1:15" x14ac:dyDescent="0.4">
      <c r="A266" s="117" t="s">
        <v>6634</v>
      </c>
      <c r="B266" s="117" t="s">
        <v>225</v>
      </c>
      <c r="C266" s="117" t="s">
        <v>224</v>
      </c>
      <c r="D266" s="117" t="s">
        <v>223</v>
      </c>
      <c r="E266" s="117" t="s">
        <v>6119</v>
      </c>
      <c r="F266" s="117" t="s">
        <v>6118</v>
      </c>
      <c r="G266" s="118" t="str">
        <f t="shared" si="4"/>
        <v>018767日高地区交通災害共済組合</v>
      </c>
      <c r="H266" s="117"/>
      <c r="J266" s="117"/>
      <c r="K266" s="121">
        <v>0</v>
      </c>
      <c r="L266" s="121">
        <v>0</v>
      </c>
      <c r="M266" s="121">
        <v>0</v>
      </c>
      <c r="N266" s="121">
        <v>0</v>
      </c>
      <c r="O266" s="121">
        <v>0</v>
      </c>
    </row>
    <row r="267" spans="1:15" x14ac:dyDescent="0.4">
      <c r="A267" s="117" t="s">
        <v>6634</v>
      </c>
      <c r="B267" s="117" t="s">
        <v>225</v>
      </c>
      <c r="C267" s="117" t="s">
        <v>224</v>
      </c>
      <c r="D267" s="117" t="s">
        <v>223</v>
      </c>
      <c r="E267" s="117" t="s">
        <v>6117</v>
      </c>
      <c r="F267" s="117" t="s">
        <v>6116</v>
      </c>
      <c r="G267" s="118" t="str">
        <f t="shared" si="4"/>
        <v>018775南十勝複合事務組合</v>
      </c>
      <c r="H267" s="117"/>
      <c r="J267" s="117"/>
      <c r="K267" s="121">
        <v>53725</v>
      </c>
      <c r="L267" s="121">
        <v>25933</v>
      </c>
      <c r="M267" s="121">
        <v>14188</v>
      </c>
      <c r="N267" s="121">
        <v>8350</v>
      </c>
      <c r="O267" s="121">
        <v>142</v>
      </c>
    </row>
    <row r="268" spans="1:15" x14ac:dyDescent="0.4">
      <c r="A268" s="117" t="s">
        <v>6634</v>
      </c>
      <c r="B268" s="117" t="s">
        <v>225</v>
      </c>
      <c r="C268" s="117" t="s">
        <v>224</v>
      </c>
      <c r="D268" s="117" t="s">
        <v>223</v>
      </c>
      <c r="E268" s="117" t="s">
        <v>6115</v>
      </c>
      <c r="F268" s="117" t="s">
        <v>6114</v>
      </c>
      <c r="G268" s="118" t="str">
        <f t="shared" si="4"/>
        <v>018791安平・厚真行政事務組合</v>
      </c>
      <c r="H268" s="117"/>
      <c r="J268" s="117"/>
      <c r="K268" s="121">
        <v>17121</v>
      </c>
      <c r="L268" s="121">
        <v>7971</v>
      </c>
      <c r="M268" s="121">
        <v>4725</v>
      </c>
      <c r="N268" s="121">
        <v>2694</v>
      </c>
      <c r="O268" s="121">
        <v>50</v>
      </c>
    </row>
    <row r="269" spans="1:15" x14ac:dyDescent="0.4">
      <c r="A269" s="117" t="s">
        <v>6634</v>
      </c>
      <c r="B269" s="117" t="s">
        <v>225</v>
      </c>
      <c r="C269" s="117" t="s">
        <v>224</v>
      </c>
      <c r="D269" s="117" t="s">
        <v>223</v>
      </c>
      <c r="E269" s="117" t="s">
        <v>6113</v>
      </c>
      <c r="F269" s="117" t="s">
        <v>6112</v>
      </c>
      <c r="G269" s="118" t="str">
        <f t="shared" si="4"/>
        <v>018830中空知衛生施設組合</v>
      </c>
      <c r="H269" s="117"/>
      <c r="J269" s="117"/>
      <c r="K269" s="121">
        <v>39857</v>
      </c>
      <c r="L269" s="121">
        <v>19445</v>
      </c>
      <c r="M269" s="121">
        <v>10395</v>
      </c>
      <c r="N269" s="121">
        <v>6272</v>
      </c>
      <c r="O269" s="121">
        <v>103</v>
      </c>
    </row>
    <row r="270" spans="1:15" x14ac:dyDescent="0.4">
      <c r="A270" s="117" t="s">
        <v>6634</v>
      </c>
      <c r="B270" s="117" t="s">
        <v>225</v>
      </c>
      <c r="C270" s="117" t="s">
        <v>224</v>
      </c>
      <c r="D270" s="117" t="s">
        <v>223</v>
      </c>
      <c r="E270" s="117" t="s">
        <v>6111</v>
      </c>
      <c r="F270" s="117" t="s">
        <v>6110</v>
      </c>
      <c r="G270" s="118" t="str">
        <f t="shared" si="4"/>
        <v>018856十勝圏複合事務組合</v>
      </c>
      <c r="H270" s="117"/>
      <c r="J270" s="117"/>
      <c r="K270" s="121">
        <v>216023</v>
      </c>
      <c r="L270" s="121">
        <v>83330</v>
      </c>
      <c r="M270" s="121">
        <v>44164</v>
      </c>
      <c r="N270" s="121">
        <v>26647</v>
      </c>
      <c r="O270" s="121">
        <v>143</v>
      </c>
    </row>
    <row r="271" spans="1:15" x14ac:dyDescent="0.4">
      <c r="A271" s="117" t="s">
        <v>6634</v>
      </c>
      <c r="B271" s="117" t="s">
        <v>225</v>
      </c>
      <c r="C271" s="117" t="s">
        <v>224</v>
      </c>
      <c r="D271" s="117" t="s">
        <v>223</v>
      </c>
      <c r="E271" s="117" t="s">
        <v>6109</v>
      </c>
      <c r="F271" s="117" t="s">
        <v>6108</v>
      </c>
      <c r="G271" s="118" t="str">
        <f t="shared" si="4"/>
        <v>018899南部檜山衛生処理組合</v>
      </c>
      <c r="H271" s="117"/>
      <c r="J271" s="117"/>
      <c r="K271" s="121">
        <v>86304</v>
      </c>
      <c r="L271" s="121">
        <v>43418</v>
      </c>
      <c r="M271" s="121">
        <v>21543</v>
      </c>
      <c r="N271" s="121">
        <v>13371</v>
      </c>
      <c r="O271" s="121">
        <v>213</v>
      </c>
    </row>
    <row r="272" spans="1:15" x14ac:dyDescent="0.4">
      <c r="A272" s="117" t="s">
        <v>6634</v>
      </c>
      <c r="B272" s="117" t="s">
        <v>225</v>
      </c>
      <c r="C272" s="117" t="s">
        <v>224</v>
      </c>
      <c r="D272" s="117" t="s">
        <v>223</v>
      </c>
      <c r="E272" s="117" t="s">
        <v>6107</v>
      </c>
      <c r="F272" s="117" t="s">
        <v>6106</v>
      </c>
      <c r="G272" s="118" t="str">
        <f t="shared" si="4"/>
        <v>018902中・北空知廃棄物処理広域連合</v>
      </c>
      <c r="H272" s="117"/>
      <c r="J272" s="117"/>
      <c r="K272" s="121">
        <v>34355</v>
      </c>
      <c r="L272" s="121">
        <v>18065</v>
      </c>
      <c r="M272" s="121">
        <v>9917</v>
      </c>
      <c r="N272" s="121">
        <v>5876</v>
      </c>
      <c r="O272" s="121">
        <v>75</v>
      </c>
    </row>
    <row r="273" spans="1:15" x14ac:dyDescent="0.4">
      <c r="A273" s="117" t="s">
        <v>6634</v>
      </c>
      <c r="B273" s="117" t="s">
        <v>225</v>
      </c>
      <c r="C273" s="117" t="s">
        <v>224</v>
      </c>
      <c r="D273" s="117" t="s">
        <v>223</v>
      </c>
      <c r="E273" s="117" t="s">
        <v>6105</v>
      </c>
      <c r="F273" s="117" t="s">
        <v>6104</v>
      </c>
      <c r="G273" s="118" t="str">
        <f t="shared" si="4"/>
        <v>018911北空知衛生施設組合</v>
      </c>
      <c r="H273" s="117"/>
      <c r="J273" s="117"/>
      <c r="K273" s="121">
        <v>248</v>
      </c>
      <c r="L273" s="121">
        <v>0</v>
      </c>
      <c r="M273" s="121">
        <v>0</v>
      </c>
      <c r="N273" s="121">
        <v>0</v>
      </c>
      <c r="O273" s="121">
        <v>0</v>
      </c>
    </row>
    <row r="274" spans="1:15" x14ac:dyDescent="0.4">
      <c r="A274" s="117" t="s">
        <v>6634</v>
      </c>
      <c r="B274" s="117" t="s">
        <v>225</v>
      </c>
      <c r="C274" s="117" t="s">
        <v>224</v>
      </c>
      <c r="D274" s="117" t="s">
        <v>223</v>
      </c>
      <c r="E274" s="117" t="s">
        <v>6103</v>
      </c>
      <c r="F274" s="117" t="s">
        <v>6102</v>
      </c>
      <c r="G274" s="118" t="str">
        <f t="shared" si="4"/>
        <v>018929南宗谷衛生施設組合</v>
      </c>
      <c r="H274" s="117"/>
      <c r="J274" s="117"/>
      <c r="K274" s="121">
        <v>80748</v>
      </c>
      <c r="L274" s="121">
        <v>39524</v>
      </c>
      <c r="M274" s="121">
        <v>21570</v>
      </c>
      <c r="N274" s="121">
        <v>12771</v>
      </c>
      <c r="O274" s="121">
        <v>223</v>
      </c>
    </row>
    <row r="275" spans="1:15" x14ac:dyDescent="0.4">
      <c r="A275" s="117" t="s">
        <v>6634</v>
      </c>
      <c r="B275" s="117" t="s">
        <v>225</v>
      </c>
      <c r="C275" s="117" t="s">
        <v>224</v>
      </c>
      <c r="D275" s="117" t="s">
        <v>223</v>
      </c>
      <c r="E275" s="117" t="s">
        <v>6101</v>
      </c>
      <c r="F275" s="117" t="s">
        <v>6100</v>
      </c>
      <c r="G275" s="118" t="str">
        <f t="shared" si="4"/>
        <v>018937函館圏公立大学広域連合</v>
      </c>
      <c r="H275" s="117"/>
      <c r="J275" s="117"/>
      <c r="K275" s="121">
        <v>553</v>
      </c>
      <c r="L275" s="121">
        <v>0</v>
      </c>
      <c r="M275" s="121">
        <v>0</v>
      </c>
      <c r="N275" s="121">
        <v>0</v>
      </c>
      <c r="O275" s="121">
        <v>0</v>
      </c>
    </row>
    <row r="276" spans="1:15" x14ac:dyDescent="0.4">
      <c r="A276" s="117" t="s">
        <v>6634</v>
      </c>
      <c r="B276" s="117" t="s">
        <v>225</v>
      </c>
      <c r="C276" s="117" t="s">
        <v>224</v>
      </c>
      <c r="D276" s="117" t="s">
        <v>223</v>
      </c>
      <c r="E276" s="117" t="s">
        <v>6099</v>
      </c>
      <c r="F276" s="117" t="s">
        <v>6638</v>
      </c>
      <c r="G276" s="118" t="str">
        <f t="shared" si="4"/>
        <v>018945西胆振行政事務組合</v>
      </c>
      <c r="H276" s="117"/>
      <c r="J276" s="117"/>
      <c r="K276" s="121">
        <v>1016879</v>
      </c>
      <c r="L276" s="121">
        <v>467579</v>
      </c>
      <c r="M276" s="121">
        <v>287545</v>
      </c>
      <c r="N276" s="121">
        <v>153858</v>
      </c>
      <c r="O276" s="121">
        <v>2144</v>
      </c>
    </row>
    <row r="277" spans="1:15" x14ac:dyDescent="0.4">
      <c r="A277" s="117" t="s">
        <v>6634</v>
      </c>
      <c r="B277" s="117" t="s">
        <v>225</v>
      </c>
      <c r="C277" s="117" t="s">
        <v>224</v>
      </c>
      <c r="D277" s="117" t="s">
        <v>223</v>
      </c>
      <c r="E277" s="117" t="s">
        <v>6098</v>
      </c>
      <c r="F277" s="117" t="s">
        <v>6097</v>
      </c>
      <c r="G277" s="118" t="str">
        <f t="shared" si="4"/>
        <v>018953根室北部衛生組合</v>
      </c>
      <c r="H277" s="117"/>
      <c r="J277" s="117"/>
      <c r="K277" s="121">
        <v>41730</v>
      </c>
      <c r="L277" s="121">
        <v>20768</v>
      </c>
      <c r="M277" s="121">
        <v>9559</v>
      </c>
      <c r="N277" s="121">
        <v>6437</v>
      </c>
      <c r="O277" s="121">
        <v>29</v>
      </c>
    </row>
    <row r="278" spans="1:15" x14ac:dyDescent="0.4">
      <c r="A278" s="117" t="s">
        <v>6634</v>
      </c>
      <c r="B278" s="117" t="s">
        <v>225</v>
      </c>
      <c r="C278" s="117" t="s">
        <v>224</v>
      </c>
      <c r="D278" s="117" t="s">
        <v>223</v>
      </c>
      <c r="E278" s="117" t="s">
        <v>6096</v>
      </c>
      <c r="F278" s="117" t="s">
        <v>6639</v>
      </c>
      <c r="G278" s="118" t="str">
        <f t="shared" si="4"/>
        <v>018961江差町・上ノ国町学校給食組合</v>
      </c>
      <c r="H278" s="117"/>
      <c r="J278" s="117"/>
      <c r="K278" s="121">
        <v>18817</v>
      </c>
      <c r="L278" s="121">
        <v>9283</v>
      </c>
      <c r="M278" s="121">
        <v>4732</v>
      </c>
      <c r="N278" s="121">
        <v>2945</v>
      </c>
      <c r="O278" s="121">
        <v>17</v>
      </c>
    </row>
    <row r="279" spans="1:15" x14ac:dyDescent="0.4">
      <c r="A279" s="117" t="s">
        <v>6634</v>
      </c>
      <c r="B279" s="117" t="s">
        <v>225</v>
      </c>
      <c r="C279" s="117" t="s">
        <v>224</v>
      </c>
      <c r="D279" s="117" t="s">
        <v>223</v>
      </c>
      <c r="E279" s="117" t="s">
        <v>6095</v>
      </c>
      <c r="F279" s="117" t="s">
        <v>6094</v>
      </c>
      <c r="G279" s="118" t="str">
        <f t="shared" si="4"/>
        <v>018970渡島・檜山地方税滞納整理機構</v>
      </c>
      <c r="H279" s="117"/>
      <c r="J279" s="117"/>
      <c r="K279" s="121">
        <v>2169</v>
      </c>
      <c r="L279" s="121">
        <v>0</v>
      </c>
      <c r="M279" s="121">
        <v>1507</v>
      </c>
      <c r="N279" s="121">
        <v>0</v>
      </c>
      <c r="O279" s="121">
        <v>2</v>
      </c>
    </row>
    <row r="280" spans="1:15" x14ac:dyDescent="0.4">
      <c r="A280" s="117" t="s">
        <v>6634</v>
      </c>
      <c r="B280" s="117" t="s">
        <v>225</v>
      </c>
      <c r="C280" s="117" t="s">
        <v>224</v>
      </c>
      <c r="D280" s="117" t="s">
        <v>223</v>
      </c>
      <c r="E280" s="117" t="s">
        <v>6093</v>
      </c>
      <c r="F280" s="117" t="s">
        <v>6092</v>
      </c>
      <c r="G280" s="118" t="str">
        <f t="shared" si="4"/>
        <v>019003川上郡衛生処理組合</v>
      </c>
      <c r="H280" s="117"/>
      <c r="J280" s="117"/>
      <c r="K280" s="121">
        <v>28214</v>
      </c>
      <c r="L280" s="121">
        <v>10164</v>
      </c>
      <c r="M280" s="121">
        <v>4579</v>
      </c>
      <c r="N280" s="121">
        <v>2624</v>
      </c>
      <c r="O280" s="121">
        <v>51</v>
      </c>
    </row>
    <row r="281" spans="1:15" x14ac:dyDescent="0.4">
      <c r="A281" s="117" t="s">
        <v>6634</v>
      </c>
      <c r="B281" s="117" t="s">
        <v>225</v>
      </c>
      <c r="C281" s="117" t="s">
        <v>224</v>
      </c>
      <c r="D281" s="117" t="s">
        <v>223</v>
      </c>
      <c r="E281" s="117" t="s">
        <v>6091</v>
      </c>
      <c r="F281" s="117" t="s">
        <v>6090</v>
      </c>
      <c r="G281" s="118" t="str">
        <f t="shared" si="4"/>
        <v>019011石狩北部地区消防事務組合</v>
      </c>
      <c r="H281" s="117"/>
      <c r="J281" s="117"/>
      <c r="K281" s="121">
        <v>1492623</v>
      </c>
      <c r="L281" s="121">
        <v>692432</v>
      </c>
      <c r="M281" s="121">
        <v>412275</v>
      </c>
      <c r="N281" s="121">
        <v>226184</v>
      </c>
      <c r="O281" s="121">
        <v>2476</v>
      </c>
    </row>
    <row r="282" spans="1:15" x14ac:dyDescent="0.4">
      <c r="A282" s="117" t="s">
        <v>6634</v>
      </c>
      <c r="B282" s="117" t="s">
        <v>225</v>
      </c>
      <c r="C282" s="117" t="s">
        <v>224</v>
      </c>
      <c r="D282" s="117" t="s">
        <v>223</v>
      </c>
      <c r="E282" s="117" t="s">
        <v>6089</v>
      </c>
      <c r="F282" s="117" t="s">
        <v>6088</v>
      </c>
      <c r="G282" s="118" t="str">
        <f t="shared" si="4"/>
        <v>019020渡島西部広域事務組合</v>
      </c>
      <c r="H282" s="117"/>
      <c r="J282" s="117"/>
      <c r="K282" s="121">
        <v>754514</v>
      </c>
      <c r="L282" s="121">
        <v>350372</v>
      </c>
      <c r="M282" s="121">
        <v>209922</v>
      </c>
      <c r="N282" s="121">
        <v>114808</v>
      </c>
      <c r="O282" s="121">
        <v>1364</v>
      </c>
    </row>
    <row r="283" spans="1:15" x14ac:dyDescent="0.4">
      <c r="A283" s="117" t="s">
        <v>6634</v>
      </c>
      <c r="B283" s="117" t="s">
        <v>225</v>
      </c>
      <c r="C283" s="117" t="s">
        <v>224</v>
      </c>
      <c r="D283" s="117" t="s">
        <v>223</v>
      </c>
      <c r="E283" s="117" t="s">
        <v>6087</v>
      </c>
      <c r="F283" s="117" t="s">
        <v>6086</v>
      </c>
      <c r="G283" s="118" t="str">
        <f t="shared" si="4"/>
        <v>019046中空知広域市町村圏組合（普通会計分）</v>
      </c>
      <c r="H283" s="117"/>
      <c r="J283" s="117"/>
      <c r="K283" s="121">
        <v>7399</v>
      </c>
      <c r="L283" s="121">
        <v>0</v>
      </c>
      <c r="M283" s="121">
        <v>24</v>
      </c>
      <c r="N283" s="121">
        <v>978</v>
      </c>
      <c r="O283" s="121">
        <v>0</v>
      </c>
    </row>
    <row r="284" spans="1:15" x14ac:dyDescent="0.4">
      <c r="A284" s="117" t="s">
        <v>6634</v>
      </c>
      <c r="B284" s="117" t="s">
        <v>225</v>
      </c>
      <c r="C284" s="117" t="s">
        <v>224</v>
      </c>
      <c r="D284" s="117" t="s">
        <v>223</v>
      </c>
      <c r="E284" s="117" t="s">
        <v>6085</v>
      </c>
      <c r="F284" s="117" t="s">
        <v>6084</v>
      </c>
      <c r="G284" s="118" t="str">
        <f t="shared" si="4"/>
        <v>019071池北三町行政事務組合</v>
      </c>
      <c r="H284" s="117"/>
      <c r="J284" s="117"/>
      <c r="K284" s="121">
        <v>21464</v>
      </c>
      <c r="L284" s="121">
        <v>9815</v>
      </c>
      <c r="M284" s="121">
        <v>5954</v>
      </c>
      <c r="N284" s="121">
        <v>3285</v>
      </c>
      <c r="O284" s="121">
        <v>54</v>
      </c>
    </row>
    <row r="285" spans="1:15" x14ac:dyDescent="0.4">
      <c r="A285" s="117" t="s">
        <v>6634</v>
      </c>
      <c r="B285" s="117" t="s">
        <v>225</v>
      </c>
      <c r="C285" s="117" t="s">
        <v>224</v>
      </c>
      <c r="D285" s="117" t="s">
        <v>223</v>
      </c>
      <c r="E285" s="117" t="s">
        <v>6083</v>
      </c>
      <c r="F285" s="117" t="s">
        <v>6082</v>
      </c>
      <c r="G285" s="118" t="str">
        <f t="shared" si="4"/>
        <v>019101日高東部消防組合</v>
      </c>
      <c r="H285" s="117"/>
      <c r="J285" s="117"/>
      <c r="K285" s="121">
        <v>618298</v>
      </c>
      <c r="L285" s="121">
        <v>294092</v>
      </c>
      <c r="M285" s="121">
        <v>163852</v>
      </c>
      <c r="N285" s="121">
        <v>94311</v>
      </c>
      <c r="O285" s="121">
        <v>1055</v>
      </c>
    </row>
    <row r="286" spans="1:15" x14ac:dyDescent="0.4">
      <c r="A286" s="117" t="s">
        <v>6634</v>
      </c>
      <c r="B286" s="117" t="s">
        <v>225</v>
      </c>
      <c r="C286" s="117" t="s">
        <v>224</v>
      </c>
      <c r="D286" s="117" t="s">
        <v>223</v>
      </c>
      <c r="E286" s="117" t="s">
        <v>6081</v>
      </c>
      <c r="F286" s="117" t="s">
        <v>6080</v>
      </c>
      <c r="G286" s="118" t="str">
        <f t="shared" si="4"/>
        <v>019135日高中部消防組合</v>
      </c>
      <c r="H286" s="117"/>
      <c r="J286" s="117"/>
      <c r="K286" s="121">
        <v>677749</v>
      </c>
      <c r="L286" s="121">
        <v>316344</v>
      </c>
      <c r="M286" s="121">
        <v>184662</v>
      </c>
      <c r="N286" s="121">
        <v>103034</v>
      </c>
      <c r="O286" s="121">
        <v>1221</v>
      </c>
    </row>
    <row r="287" spans="1:15" x14ac:dyDescent="0.4">
      <c r="A287" s="117" t="s">
        <v>6634</v>
      </c>
      <c r="B287" s="117" t="s">
        <v>225</v>
      </c>
      <c r="C287" s="117" t="s">
        <v>224</v>
      </c>
      <c r="D287" s="117" t="s">
        <v>223</v>
      </c>
      <c r="E287" s="117" t="s">
        <v>6079</v>
      </c>
      <c r="F287" s="117" t="s">
        <v>6078</v>
      </c>
      <c r="G287" s="118" t="str">
        <f t="shared" si="4"/>
        <v>019143胆振東部消防組合</v>
      </c>
      <c r="H287" s="117"/>
      <c r="J287" s="117"/>
      <c r="K287" s="121">
        <v>875523</v>
      </c>
      <c r="L287" s="121">
        <v>412699</v>
      </c>
      <c r="M287" s="121">
        <v>236336</v>
      </c>
      <c r="N287" s="121">
        <v>133614</v>
      </c>
      <c r="O287" s="121">
        <v>1510</v>
      </c>
    </row>
    <row r="288" spans="1:15" x14ac:dyDescent="0.4">
      <c r="A288" s="117" t="s">
        <v>6634</v>
      </c>
      <c r="B288" s="117" t="s">
        <v>225</v>
      </c>
      <c r="C288" s="117" t="s">
        <v>224</v>
      </c>
      <c r="D288" s="117" t="s">
        <v>223</v>
      </c>
      <c r="E288" s="117" t="s">
        <v>6077</v>
      </c>
      <c r="F288" s="117" t="s">
        <v>6076</v>
      </c>
      <c r="G288" s="118" t="str">
        <f t="shared" si="4"/>
        <v>019160日高中部衛生施設組合</v>
      </c>
      <c r="H288" s="117"/>
      <c r="J288" s="117"/>
      <c r="K288" s="121">
        <v>40118</v>
      </c>
      <c r="L288" s="121">
        <v>19650</v>
      </c>
      <c r="M288" s="121">
        <v>10343</v>
      </c>
      <c r="N288" s="121">
        <v>6272</v>
      </c>
      <c r="O288" s="121">
        <v>170</v>
      </c>
    </row>
    <row r="289" spans="1:15" x14ac:dyDescent="0.4">
      <c r="A289" s="117" t="s">
        <v>6634</v>
      </c>
      <c r="B289" s="117" t="s">
        <v>225</v>
      </c>
      <c r="C289" s="117" t="s">
        <v>224</v>
      </c>
      <c r="D289" s="117" t="s">
        <v>223</v>
      </c>
      <c r="E289" s="117" t="s">
        <v>6075</v>
      </c>
      <c r="F289" s="117" t="s">
        <v>6074</v>
      </c>
      <c r="G289" s="118" t="str">
        <f t="shared" si="4"/>
        <v>019186上川北部消防事務組合</v>
      </c>
      <c r="H289" s="117"/>
      <c r="J289" s="117"/>
      <c r="K289" s="121">
        <v>890121</v>
      </c>
      <c r="L289" s="121">
        <v>421113</v>
      </c>
      <c r="M289" s="121">
        <v>236090</v>
      </c>
      <c r="N289" s="121">
        <v>136452</v>
      </c>
      <c r="O289" s="121">
        <v>1615</v>
      </c>
    </row>
    <row r="290" spans="1:15" x14ac:dyDescent="0.4">
      <c r="A290" s="117" t="s">
        <v>6634</v>
      </c>
      <c r="B290" s="117" t="s">
        <v>225</v>
      </c>
      <c r="C290" s="117" t="s">
        <v>224</v>
      </c>
      <c r="D290" s="117" t="s">
        <v>223</v>
      </c>
      <c r="E290" s="117" t="s">
        <v>6073</v>
      </c>
      <c r="F290" s="117" t="s">
        <v>6072</v>
      </c>
      <c r="G290" s="118" t="str">
        <f t="shared" si="4"/>
        <v>019194遠軽地区広域組合</v>
      </c>
      <c r="H290" s="117"/>
      <c r="J290" s="117"/>
      <c r="K290" s="121">
        <v>893127</v>
      </c>
      <c r="L290" s="121">
        <v>426755</v>
      </c>
      <c r="M290" s="121">
        <v>231784</v>
      </c>
      <c r="N290" s="121">
        <v>135458</v>
      </c>
      <c r="O290" s="121">
        <v>1485</v>
      </c>
    </row>
    <row r="291" spans="1:15" x14ac:dyDescent="0.4">
      <c r="A291" s="117" t="s">
        <v>6634</v>
      </c>
      <c r="B291" s="117" t="s">
        <v>225</v>
      </c>
      <c r="C291" s="117" t="s">
        <v>224</v>
      </c>
      <c r="D291" s="117" t="s">
        <v>223</v>
      </c>
      <c r="E291" s="117" t="s">
        <v>6071</v>
      </c>
      <c r="F291" s="117" t="s">
        <v>6070</v>
      </c>
      <c r="G291" s="118" t="str">
        <f t="shared" si="4"/>
        <v>019208美幌・津別広域事務組合</v>
      </c>
      <c r="H291" s="117"/>
      <c r="J291" s="117"/>
      <c r="K291" s="121">
        <v>545270</v>
      </c>
      <c r="L291" s="121">
        <v>261132</v>
      </c>
      <c r="M291" s="121">
        <v>143298</v>
      </c>
      <c r="N291" s="121">
        <v>82709</v>
      </c>
      <c r="O291" s="121">
        <v>960</v>
      </c>
    </row>
    <row r="292" spans="1:15" x14ac:dyDescent="0.4">
      <c r="A292" s="117" t="s">
        <v>6634</v>
      </c>
      <c r="B292" s="117" t="s">
        <v>225</v>
      </c>
      <c r="C292" s="117" t="s">
        <v>224</v>
      </c>
      <c r="D292" s="117" t="s">
        <v>223</v>
      </c>
      <c r="E292" s="117" t="s">
        <v>6069</v>
      </c>
      <c r="F292" s="117" t="s">
        <v>6068</v>
      </c>
      <c r="G292" s="118" t="str">
        <f t="shared" si="4"/>
        <v>019216網走地区消防組合</v>
      </c>
      <c r="H292" s="117"/>
      <c r="J292" s="117"/>
      <c r="K292" s="121">
        <v>778513</v>
      </c>
      <c r="L292" s="121">
        <v>380798</v>
      </c>
      <c r="M292" s="121">
        <v>211012</v>
      </c>
      <c r="N292" s="121">
        <v>122704</v>
      </c>
      <c r="O292" s="121">
        <v>1354</v>
      </c>
    </row>
    <row r="293" spans="1:15" x14ac:dyDescent="0.4">
      <c r="A293" s="117" t="s">
        <v>6634</v>
      </c>
      <c r="B293" s="117" t="s">
        <v>225</v>
      </c>
      <c r="C293" s="117" t="s">
        <v>224</v>
      </c>
      <c r="D293" s="117" t="s">
        <v>223</v>
      </c>
      <c r="E293" s="117" t="s">
        <v>6067</v>
      </c>
      <c r="F293" s="117" t="s">
        <v>6066</v>
      </c>
      <c r="G293" s="118" t="str">
        <f t="shared" si="4"/>
        <v>019224網走地方教育研修センター組合</v>
      </c>
      <c r="H293" s="117"/>
      <c r="J293" s="117"/>
      <c r="K293" s="121">
        <v>8124</v>
      </c>
      <c r="L293" s="121">
        <v>0</v>
      </c>
      <c r="M293" s="121">
        <v>0</v>
      </c>
      <c r="N293" s="121">
        <v>0</v>
      </c>
      <c r="O293" s="121">
        <v>0</v>
      </c>
    </row>
    <row r="294" spans="1:15" x14ac:dyDescent="0.4">
      <c r="A294" s="117" t="s">
        <v>6634</v>
      </c>
      <c r="B294" s="117" t="s">
        <v>225</v>
      </c>
      <c r="C294" s="117" t="s">
        <v>224</v>
      </c>
      <c r="D294" s="117" t="s">
        <v>223</v>
      </c>
      <c r="E294" s="117" t="s">
        <v>6065</v>
      </c>
      <c r="F294" s="117" t="s">
        <v>6064</v>
      </c>
      <c r="G294" s="118" t="str">
        <f t="shared" si="4"/>
        <v>019232愛別町外３町塵芥処理組合</v>
      </c>
      <c r="H294" s="117"/>
      <c r="J294" s="117"/>
      <c r="K294" s="121">
        <v>57426</v>
      </c>
      <c r="L294" s="121">
        <v>28146</v>
      </c>
      <c r="M294" s="121">
        <v>14847</v>
      </c>
      <c r="N294" s="121">
        <v>8901</v>
      </c>
      <c r="O294" s="121">
        <v>222</v>
      </c>
    </row>
    <row r="295" spans="1:15" x14ac:dyDescent="0.4">
      <c r="A295" s="117" t="s">
        <v>6634</v>
      </c>
      <c r="B295" s="117" t="s">
        <v>225</v>
      </c>
      <c r="C295" s="117" t="s">
        <v>224</v>
      </c>
      <c r="D295" s="117" t="s">
        <v>223</v>
      </c>
      <c r="E295" s="117" t="s">
        <v>6063</v>
      </c>
      <c r="F295" s="117" t="s">
        <v>6062</v>
      </c>
      <c r="G295" s="118" t="str">
        <f t="shared" si="4"/>
        <v>019241滝川地区広域消防事務組合</v>
      </c>
      <c r="H295" s="117"/>
      <c r="J295" s="117"/>
      <c r="K295" s="121">
        <v>1327224</v>
      </c>
      <c r="L295" s="121">
        <v>659993</v>
      </c>
      <c r="M295" s="121">
        <v>365191</v>
      </c>
      <c r="N295" s="121">
        <v>211167</v>
      </c>
      <c r="O295" s="121">
        <v>3129</v>
      </c>
    </row>
    <row r="296" spans="1:15" x14ac:dyDescent="0.4">
      <c r="A296" s="117" t="s">
        <v>6634</v>
      </c>
      <c r="B296" s="117" t="s">
        <v>225</v>
      </c>
      <c r="C296" s="117" t="s">
        <v>224</v>
      </c>
      <c r="D296" s="117" t="s">
        <v>223</v>
      </c>
      <c r="E296" s="117" t="s">
        <v>6061</v>
      </c>
      <c r="F296" s="117" t="s">
        <v>6060</v>
      </c>
      <c r="G296" s="118" t="str">
        <f t="shared" si="4"/>
        <v>019259北見地区消防組合</v>
      </c>
      <c r="H296" s="117"/>
      <c r="J296" s="117"/>
      <c r="K296" s="121">
        <v>1765576</v>
      </c>
      <c r="L296" s="121">
        <v>903646</v>
      </c>
      <c r="M296" s="121">
        <v>523200</v>
      </c>
      <c r="N296" s="121">
        <v>297190</v>
      </c>
      <c r="O296" s="121">
        <v>3349</v>
      </c>
    </row>
    <row r="297" spans="1:15" x14ac:dyDescent="0.4">
      <c r="A297" s="117" t="s">
        <v>6634</v>
      </c>
      <c r="B297" s="117" t="s">
        <v>225</v>
      </c>
      <c r="C297" s="117" t="s">
        <v>224</v>
      </c>
      <c r="D297" s="117" t="s">
        <v>223</v>
      </c>
      <c r="E297" s="117" t="s">
        <v>6059</v>
      </c>
      <c r="F297" s="117" t="s">
        <v>6058</v>
      </c>
      <c r="G297" s="118" t="str">
        <f t="shared" si="4"/>
        <v>019267南空知消防組合</v>
      </c>
      <c r="H297" s="117"/>
      <c r="J297" s="117"/>
      <c r="K297" s="121">
        <v>835243</v>
      </c>
      <c r="L297" s="121">
        <v>414825</v>
      </c>
      <c r="M297" s="121">
        <v>206423</v>
      </c>
      <c r="N297" s="121">
        <v>128165</v>
      </c>
      <c r="O297" s="121">
        <v>1476</v>
      </c>
    </row>
    <row r="298" spans="1:15" x14ac:dyDescent="0.4">
      <c r="A298" s="117" t="s">
        <v>6634</v>
      </c>
      <c r="B298" s="117" t="s">
        <v>225</v>
      </c>
      <c r="C298" s="117" t="s">
        <v>224</v>
      </c>
      <c r="D298" s="117" t="s">
        <v>223</v>
      </c>
      <c r="E298" s="117" t="s">
        <v>6057</v>
      </c>
      <c r="F298" s="117" t="s">
        <v>6056</v>
      </c>
      <c r="G298" s="118" t="str">
        <f t="shared" si="4"/>
        <v>019275深川地区消防組合</v>
      </c>
      <c r="H298" s="117"/>
      <c r="J298" s="117"/>
      <c r="K298" s="121">
        <v>820011</v>
      </c>
      <c r="L298" s="121">
        <v>384820</v>
      </c>
      <c r="M298" s="121">
        <v>219561</v>
      </c>
      <c r="N298" s="121">
        <v>122642</v>
      </c>
      <c r="O298" s="121">
        <v>1478</v>
      </c>
    </row>
    <row r="299" spans="1:15" x14ac:dyDescent="0.4">
      <c r="A299" s="117" t="s">
        <v>6634</v>
      </c>
      <c r="B299" s="117" t="s">
        <v>225</v>
      </c>
      <c r="C299" s="117" t="s">
        <v>224</v>
      </c>
      <c r="D299" s="117" t="s">
        <v>223</v>
      </c>
      <c r="E299" s="117" t="s">
        <v>6055</v>
      </c>
      <c r="F299" s="117" t="s">
        <v>6054</v>
      </c>
      <c r="G299" s="118" t="str">
        <f t="shared" si="4"/>
        <v>019283岩見沢地区消防事務組合</v>
      </c>
      <c r="H299" s="117"/>
      <c r="J299" s="117"/>
      <c r="K299" s="121">
        <v>1045217</v>
      </c>
      <c r="L299" s="121">
        <v>534848</v>
      </c>
      <c r="M299" s="121">
        <v>295569</v>
      </c>
      <c r="N299" s="121">
        <v>173612</v>
      </c>
      <c r="O299" s="121">
        <v>1756</v>
      </c>
    </row>
    <row r="300" spans="1:15" x14ac:dyDescent="0.4">
      <c r="A300" s="117" t="s">
        <v>6634</v>
      </c>
      <c r="B300" s="117" t="s">
        <v>225</v>
      </c>
      <c r="C300" s="117" t="s">
        <v>224</v>
      </c>
      <c r="D300" s="117" t="s">
        <v>223</v>
      </c>
      <c r="E300" s="117" t="s">
        <v>6053</v>
      </c>
      <c r="F300" s="117" t="s">
        <v>6052</v>
      </c>
      <c r="G300" s="118" t="str">
        <f t="shared" si="4"/>
        <v>019291砂川地区広域消防組合</v>
      </c>
      <c r="H300" s="117"/>
      <c r="J300" s="117"/>
      <c r="K300" s="121">
        <v>588236</v>
      </c>
      <c r="L300" s="121">
        <v>274490</v>
      </c>
      <c r="M300" s="121">
        <v>162798</v>
      </c>
      <c r="N300" s="121">
        <v>90087</v>
      </c>
      <c r="O300" s="121">
        <v>1068</v>
      </c>
    </row>
    <row r="301" spans="1:15" x14ac:dyDescent="0.4">
      <c r="A301" s="117" t="s">
        <v>6634</v>
      </c>
      <c r="B301" s="117" t="s">
        <v>225</v>
      </c>
      <c r="C301" s="117" t="s">
        <v>224</v>
      </c>
      <c r="D301" s="117" t="s">
        <v>223</v>
      </c>
      <c r="E301" s="117" t="s">
        <v>6051</v>
      </c>
      <c r="F301" s="117" t="s">
        <v>6050</v>
      </c>
      <c r="G301" s="118" t="str">
        <f t="shared" si="4"/>
        <v>019305根室北部消防事務組合</v>
      </c>
      <c r="H301" s="117"/>
      <c r="J301" s="117"/>
      <c r="K301" s="121">
        <v>1098495</v>
      </c>
      <c r="L301" s="121">
        <v>514366</v>
      </c>
      <c r="M301" s="121">
        <v>296957</v>
      </c>
      <c r="N301" s="121">
        <v>168465</v>
      </c>
      <c r="O301" s="121">
        <v>1904</v>
      </c>
    </row>
    <row r="302" spans="1:15" x14ac:dyDescent="0.4">
      <c r="A302" s="117" t="s">
        <v>6634</v>
      </c>
      <c r="B302" s="117" t="s">
        <v>225</v>
      </c>
      <c r="C302" s="117" t="s">
        <v>224</v>
      </c>
      <c r="D302" s="117" t="s">
        <v>223</v>
      </c>
      <c r="E302" s="117" t="s">
        <v>6049</v>
      </c>
      <c r="F302" s="117" t="s">
        <v>6048</v>
      </c>
      <c r="G302" s="118" t="str">
        <f t="shared" si="4"/>
        <v>019313士別地方消防事務組合</v>
      </c>
      <c r="H302" s="117"/>
      <c r="J302" s="117"/>
      <c r="K302" s="121">
        <v>654361</v>
      </c>
      <c r="L302" s="121">
        <v>302239</v>
      </c>
      <c r="M302" s="121">
        <v>181077</v>
      </c>
      <c r="N302" s="121">
        <v>99114</v>
      </c>
      <c r="O302" s="121">
        <v>1129</v>
      </c>
    </row>
    <row r="303" spans="1:15" x14ac:dyDescent="0.4">
      <c r="A303" s="117" t="s">
        <v>6634</v>
      </c>
      <c r="B303" s="117" t="s">
        <v>225</v>
      </c>
      <c r="C303" s="117" t="s">
        <v>224</v>
      </c>
      <c r="D303" s="117" t="s">
        <v>223</v>
      </c>
      <c r="E303" s="117" t="s">
        <v>6047</v>
      </c>
      <c r="F303" s="117" t="s">
        <v>6046</v>
      </c>
      <c r="G303" s="118" t="str">
        <f t="shared" si="4"/>
        <v>019321胆振東部日高西部衛生組合</v>
      </c>
      <c r="H303" s="117"/>
      <c r="J303" s="117"/>
      <c r="K303" s="121">
        <v>42194</v>
      </c>
      <c r="L303" s="121">
        <v>19689</v>
      </c>
      <c r="M303" s="121">
        <v>9474</v>
      </c>
      <c r="N303" s="121">
        <v>6170</v>
      </c>
      <c r="O303" s="121">
        <v>55</v>
      </c>
    </row>
    <row r="304" spans="1:15" x14ac:dyDescent="0.4">
      <c r="A304" s="117" t="s">
        <v>6634</v>
      </c>
      <c r="B304" s="117" t="s">
        <v>225</v>
      </c>
      <c r="C304" s="117" t="s">
        <v>224</v>
      </c>
      <c r="D304" s="117" t="s">
        <v>223</v>
      </c>
      <c r="E304" s="117" t="s">
        <v>6045</v>
      </c>
      <c r="F304" s="117" t="s">
        <v>6044</v>
      </c>
      <c r="G304" s="118" t="str">
        <f t="shared" si="4"/>
        <v>019330西いぶり広域連合</v>
      </c>
      <c r="H304" s="117"/>
      <c r="J304" s="117"/>
      <c r="K304" s="121">
        <v>65629</v>
      </c>
      <c r="L304" s="121">
        <v>27620</v>
      </c>
      <c r="M304" s="121">
        <v>20440</v>
      </c>
      <c r="N304" s="121">
        <v>10584</v>
      </c>
      <c r="O304" s="121">
        <v>44</v>
      </c>
    </row>
    <row r="305" spans="1:15" x14ac:dyDescent="0.4">
      <c r="A305" s="117" t="s">
        <v>6634</v>
      </c>
      <c r="B305" s="117" t="s">
        <v>225</v>
      </c>
      <c r="C305" s="117" t="s">
        <v>224</v>
      </c>
      <c r="D305" s="117" t="s">
        <v>223</v>
      </c>
      <c r="E305" s="117" t="s">
        <v>6043</v>
      </c>
      <c r="F305" s="117" t="s">
        <v>6042</v>
      </c>
      <c r="G305" s="118" t="str">
        <f t="shared" si="4"/>
        <v>019348利尻郡清掃施設組合</v>
      </c>
      <c r="H305" s="117"/>
      <c r="J305" s="117"/>
      <c r="K305" s="121">
        <v>68274</v>
      </c>
      <c r="L305" s="121">
        <v>34222</v>
      </c>
      <c r="M305" s="121">
        <v>16925</v>
      </c>
      <c r="N305" s="121">
        <v>10664</v>
      </c>
      <c r="O305" s="121">
        <v>173</v>
      </c>
    </row>
    <row r="306" spans="1:15" x14ac:dyDescent="0.4">
      <c r="A306" s="117" t="s">
        <v>6634</v>
      </c>
      <c r="B306" s="117" t="s">
        <v>225</v>
      </c>
      <c r="C306" s="117" t="s">
        <v>224</v>
      </c>
      <c r="D306" s="117" t="s">
        <v>223</v>
      </c>
      <c r="E306" s="117" t="s">
        <v>6041</v>
      </c>
      <c r="F306" s="117" t="s">
        <v>6040</v>
      </c>
      <c r="G306" s="118" t="str">
        <f t="shared" si="4"/>
        <v>019364上川教育研修センター組合</v>
      </c>
      <c r="H306" s="117"/>
      <c r="J306" s="117"/>
      <c r="K306" s="121">
        <v>11029</v>
      </c>
      <c r="L306" s="121">
        <v>0</v>
      </c>
      <c r="M306" s="121">
        <v>0</v>
      </c>
      <c r="N306" s="121">
        <v>0</v>
      </c>
      <c r="O306" s="121">
        <v>0</v>
      </c>
    </row>
    <row r="307" spans="1:15" x14ac:dyDescent="0.4">
      <c r="A307" s="117" t="s">
        <v>6634</v>
      </c>
      <c r="B307" s="117" t="s">
        <v>225</v>
      </c>
      <c r="C307" s="117" t="s">
        <v>224</v>
      </c>
      <c r="D307" s="117" t="s">
        <v>223</v>
      </c>
      <c r="E307" s="117" t="s">
        <v>6039</v>
      </c>
      <c r="F307" s="117" t="s">
        <v>6038</v>
      </c>
      <c r="G307" s="118" t="str">
        <f t="shared" si="4"/>
        <v>019372南渡島消防事務組合</v>
      </c>
      <c r="H307" s="117"/>
      <c r="J307" s="117"/>
      <c r="K307" s="121">
        <v>1210276</v>
      </c>
      <c r="L307" s="121">
        <v>545692</v>
      </c>
      <c r="M307" s="121">
        <v>366832</v>
      </c>
      <c r="N307" s="121">
        <v>189144</v>
      </c>
      <c r="O307" s="121">
        <v>2052</v>
      </c>
    </row>
    <row r="308" spans="1:15" x14ac:dyDescent="0.4">
      <c r="A308" s="117" t="s">
        <v>6634</v>
      </c>
      <c r="B308" s="117" t="s">
        <v>225</v>
      </c>
      <c r="C308" s="117" t="s">
        <v>224</v>
      </c>
      <c r="D308" s="117" t="s">
        <v>223</v>
      </c>
      <c r="E308" s="117" t="s">
        <v>6037</v>
      </c>
      <c r="F308" s="117" t="s">
        <v>6036</v>
      </c>
      <c r="G308" s="118" t="str">
        <f t="shared" si="4"/>
        <v>019381斜里地区消防組合</v>
      </c>
      <c r="H308" s="117"/>
      <c r="J308" s="117"/>
      <c r="K308" s="121">
        <v>545951</v>
      </c>
      <c r="L308" s="121">
        <v>253119</v>
      </c>
      <c r="M308" s="121">
        <v>151642</v>
      </c>
      <c r="N308" s="121">
        <v>83579</v>
      </c>
      <c r="O308" s="121">
        <v>992</v>
      </c>
    </row>
    <row r="309" spans="1:15" x14ac:dyDescent="0.4">
      <c r="A309" s="117" t="s">
        <v>6634</v>
      </c>
      <c r="B309" s="117" t="s">
        <v>225</v>
      </c>
      <c r="C309" s="117" t="s">
        <v>224</v>
      </c>
      <c r="D309" s="117" t="s">
        <v>223</v>
      </c>
      <c r="E309" s="117" t="s">
        <v>6035</v>
      </c>
      <c r="F309" s="117" t="s">
        <v>6034</v>
      </c>
      <c r="G309" s="118" t="str">
        <f t="shared" si="4"/>
        <v>019402羊蹄山ろく消防組合</v>
      </c>
      <c r="H309" s="117"/>
      <c r="J309" s="117"/>
      <c r="K309" s="121">
        <v>928492</v>
      </c>
      <c r="L309" s="121">
        <v>450395</v>
      </c>
      <c r="M309" s="121">
        <v>235480</v>
      </c>
      <c r="N309" s="121">
        <v>140799</v>
      </c>
      <c r="O309" s="121">
        <v>1626</v>
      </c>
    </row>
    <row r="310" spans="1:15" x14ac:dyDescent="0.4">
      <c r="A310" s="117" t="s">
        <v>6634</v>
      </c>
      <c r="B310" s="117" t="s">
        <v>225</v>
      </c>
      <c r="C310" s="117" t="s">
        <v>224</v>
      </c>
      <c r="D310" s="117" t="s">
        <v>223</v>
      </c>
      <c r="E310" s="117" t="s">
        <v>6033</v>
      </c>
      <c r="F310" s="117" t="s">
        <v>6032</v>
      </c>
      <c r="G310" s="118" t="str">
        <f t="shared" si="4"/>
        <v>019411南部後志衛生施設組合</v>
      </c>
      <c r="H310" s="117"/>
      <c r="J310" s="117"/>
      <c r="K310" s="121">
        <v>24782</v>
      </c>
      <c r="L310" s="121">
        <v>12432</v>
      </c>
      <c r="M310" s="121">
        <v>5473</v>
      </c>
      <c r="N310" s="121">
        <v>3710</v>
      </c>
      <c r="O310" s="121">
        <v>63</v>
      </c>
    </row>
    <row r="311" spans="1:15" x14ac:dyDescent="0.4">
      <c r="A311" s="117" t="s">
        <v>6634</v>
      </c>
      <c r="B311" s="117" t="s">
        <v>225</v>
      </c>
      <c r="C311" s="117" t="s">
        <v>224</v>
      </c>
      <c r="D311" s="117" t="s">
        <v>223</v>
      </c>
      <c r="E311" s="117" t="s">
        <v>6031</v>
      </c>
      <c r="F311" s="117" t="s">
        <v>6030</v>
      </c>
      <c r="G311" s="118" t="str">
        <f t="shared" si="4"/>
        <v>019429大雪消防組合</v>
      </c>
      <c r="H311" s="117"/>
      <c r="J311" s="117"/>
      <c r="K311" s="121">
        <v>860158</v>
      </c>
      <c r="L311" s="121">
        <v>393407</v>
      </c>
      <c r="M311" s="121">
        <v>240367</v>
      </c>
      <c r="N311" s="121">
        <v>129889</v>
      </c>
      <c r="O311" s="121">
        <v>1518</v>
      </c>
    </row>
    <row r="312" spans="1:15" x14ac:dyDescent="0.4">
      <c r="A312" s="117" t="s">
        <v>6634</v>
      </c>
      <c r="B312" s="117" t="s">
        <v>225</v>
      </c>
      <c r="C312" s="117" t="s">
        <v>224</v>
      </c>
      <c r="D312" s="117" t="s">
        <v>223</v>
      </c>
      <c r="E312" s="117" t="s">
        <v>6029</v>
      </c>
      <c r="F312" s="117" t="s">
        <v>6028</v>
      </c>
      <c r="G312" s="118" t="str">
        <f t="shared" si="4"/>
        <v>019437大雪清掃組合</v>
      </c>
      <c r="H312" s="117"/>
      <c r="J312" s="117"/>
      <c r="K312" s="121">
        <v>49233</v>
      </c>
      <c r="L312" s="121">
        <v>23011</v>
      </c>
      <c r="M312" s="121">
        <v>11815</v>
      </c>
      <c r="N312" s="121">
        <v>7250</v>
      </c>
      <c r="O312" s="121">
        <v>120</v>
      </c>
    </row>
    <row r="313" spans="1:15" x14ac:dyDescent="0.4">
      <c r="A313" s="117" t="s">
        <v>6634</v>
      </c>
      <c r="B313" s="117" t="s">
        <v>225</v>
      </c>
      <c r="C313" s="117" t="s">
        <v>224</v>
      </c>
      <c r="D313" s="117" t="s">
        <v>223</v>
      </c>
      <c r="E313" s="117" t="s">
        <v>6027</v>
      </c>
      <c r="F313" s="117" t="s">
        <v>6026</v>
      </c>
      <c r="G313" s="118" t="str">
        <f t="shared" si="4"/>
        <v>019445北留萌消防組合</v>
      </c>
      <c r="H313" s="117"/>
      <c r="J313" s="117"/>
      <c r="K313" s="121">
        <v>649858</v>
      </c>
      <c r="L313" s="121">
        <v>311188</v>
      </c>
      <c r="M313" s="121">
        <v>161195</v>
      </c>
      <c r="N313" s="121">
        <v>99929</v>
      </c>
      <c r="O313" s="121">
        <v>1171</v>
      </c>
    </row>
    <row r="314" spans="1:15" x14ac:dyDescent="0.4">
      <c r="A314" s="117" t="s">
        <v>6634</v>
      </c>
      <c r="B314" s="117" t="s">
        <v>225</v>
      </c>
      <c r="C314" s="117" t="s">
        <v>224</v>
      </c>
      <c r="D314" s="117" t="s">
        <v>223</v>
      </c>
      <c r="E314" s="117" t="s">
        <v>6025</v>
      </c>
      <c r="F314" s="117" t="s">
        <v>6024</v>
      </c>
      <c r="G314" s="118" t="str">
        <f t="shared" si="4"/>
        <v>019453稚内地区消防事務組合</v>
      </c>
      <c r="H314" s="117"/>
      <c r="J314" s="117"/>
      <c r="K314" s="121">
        <v>693096</v>
      </c>
      <c r="L314" s="121">
        <v>336686</v>
      </c>
      <c r="M314" s="121">
        <v>205557</v>
      </c>
      <c r="N314" s="121">
        <v>112455</v>
      </c>
      <c r="O314" s="121">
        <v>1260</v>
      </c>
    </row>
    <row r="315" spans="1:15" x14ac:dyDescent="0.4">
      <c r="A315" s="117" t="s">
        <v>6634</v>
      </c>
      <c r="B315" s="117" t="s">
        <v>225</v>
      </c>
      <c r="C315" s="117" t="s">
        <v>224</v>
      </c>
      <c r="D315" s="117" t="s">
        <v>223</v>
      </c>
      <c r="E315" s="117" t="s">
        <v>6023</v>
      </c>
      <c r="F315" s="117" t="s">
        <v>6022</v>
      </c>
      <c r="G315" s="118" t="str">
        <f t="shared" si="4"/>
        <v>019461利尻礼文消防事務組合</v>
      </c>
      <c r="H315" s="117"/>
      <c r="J315" s="117"/>
      <c r="K315" s="121">
        <v>367478</v>
      </c>
      <c r="L315" s="121">
        <v>168607</v>
      </c>
      <c r="M315" s="121">
        <v>100274</v>
      </c>
      <c r="N315" s="121">
        <v>54744</v>
      </c>
      <c r="O315" s="121">
        <v>592</v>
      </c>
    </row>
    <row r="316" spans="1:15" x14ac:dyDescent="0.4">
      <c r="A316" s="117" t="s">
        <v>6634</v>
      </c>
      <c r="B316" s="117" t="s">
        <v>225</v>
      </c>
      <c r="C316" s="117" t="s">
        <v>224</v>
      </c>
      <c r="D316" s="117" t="s">
        <v>223</v>
      </c>
      <c r="E316" s="117" t="s">
        <v>6021</v>
      </c>
      <c r="F316" s="117" t="s">
        <v>6020</v>
      </c>
      <c r="G316" s="118" t="str">
        <f t="shared" si="4"/>
        <v>019470南宗谷消防組合</v>
      </c>
      <c r="H316" s="117"/>
      <c r="J316" s="117"/>
      <c r="K316" s="121">
        <v>521719</v>
      </c>
      <c r="L316" s="121">
        <v>239827</v>
      </c>
      <c r="M316" s="121">
        <v>147380</v>
      </c>
      <c r="N316" s="121">
        <v>79741</v>
      </c>
      <c r="O316" s="121">
        <v>910</v>
      </c>
    </row>
    <row r="317" spans="1:15" x14ac:dyDescent="0.4">
      <c r="A317" s="117" t="s">
        <v>6634</v>
      </c>
      <c r="B317" s="117" t="s">
        <v>225</v>
      </c>
      <c r="C317" s="117" t="s">
        <v>224</v>
      </c>
      <c r="D317" s="117" t="s">
        <v>223</v>
      </c>
      <c r="E317" s="117" t="s">
        <v>6019</v>
      </c>
      <c r="F317" s="117" t="s">
        <v>6018</v>
      </c>
      <c r="G317" s="118" t="str">
        <f t="shared" si="4"/>
        <v>019488紋別地区消防組合</v>
      </c>
      <c r="H317" s="117"/>
      <c r="J317" s="117"/>
      <c r="K317" s="121">
        <v>723975</v>
      </c>
      <c r="L317" s="121">
        <v>340685</v>
      </c>
      <c r="M317" s="121">
        <v>198521</v>
      </c>
      <c r="N317" s="121">
        <v>110156</v>
      </c>
      <c r="O317" s="121">
        <v>1208</v>
      </c>
    </row>
    <row r="318" spans="1:15" x14ac:dyDescent="0.4">
      <c r="A318" s="117" t="s">
        <v>6634</v>
      </c>
      <c r="B318" s="117" t="s">
        <v>225</v>
      </c>
      <c r="C318" s="117" t="s">
        <v>224</v>
      </c>
      <c r="D318" s="117" t="s">
        <v>223</v>
      </c>
      <c r="E318" s="117" t="s">
        <v>6017</v>
      </c>
      <c r="F318" s="117" t="s">
        <v>6016</v>
      </c>
      <c r="G318" s="118" t="str">
        <f t="shared" si="4"/>
        <v>019496日高西部消防組合</v>
      </c>
      <c r="H318" s="117"/>
      <c r="J318" s="117"/>
      <c r="K318" s="121">
        <v>665751</v>
      </c>
      <c r="L318" s="121">
        <v>301116</v>
      </c>
      <c r="M318" s="121">
        <v>193552</v>
      </c>
      <c r="N318" s="121">
        <v>101570</v>
      </c>
      <c r="O318" s="121">
        <v>1149</v>
      </c>
    </row>
    <row r="319" spans="1:15" x14ac:dyDescent="0.4">
      <c r="A319" s="117" t="s">
        <v>6634</v>
      </c>
      <c r="B319" s="117" t="s">
        <v>225</v>
      </c>
      <c r="C319" s="117" t="s">
        <v>224</v>
      </c>
      <c r="D319" s="117" t="s">
        <v>223</v>
      </c>
      <c r="E319" s="117" t="s">
        <v>6015</v>
      </c>
      <c r="F319" s="117" t="s">
        <v>6014</v>
      </c>
      <c r="G319" s="118" t="str">
        <f t="shared" si="4"/>
        <v>019500平取町外２町衛生施設組合</v>
      </c>
      <c r="H319" s="117"/>
      <c r="J319" s="117"/>
      <c r="K319" s="121">
        <v>77094</v>
      </c>
      <c r="L319" s="121">
        <v>35459</v>
      </c>
      <c r="M319" s="121">
        <v>19670</v>
      </c>
      <c r="N319" s="121">
        <v>11704</v>
      </c>
      <c r="O319" s="121">
        <v>209</v>
      </c>
    </row>
    <row r="320" spans="1:15" x14ac:dyDescent="0.4">
      <c r="A320" s="117" t="s">
        <v>6634</v>
      </c>
      <c r="B320" s="117" t="s">
        <v>225</v>
      </c>
      <c r="C320" s="117" t="s">
        <v>224</v>
      </c>
      <c r="D320" s="117" t="s">
        <v>223</v>
      </c>
      <c r="E320" s="117" t="s">
        <v>6013</v>
      </c>
      <c r="F320" s="117" t="s">
        <v>6012</v>
      </c>
      <c r="G320" s="118" t="str">
        <f t="shared" si="4"/>
        <v>019518釧路北部消防事務組合</v>
      </c>
      <c r="H320" s="117"/>
      <c r="J320" s="117"/>
      <c r="K320" s="121">
        <v>576439</v>
      </c>
      <c r="L320" s="121">
        <v>276575</v>
      </c>
      <c r="M320" s="121">
        <v>149928</v>
      </c>
      <c r="N320" s="121">
        <v>87886</v>
      </c>
      <c r="O320" s="121">
        <v>990</v>
      </c>
    </row>
    <row r="321" spans="1:15" x14ac:dyDescent="0.4">
      <c r="A321" s="117" t="s">
        <v>6634</v>
      </c>
      <c r="B321" s="117" t="s">
        <v>225</v>
      </c>
      <c r="C321" s="117" t="s">
        <v>224</v>
      </c>
      <c r="D321" s="117" t="s">
        <v>223</v>
      </c>
      <c r="E321" s="117" t="s">
        <v>6011</v>
      </c>
      <c r="F321" s="117" t="s">
        <v>6010</v>
      </c>
      <c r="G321" s="118" t="str">
        <f t="shared" si="4"/>
        <v>019526北空知葬斎組合</v>
      </c>
      <c r="H321" s="117"/>
      <c r="J321" s="117"/>
      <c r="K321" s="121">
        <v>10160</v>
      </c>
      <c r="L321" s="121">
        <v>4842</v>
      </c>
      <c r="M321" s="121">
        <v>2341</v>
      </c>
      <c r="N321" s="121">
        <v>1481</v>
      </c>
      <c r="O321" s="121">
        <v>71</v>
      </c>
    </row>
    <row r="322" spans="1:15" x14ac:dyDescent="0.4">
      <c r="A322" s="117" t="s">
        <v>6634</v>
      </c>
      <c r="B322" s="117" t="s">
        <v>225</v>
      </c>
      <c r="C322" s="117" t="s">
        <v>224</v>
      </c>
      <c r="D322" s="117" t="s">
        <v>223</v>
      </c>
      <c r="E322" s="117" t="s">
        <v>6009</v>
      </c>
      <c r="F322" s="117" t="s">
        <v>6008</v>
      </c>
      <c r="G322" s="118" t="str">
        <f t="shared" ref="G322:G385" si="5">E322&amp;F322</f>
        <v>019534利尻郡学校給食組合</v>
      </c>
      <c r="H322" s="117"/>
      <c r="J322" s="117"/>
      <c r="K322" s="121">
        <v>58752</v>
      </c>
      <c r="L322" s="121">
        <v>19522</v>
      </c>
      <c r="M322" s="121">
        <v>9583</v>
      </c>
      <c r="N322" s="121">
        <v>8685</v>
      </c>
      <c r="O322" s="121">
        <v>271</v>
      </c>
    </row>
    <row r="323" spans="1:15" x14ac:dyDescent="0.4">
      <c r="A323" s="117" t="s">
        <v>6634</v>
      </c>
      <c r="B323" s="117" t="s">
        <v>225</v>
      </c>
      <c r="C323" s="117" t="s">
        <v>224</v>
      </c>
      <c r="D323" s="117" t="s">
        <v>223</v>
      </c>
      <c r="E323" s="117" t="s">
        <v>6007</v>
      </c>
      <c r="F323" s="117" t="s">
        <v>6006</v>
      </c>
      <c r="G323" s="118" t="str">
        <f t="shared" si="5"/>
        <v>019551渡島廃棄物処理広域連合</v>
      </c>
      <c r="H323" s="117"/>
      <c r="J323" s="117"/>
      <c r="K323" s="121">
        <v>43782</v>
      </c>
      <c r="L323" s="121">
        <v>13393</v>
      </c>
      <c r="M323" s="121">
        <v>5912</v>
      </c>
      <c r="N323" s="121">
        <v>3591</v>
      </c>
      <c r="O323" s="121">
        <v>82</v>
      </c>
    </row>
    <row r="324" spans="1:15" x14ac:dyDescent="0.4">
      <c r="A324" s="117" t="s">
        <v>6634</v>
      </c>
      <c r="B324" s="117" t="s">
        <v>225</v>
      </c>
      <c r="C324" s="117" t="s">
        <v>224</v>
      </c>
      <c r="D324" s="117" t="s">
        <v>223</v>
      </c>
      <c r="E324" s="117" t="s">
        <v>6005</v>
      </c>
      <c r="F324" s="117" t="s">
        <v>6004</v>
      </c>
      <c r="G324" s="118" t="str">
        <f t="shared" si="5"/>
        <v>019577留萌南部衛生組合</v>
      </c>
      <c r="H324" s="117"/>
      <c r="J324" s="117"/>
      <c r="K324" s="121">
        <v>9385</v>
      </c>
      <c r="L324" s="121">
        <v>6774</v>
      </c>
      <c r="M324" s="121">
        <v>693</v>
      </c>
      <c r="N324" s="121">
        <v>0</v>
      </c>
      <c r="O324" s="121">
        <v>74</v>
      </c>
    </row>
    <row r="325" spans="1:15" x14ac:dyDescent="0.4">
      <c r="A325" s="117" t="s">
        <v>6634</v>
      </c>
      <c r="B325" s="117" t="s">
        <v>225</v>
      </c>
      <c r="C325" s="117" t="s">
        <v>224</v>
      </c>
      <c r="D325" s="117" t="s">
        <v>223</v>
      </c>
      <c r="E325" s="117" t="s">
        <v>6003</v>
      </c>
      <c r="F325" s="117" t="s">
        <v>6002</v>
      </c>
      <c r="G325" s="118" t="str">
        <f t="shared" si="5"/>
        <v>019585道央廃棄物処理組合</v>
      </c>
      <c r="H325" s="117"/>
      <c r="J325" s="117"/>
      <c r="K325" s="121">
        <v>377</v>
      </c>
      <c r="L325" s="121">
        <v>0</v>
      </c>
      <c r="M325" s="121">
        <v>0</v>
      </c>
      <c r="N325" s="121">
        <v>0</v>
      </c>
      <c r="O325" s="121">
        <v>0</v>
      </c>
    </row>
    <row r="326" spans="1:15" x14ac:dyDescent="0.4">
      <c r="A326" s="117" t="s">
        <v>6634</v>
      </c>
      <c r="B326" s="117" t="s">
        <v>225</v>
      </c>
      <c r="C326" s="117" t="s">
        <v>224</v>
      </c>
      <c r="D326" s="117" t="s">
        <v>223</v>
      </c>
      <c r="E326" s="117" t="s">
        <v>6001</v>
      </c>
      <c r="F326" s="117" t="s">
        <v>6000</v>
      </c>
      <c r="G326" s="118" t="str">
        <f t="shared" si="5"/>
        <v>019593檜山広域行政組合</v>
      </c>
      <c r="H326" s="117"/>
      <c r="J326" s="117"/>
      <c r="K326" s="121">
        <v>1175880</v>
      </c>
      <c r="L326" s="121">
        <v>524066</v>
      </c>
      <c r="M326" s="121">
        <v>349173</v>
      </c>
      <c r="N326" s="121">
        <v>179206</v>
      </c>
      <c r="O326" s="121">
        <v>1971</v>
      </c>
    </row>
    <row r="327" spans="1:15" x14ac:dyDescent="0.4">
      <c r="A327" s="117" t="s">
        <v>6634</v>
      </c>
      <c r="B327" s="117" t="s">
        <v>225</v>
      </c>
      <c r="C327" s="117" t="s">
        <v>224</v>
      </c>
      <c r="D327" s="117" t="s">
        <v>223</v>
      </c>
      <c r="E327" s="117" t="s">
        <v>5999</v>
      </c>
      <c r="F327" s="117" t="s">
        <v>5998</v>
      </c>
      <c r="G327" s="118" t="str">
        <f t="shared" si="5"/>
        <v>019607北十勝２町環境衛生処理組合</v>
      </c>
      <c r="H327" s="117"/>
      <c r="J327" s="117"/>
      <c r="K327" s="121">
        <v>10751</v>
      </c>
      <c r="L327" s="121">
        <v>4995</v>
      </c>
      <c r="M327" s="121">
        <v>2905</v>
      </c>
      <c r="N327" s="121">
        <v>1528</v>
      </c>
      <c r="O327" s="121">
        <v>28</v>
      </c>
    </row>
    <row r="328" spans="1:15" x14ac:dyDescent="0.4">
      <c r="A328" s="117" t="s">
        <v>6634</v>
      </c>
      <c r="B328" s="117" t="s">
        <v>225</v>
      </c>
      <c r="C328" s="117" t="s">
        <v>224</v>
      </c>
      <c r="D328" s="117" t="s">
        <v>223</v>
      </c>
      <c r="E328" s="117" t="s">
        <v>5997</v>
      </c>
      <c r="F328" s="117" t="s">
        <v>5996</v>
      </c>
      <c r="G328" s="118" t="str">
        <f t="shared" si="5"/>
        <v>019631留萌消防組合</v>
      </c>
      <c r="H328" s="117"/>
      <c r="J328" s="117"/>
      <c r="K328" s="121">
        <v>437140</v>
      </c>
      <c r="L328" s="121">
        <v>217156</v>
      </c>
      <c r="M328" s="121">
        <v>129169</v>
      </c>
      <c r="N328" s="121">
        <v>72518</v>
      </c>
      <c r="O328" s="121">
        <v>0</v>
      </c>
    </row>
    <row r="329" spans="1:15" x14ac:dyDescent="0.4">
      <c r="A329" s="117" t="s">
        <v>6634</v>
      </c>
      <c r="B329" s="117" t="s">
        <v>225</v>
      </c>
      <c r="C329" s="117" t="s">
        <v>224</v>
      </c>
      <c r="D329" s="117" t="s">
        <v>223</v>
      </c>
      <c r="E329" s="117" t="s">
        <v>5995</v>
      </c>
      <c r="F329" s="117" t="s">
        <v>5994</v>
      </c>
      <c r="G329" s="118" t="str">
        <f t="shared" si="5"/>
        <v>019640岩内・寿都地方消防組合</v>
      </c>
      <c r="H329" s="117"/>
      <c r="J329" s="117"/>
      <c r="K329" s="121">
        <v>858588</v>
      </c>
      <c r="L329" s="121">
        <v>396215</v>
      </c>
      <c r="M329" s="121">
        <v>241707</v>
      </c>
      <c r="N329" s="121">
        <v>130396</v>
      </c>
      <c r="O329" s="121">
        <v>1452</v>
      </c>
    </row>
    <row r="330" spans="1:15" x14ac:dyDescent="0.4">
      <c r="A330" s="117" t="s">
        <v>6634</v>
      </c>
      <c r="B330" s="117" t="s">
        <v>225</v>
      </c>
      <c r="C330" s="117" t="s">
        <v>224</v>
      </c>
      <c r="D330" s="117" t="s">
        <v>223</v>
      </c>
      <c r="E330" s="117" t="s">
        <v>5993</v>
      </c>
      <c r="F330" s="117" t="s">
        <v>5992</v>
      </c>
      <c r="G330" s="118" t="str">
        <f t="shared" si="5"/>
        <v>019658北後志消防組合</v>
      </c>
      <c r="H330" s="117"/>
      <c r="J330" s="117"/>
      <c r="K330" s="121">
        <v>851379</v>
      </c>
      <c r="L330" s="121">
        <v>397910</v>
      </c>
      <c r="M330" s="121">
        <v>237257</v>
      </c>
      <c r="N330" s="121">
        <v>129448</v>
      </c>
      <c r="O330" s="121">
        <v>1502</v>
      </c>
    </row>
    <row r="331" spans="1:15" x14ac:dyDescent="0.4">
      <c r="A331" s="117" t="s">
        <v>6634</v>
      </c>
      <c r="B331" s="117" t="s">
        <v>225</v>
      </c>
      <c r="C331" s="117" t="s">
        <v>224</v>
      </c>
      <c r="D331" s="117" t="s">
        <v>223</v>
      </c>
      <c r="E331" s="117" t="s">
        <v>5991</v>
      </c>
      <c r="F331" s="117" t="s">
        <v>5990</v>
      </c>
      <c r="G331" s="118" t="str">
        <f t="shared" si="5"/>
        <v>019666釧路東部消防組合</v>
      </c>
      <c r="H331" s="117"/>
      <c r="J331" s="117"/>
      <c r="K331" s="121">
        <v>858284</v>
      </c>
      <c r="L331" s="121">
        <v>409271</v>
      </c>
      <c r="M331" s="121">
        <v>218979</v>
      </c>
      <c r="N331" s="121">
        <v>128791</v>
      </c>
      <c r="O331" s="121">
        <v>1618</v>
      </c>
    </row>
    <row r="332" spans="1:15" x14ac:dyDescent="0.4">
      <c r="A332" s="117" t="s">
        <v>6634</v>
      </c>
      <c r="B332" s="117" t="s">
        <v>225</v>
      </c>
      <c r="C332" s="117" t="s">
        <v>224</v>
      </c>
      <c r="D332" s="117" t="s">
        <v>223</v>
      </c>
      <c r="E332" s="117" t="s">
        <v>5989</v>
      </c>
      <c r="F332" s="117" t="s">
        <v>5988</v>
      </c>
      <c r="G332" s="118" t="str">
        <f t="shared" si="5"/>
        <v>019712中標津町外２町葬斎組合</v>
      </c>
      <c r="H332" s="117"/>
      <c r="J332" s="117"/>
      <c r="K332" s="121">
        <v>15427</v>
      </c>
      <c r="L332" s="121">
        <v>7711</v>
      </c>
      <c r="M332" s="121">
        <v>3781</v>
      </c>
      <c r="N332" s="121">
        <v>2430</v>
      </c>
      <c r="O332" s="121">
        <v>5</v>
      </c>
    </row>
    <row r="333" spans="1:15" x14ac:dyDescent="0.4">
      <c r="A333" s="117" t="s">
        <v>6634</v>
      </c>
      <c r="B333" s="117" t="s">
        <v>225</v>
      </c>
      <c r="C333" s="117" t="s">
        <v>224</v>
      </c>
      <c r="D333" s="117" t="s">
        <v>223</v>
      </c>
      <c r="E333" s="117" t="s">
        <v>5987</v>
      </c>
      <c r="F333" s="117" t="s">
        <v>5986</v>
      </c>
      <c r="G333" s="118" t="str">
        <f t="shared" si="5"/>
        <v>019721釧路広域連合</v>
      </c>
      <c r="H333" s="117"/>
      <c r="J333" s="117"/>
      <c r="K333" s="121">
        <v>30602</v>
      </c>
      <c r="L333" s="121">
        <v>14206</v>
      </c>
      <c r="M333" s="121">
        <v>8359</v>
      </c>
      <c r="N333" s="121">
        <v>4692</v>
      </c>
      <c r="O333" s="121">
        <v>47</v>
      </c>
    </row>
    <row r="334" spans="1:15" x14ac:dyDescent="0.4">
      <c r="A334" s="117" t="s">
        <v>6634</v>
      </c>
      <c r="B334" s="117" t="s">
        <v>225</v>
      </c>
      <c r="C334" s="117" t="s">
        <v>224</v>
      </c>
      <c r="D334" s="117" t="s">
        <v>223</v>
      </c>
      <c r="E334" s="117" t="s">
        <v>5985</v>
      </c>
      <c r="F334" s="117" t="s">
        <v>5984</v>
      </c>
      <c r="G334" s="118" t="str">
        <f t="shared" si="5"/>
        <v>019739石狩教育研修センター組合</v>
      </c>
      <c r="H334" s="117"/>
      <c r="J334" s="117"/>
      <c r="K334" s="121">
        <v>6321</v>
      </c>
      <c r="L334" s="121">
        <v>0</v>
      </c>
      <c r="M334" s="121">
        <v>0</v>
      </c>
      <c r="N334" s="121">
        <v>790</v>
      </c>
      <c r="O334" s="121">
        <v>22</v>
      </c>
    </row>
    <row r="335" spans="1:15" x14ac:dyDescent="0.4">
      <c r="A335" s="117" t="s">
        <v>6634</v>
      </c>
      <c r="B335" s="117" t="s">
        <v>225</v>
      </c>
      <c r="C335" s="117" t="s">
        <v>224</v>
      </c>
      <c r="D335" s="117" t="s">
        <v>223</v>
      </c>
      <c r="E335" s="117" t="s">
        <v>5983</v>
      </c>
      <c r="F335" s="117" t="s">
        <v>5982</v>
      </c>
      <c r="G335" s="118" t="str">
        <f t="shared" si="5"/>
        <v>019747後志教育研修センター組合</v>
      </c>
      <c r="H335" s="117"/>
      <c r="J335" s="117"/>
      <c r="K335" s="121">
        <v>3404</v>
      </c>
      <c r="L335" s="121">
        <v>0</v>
      </c>
      <c r="M335" s="121">
        <v>0</v>
      </c>
      <c r="N335" s="121">
        <v>0</v>
      </c>
      <c r="O335" s="121">
        <v>0</v>
      </c>
    </row>
    <row r="336" spans="1:15" x14ac:dyDescent="0.4">
      <c r="A336" s="117" t="s">
        <v>6634</v>
      </c>
      <c r="B336" s="117" t="s">
        <v>225</v>
      </c>
      <c r="C336" s="117" t="s">
        <v>224</v>
      </c>
      <c r="D336" s="117" t="s">
        <v>223</v>
      </c>
      <c r="E336" s="117" t="s">
        <v>5981</v>
      </c>
      <c r="F336" s="117" t="s">
        <v>5980</v>
      </c>
      <c r="G336" s="118" t="str">
        <f t="shared" si="5"/>
        <v>019755西紋別地区環境衛生施設組合</v>
      </c>
      <c r="H336" s="117"/>
      <c r="J336" s="117"/>
      <c r="K336" s="121">
        <v>28755</v>
      </c>
      <c r="L336" s="121">
        <v>14218</v>
      </c>
      <c r="M336" s="121">
        <v>7225</v>
      </c>
      <c r="N336" s="121">
        <v>4421</v>
      </c>
      <c r="O336" s="121">
        <v>77</v>
      </c>
    </row>
    <row r="337" spans="1:15" x14ac:dyDescent="0.4">
      <c r="A337" s="117" t="s">
        <v>6634</v>
      </c>
      <c r="B337" s="117" t="s">
        <v>225</v>
      </c>
      <c r="C337" s="117" t="s">
        <v>224</v>
      </c>
      <c r="D337" s="117" t="s">
        <v>223</v>
      </c>
      <c r="E337" s="117" t="s">
        <v>5979</v>
      </c>
      <c r="F337" s="117" t="s">
        <v>5978</v>
      </c>
      <c r="G337" s="118" t="str">
        <f t="shared" si="5"/>
        <v>019771日高管内地方税滞納整理機構</v>
      </c>
      <c r="H337" s="117"/>
      <c r="J337" s="117"/>
      <c r="K337" s="121">
        <v>2544</v>
      </c>
      <c r="L337" s="121">
        <v>0</v>
      </c>
      <c r="M337" s="121">
        <v>2480</v>
      </c>
      <c r="N337" s="121">
        <v>0</v>
      </c>
      <c r="O337" s="121">
        <v>4</v>
      </c>
    </row>
    <row r="338" spans="1:15" x14ac:dyDescent="0.4">
      <c r="A338" s="117" t="s">
        <v>6634</v>
      </c>
      <c r="B338" s="117" t="s">
        <v>225</v>
      </c>
      <c r="C338" s="117" t="s">
        <v>224</v>
      </c>
      <c r="D338" s="117" t="s">
        <v>223</v>
      </c>
      <c r="E338" s="117" t="s">
        <v>5977</v>
      </c>
      <c r="F338" s="117" t="s">
        <v>5976</v>
      </c>
      <c r="G338" s="118" t="str">
        <f t="shared" si="5"/>
        <v>019780大雪葬斎組合</v>
      </c>
      <c r="H338" s="117"/>
      <c r="J338" s="117"/>
      <c r="K338" s="121">
        <v>8388</v>
      </c>
      <c r="L338" s="121">
        <v>4051</v>
      </c>
      <c r="M338" s="121">
        <v>2005</v>
      </c>
      <c r="N338" s="121">
        <v>1262</v>
      </c>
      <c r="O338" s="121">
        <v>7</v>
      </c>
    </row>
    <row r="339" spans="1:15" x14ac:dyDescent="0.4">
      <c r="A339" s="117" t="s">
        <v>6634</v>
      </c>
      <c r="B339" s="117" t="s">
        <v>225</v>
      </c>
      <c r="C339" s="117" t="s">
        <v>224</v>
      </c>
      <c r="D339" s="117" t="s">
        <v>223</v>
      </c>
      <c r="E339" s="117" t="s">
        <v>5975</v>
      </c>
      <c r="F339" s="117" t="s">
        <v>5974</v>
      </c>
      <c r="G339" s="118" t="str">
        <f t="shared" si="5"/>
        <v>019810石狩湾新港管理組合</v>
      </c>
      <c r="H339" s="117"/>
      <c r="J339" s="117"/>
      <c r="K339" s="121">
        <v>213561</v>
      </c>
      <c r="L339" s="121">
        <v>108019</v>
      </c>
      <c r="M339" s="121">
        <v>63386</v>
      </c>
      <c r="N339" s="121">
        <v>36635</v>
      </c>
      <c r="O339" s="121">
        <v>183</v>
      </c>
    </row>
    <row r="340" spans="1:15" x14ac:dyDescent="0.4">
      <c r="A340" s="117" t="s">
        <v>6634</v>
      </c>
      <c r="B340" s="117" t="s">
        <v>225</v>
      </c>
      <c r="C340" s="117" t="s">
        <v>224</v>
      </c>
      <c r="D340" s="117" t="s">
        <v>223</v>
      </c>
      <c r="E340" s="117" t="s">
        <v>5973</v>
      </c>
      <c r="F340" s="117" t="s">
        <v>5972</v>
      </c>
      <c r="G340" s="118" t="str">
        <f t="shared" si="5"/>
        <v>019852北空知圏学校給食組合</v>
      </c>
      <c r="H340" s="117"/>
      <c r="J340" s="117"/>
      <c r="K340" s="121">
        <v>29704</v>
      </c>
      <c r="L340" s="121">
        <v>0</v>
      </c>
      <c r="M340" s="121">
        <v>0</v>
      </c>
      <c r="N340" s="121">
        <v>0</v>
      </c>
      <c r="O340" s="121">
        <v>0</v>
      </c>
    </row>
    <row r="341" spans="1:15" x14ac:dyDescent="0.4">
      <c r="A341" s="117" t="s">
        <v>6634</v>
      </c>
      <c r="B341" s="117" t="s">
        <v>225</v>
      </c>
      <c r="C341" s="117" t="s">
        <v>224</v>
      </c>
      <c r="D341" s="117" t="s">
        <v>223</v>
      </c>
      <c r="E341" s="117" t="s">
        <v>5971</v>
      </c>
      <c r="F341" s="117" t="s">
        <v>5970</v>
      </c>
      <c r="G341" s="118" t="str">
        <f t="shared" si="5"/>
        <v>019925釧路公立大学事務組合</v>
      </c>
      <c r="H341" s="117"/>
      <c r="J341" s="117"/>
      <c r="K341" s="121">
        <v>607678</v>
      </c>
      <c r="L341" s="121">
        <v>304037</v>
      </c>
      <c r="M341" s="121">
        <v>149474</v>
      </c>
      <c r="N341" s="121">
        <v>93332</v>
      </c>
      <c r="O341" s="121">
        <v>507</v>
      </c>
    </row>
    <row r="342" spans="1:15" x14ac:dyDescent="0.4">
      <c r="A342" s="117" t="s">
        <v>6634</v>
      </c>
      <c r="B342" s="117" t="s">
        <v>225</v>
      </c>
      <c r="C342" s="117" t="s">
        <v>224</v>
      </c>
      <c r="D342" s="117" t="s">
        <v>223</v>
      </c>
      <c r="E342" s="117" t="s">
        <v>5969</v>
      </c>
      <c r="F342" s="117" t="s">
        <v>5968</v>
      </c>
      <c r="G342" s="118" t="str">
        <f t="shared" si="5"/>
        <v>019976南空知ふるさと市町村圏組合</v>
      </c>
      <c r="H342" s="117"/>
      <c r="J342" s="117"/>
      <c r="K342" s="121">
        <v>3007</v>
      </c>
      <c r="L342" s="121">
        <v>0</v>
      </c>
      <c r="M342" s="121">
        <v>0</v>
      </c>
      <c r="N342" s="121">
        <v>0</v>
      </c>
      <c r="O342" s="121">
        <v>0</v>
      </c>
    </row>
    <row r="343" spans="1:15" x14ac:dyDescent="0.4">
      <c r="A343" s="117" t="s">
        <v>6634</v>
      </c>
      <c r="B343" s="117" t="s">
        <v>225</v>
      </c>
      <c r="C343" s="117" t="s">
        <v>224</v>
      </c>
      <c r="D343" s="117" t="s">
        <v>223</v>
      </c>
      <c r="E343" s="117" t="s">
        <v>5966</v>
      </c>
      <c r="F343" s="117" t="s">
        <v>5965</v>
      </c>
      <c r="G343" s="118" t="str">
        <f t="shared" si="5"/>
        <v>022012青森市</v>
      </c>
      <c r="H343" s="117"/>
      <c r="J343" s="117"/>
      <c r="K343" s="121">
        <v>11482354</v>
      </c>
      <c r="L343" s="121">
        <v>5250111</v>
      </c>
      <c r="M343" s="121">
        <v>2755512</v>
      </c>
      <c r="N343" s="121">
        <v>1785834</v>
      </c>
      <c r="O343" s="121">
        <v>9650</v>
      </c>
    </row>
    <row r="344" spans="1:15" x14ac:dyDescent="0.4">
      <c r="A344" s="117" t="s">
        <v>6634</v>
      </c>
      <c r="B344" s="117" t="s">
        <v>225</v>
      </c>
      <c r="C344" s="117" t="s">
        <v>224</v>
      </c>
      <c r="D344" s="117" t="s">
        <v>223</v>
      </c>
      <c r="E344" s="117" t="s">
        <v>5964</v>
      </c>
      <c r="F344" s="117" t="s">
        <v>5963</v>
      </c>
      <c r="G344" s="118" t="str">
        <f t="shared" si="5"/>
        <v>022021弘前市</v>
      </c>
      <c r="H344" s="117"/>
      <c r="J344" s="117"/>
      <c r="K344" s="121">
        <v>8988191</v>
      </c>
      <c r="L344" s="121">
        <v>3832662</v>
      </c>
      <c r="M344" s="121">
        <v>1871504</v>
      </c>
      <c r="N344" s="121">
        <v>1236161</v>
      </c>
      <c r="O344" s="121">
        <v>7018</v>
      </c>
    </row>
    <row r="345" spans="1:15" x14ac:dyDescent="0.4">
      <c r="A345" s="117" t="s">
        <v>6634</v>
      </c>
      <c r="B345" s="117" t="s">
        <v>225</v>
      </c>
      <c r="C345" s="117" t="s">
        <v>224</v>
      </c>
      <c r="D345" s="117" t="s">
        <v>223</v>
      </c>
      <c r="E345" s="117" t="s">
        <v>5962</v>
      </c>
      <c r="F345" s="117" t="s">
        <v>5961</v>
      </c>
      <c r="G345" s="118" t="str">
        <f t="shared" si="5"/>
        <v>022039八戸市</v>
      </c>
      <c r="H345" s="117"/>
      <c r="I345" s="117"/>
      <c r="J345" s="117"/>
      <c r="K345" s="121">
        <v>9722336</v>
      </c>
      <c r="L345" s="121">
        <v>4107144</v>
      </c>
      <c r="M345" s="121">
        <v>2154714</v>
      </c>
      <c r="N345" s="121">
        <v>1426959</v>
      </c>
      <c r="O345" s="121">
        <v>6702</v>
      </c>
    </row>
    <row r="346" spans="1:15" x14ac:dyDescent="0.4">
      <c r="A346" s="117" t="s">
        <v>6634</v>
      </c>
      <c r="B346" s="117" t="s">
        <v>225</v>
      </c>
      <c r="C346" s="117" t="s">
        <v>224</v>
      </c>
      <c r="D346" s="117" t="s">
        <v>223</v>
      </c>
      <c r="E346" s="117" t="s">
        <v>5960</v>
      </c>
      <c r="F346" s="117" t="s">
        <v>5959</v>
      </c>
      <c r="G346" s="118" t="str">
        <f t="shared" si="5"/>
        <v>022047黒石市</v>
      </c>
      <c r="H346" s="117"/>
      <c r="J346" s="117"/>
      <c r="K346" s="121">
        <v>2065041</v>
      </c>
      <c r="L346" s="121">
        <v>862174</v>
      </c>
      <c r="M346" s="121">
        <v>425622</v>
      </c>
      <c r="N346" s="121">
        <v>303366</v>
      </c>
      <c r="O346" s="121">
        <v>1517</v>
      </c>
    </row>
    <row r="347" spans="1:15" x14ac:dyDescent="0.4">
      <c r="A347" s="117" t="s">
        <v>6634</v>
      </c>
      <c r="B347" s="117" t="s">
        <v>225</v>
      </c>
      <c r="C347" s="117" t="s">
        <v>224</v>
      </c>
      <c r="D347" s="117" t="s">
        <v>223</v>
      </c>
      <c r="E347" s="117" t="s">
        <v>5958</v>
      </c>
      <c r="F347" s="117" t="s">
        <v>5957</v>
      </c>
      <c r="G347" s="118" t="str">
        <f t="shared" si="5"/>
        <v>022055五所川原市</v>
      </c>
      <c r="H347" s="117"/>
      <c r="J347" s="117"/>
      <c r="K347" s="121">
        <v>3373341</v>
      </c>
      <c r="L347" s="121">
        <v>1487007</v>
      </c>
      <c r="M347" s="121">
        <v>670947</v>
      </c>
      <c r="N347" s="121">
        <v>486461</v>
      </c>
      <c r="O347" s="121">
        <v>2601</v>
      </c>
    </row>
    <row r="348" spans="1:15" x14ac:dyDescent="0.4">
      <c r="A348" s="117" t="s">
        <v>6634</v>
      </c>
      <c r="B348" s="117" t="s">
        <v>225</v>
      </c>
      <c r="C348" s="117" t="s">
        <v>224</v>
      </c>
      <c r="D348" s="117" t="s">
        <v>223</v>
      </c>
      <c r="E348" s="117" t="s">
        <v>5956</v>
      </c>
      <c r="F348" s="117" t="s">
        <v>5955</v>
      </c>
      <c r="G348" s="118" t="str">
        <f t="shared" si="5"/>
        <v>022063十和田市</v>
      </c>
      <c r="H348" s="117"/>
      <c r="J348" s="117"/>
      <c r="K348" s="121">
        <v>3186368</v>
      </c>
      <c r="L348" s="121">
        <v>1262670</v>
      </c>
      <c r="M348" s="121">
        <v>586878</v>
      </c>
      <c r="N348" s="121">
        <v>427166</v>
      </c>
      <c r="O348" s="121">
        <v>2335</v>
      </c>
    </row>
    <row r="349" spans="1:15" x14ac:dyDescent="0.4">
      <c r="A349" s="117" t="s">
        <v>6634</v>
      </c>
      <c r="B349" s="117" t="s">
        <v>225</v>
      </c>
      <c r="C349" s="117" t="s">
        <v>224</v>
      </c>
      <c r="D349" s="117" t="s">
        <v>223</v>
      </c>
      <c r="E349" s="117" t="s">
        <v>5954</v>
      </c>
      <c r="F349" s="117" t="s">
        <v>5953</v>
      </c>
      <c r="G349" s="118" t="str">
        <f t="shared" si="5"/>
        <v>022071三沢市</v>
      </c>
      <c r="H349" s="117"/>
      <c r="I349" s="117"/>
      <c r="J349" s="117"/>
      <c r="K349" s="121">
        <v>3476087</v>
      </c>
      <c r="L349" s="121">
        <v>1563210</v>
      </c>
      <c r="M349" s="121">
        <v>773291</v>
      </c>
      <c r="N349" s="121">
        <v>518669</v>
      </c>
      <c r="O349" s="121">
        <v>3543</v>
      </c>
    </row>
    <row r="350" spans="1:15" x14ac:dyDescent="0.4">
      <c r="A350" s="117" t="s">
        <v>6634</v>
      </c>
      <c r="B350" s="117" t="s">
        <v>225</v>
      </c>
      <c r="C350" s="117" t="s">
        <v>224</v>
      </c>
      <c r="D350" s="117" t="s">
        <v>223</v>
      </c>
      <c r="E350" s="117" t="s">
        <v>5952</v>
      </c>
      <c r="F350" s="117" t="s">
        <v>5951</v>
      </c>
      <c r="G350" s="118" t="str">
        <f t="shared" si="5"/>
        <v>022080むつ市</v>
      </c>
      <c r="H350" s="117"/>
      <c r="J350" s="117"/>
      <c r="K350" s="121">
        <v>3875522</v>
      </c>
      <c r="L350" s="121">
        <v>1541329</v>
      </c>
      <c r="M350" s="121">
        <v>749483</v>
      </c>
      <c r="N350" s="121">
        <v>522570</v>
      </c>
      <c r="O350" s="121">
        <v>2615</v>
      </c>
    </row>
    <row r="351" spans="1:15" x14ac:dyDescent="0.4">
      <c r="A351" s="117" t="s">
        <v>6634</v>
      </c>
      <c r="B351" s="117" t="s">
        <v>225</v>
      </c>
      <c r="C351" s="117" t="s">
        <v>224</v>
      </c>
      <c r="D351" s="117" t="s">
        <v>223</v>
      </c>
      <c r="E351" s="117" t="s">
        <v>5950</v>
      </c>
      <c r="F351" s="117" t="s">
        <v>5949</v>
      </c>
      <c r="G351" s="118" t="str">
        <f t="shared" si="5"/>
        <v>022098つがる市</v>
      </c>
      <c r="H351" s="117"/>
      <c r="J351" s="117"/>
      <c r="K351" s="121">
        <v>3587876</v>
      </c>
      <c r="L351" s="121">
        <v>1563612</v>
      </c>
      <c r="M351" s="121">
        <v>752137</v>
      </c>
      <c r="N351" s="121">
        <v>514996</v>
      </c>
      <c r="O351" s="121">
        <v>3999</v>
      </c>
    </row>
    <row r="352" spans="1:15" x14ac:dyDescent="0.4">
      <c r="A352" s="117" t="s">
        <v>6634</v>
      </c>
      <c r="B352" s="117" t="s">
        <v>225</v>
      </c>
      <c r="C352" s="117" t="s">
        <v>224</v>
      </c>
      <c r="D352" s="117" t="s">
        <v>223</v>
      </c>
      <c r="E352" s="117" t="s">
        <v>5948</v>
      </c>
      <c r="F352" s="117" t="s">
        <v>5947</v>
      </c>
      <c r="G352" s="118" t="str">
        <f t="shared" si="5"/>
        <v>022101平川市</v>
      </c>
      <c r="H352" s="117"/>
      <c r="J352" s="117"/>
      <c r="K352" s="121">
        <v>2259586</v>
      </c>
      <c r="L352" s="121">
        <v>965600</v>
      </c>
      <c r="M352" s="121">
        <v>423842</v>
      </c>
      <c r="N352" s="121">
        <v>312466</v>
      </c>
      <c r="O352" s="121">
        <v>1403</v>
      </c>
    </row>
    <row r="353" spans="1:15" x14ac:dyDescent="0.4">
      <c r="A353" s="117" t="s">
        <v>6634</v>
      </c>
      <c r="B353" s="117" t="s">
        <v>225</v>
      </c>
      <c r="C353" s="117" t="s">
        <v>224</v>
      </c>
      <c r="D353" s="117" t="s">
        <v>223</v>
      </c>
      <c r="E353" s="117" t="s">
        <v>5946</v>
      </c>
      <c r="F353" s="117" t="s">
        <v>5945</v>
      </c>
      <c r="G353" s="118" t="str">
        <f t="shared" si="5"/>
        <v>023019平内町</v>
      </c>
      <c r="H353" s="117"/>
      <c r="J353" s="117"/>
      <c r="K353" s="121">
        <v>861889</v>
      </c>
      <c r="L353" s="121">
        <v>346213</v>
      </c>
      <c r="M353" s="121">
        <v>154017</v>
      </c>
      <c r="N353" s="121">
        <v>122777</v>
      </c>
      <c r="O353" s="121">
        <v>652</v>
      </c>
    </row>
    <row r="354" spans="1:15" x14ac:dyDescent="0.4">
      <c r="A354" s="117" t="s">
        <v>6634</v>
      </c>
      <c r="B354" s="117" t="s">
        <v>225</v>
      </c>
      <c r="C354" s="117" t="s">
        <v>224</v>
      </c>
      <c r="D354" s="117" t="s">
        <v>223</v>
      </c>
      <c r="E354" s="117" t="s">
        <v>5944</v>
      </c>
      <c r="F354" s="117" t="s">
        <v>5943</v>
      </c>
      <c r="G354" s="118" t="str">
        <f t="shared" si="5"/>
        <v>023035今別町</v>
      </c>
      <c r="H354" s="117"/>
      <c r="J354" s="117"/>
      <c r="K354" s="121">
        <v>459628</v>
      </c>
      <c r="L354" s="121">
        <v>154746</v>
      </c>
      <c r="M354" s="121">
        <v>70329</v>
      </c>
      <c r="N354" s="121">
        <v>58988</v>
      </c>
      <c r="O354" s="121">
        <v>0</v>
      </c>
    </row>
    <row r="355" spans="1:15" x14ac:dyDescent="0.4">
      <c r="A355" s="117" t="s">
        <v>6634</v>
      </c>
      <c r="B355" s="117" t="s">
        <v>225</v>
      </c>
      <c r="C355" s="117" t="s">
        <v>224</v>
      </c>
      <c r="D355" s="117" t="s">
        <v>223</v>
      </c>
      <c r="E355" s="117" t="s">
        <v>5942</v>
      </c>
      <c r="F355" s="117" t="s">
        <v>5941</v>
      </c>
      <c r="G355" s="118" t="str">
        <f t="shared" si="5"/>
        <v>023043蓬田村</v>
      </c>
      <c r="H355" s="117"/>
      <c r="J355" s="117"/>
      <c r="K355" s="121">
        <v>420151</v>
      </c>
      <c r="L355" s="121">
        <v>169415</v>
      </c>
      <c r="M355" s="121">
        <v>79246</v>
      </c>
      <c r="N355" s="121">
        <v>63539</v>
      </c>
      <c r="O355" s="121">
        <v>395</v>
      </c>
    </row>
    <row r="356" spans="1:15" x14ac:dyDescent="0.4">
      <c r="A356" s="117" t="s">
        <v>6634</v>
      </c>
      <c r="B356" s="117" t="s">
        <v>225</v>
      </c>
      <c r="C356" s="117" t="s">
        <v>224</v>
      </c>
      <c r="D356" s="117" t="s">
        <v>223</v>
      </c>
      <c r="E356" s="117" t="s">
        <v>5940</v>
      </c>
      <c r="F356" s="117" t="s">
        <v>5939</v>
      </c>
      <c r="G356" s="118" t="str">
        <f t="shared" si="5"/>
        <v>023078外ヶ浜町</v>
      </c>
      <c r="H356" s="117"/>
      <c r="J356" s="117"/>
      <c r="K356" s="121">
        <v>858934</v>
      </c>
      <c r="L356" s="121">
        <v>359145</v>
      </c>
      <c r="M356" s="121">
        <v>167512</v>
      </c>
      <c r="N356" s="121">
        <v>130002</v>
      </c>
      <c r="O356" s="121">
        <v>715</v>
      </c>
    </row>
    <row r="357" spans="1:15" x14ac:dyDescent="0.4">
      <c r="A357" s="117" t="s">
        <v>6634</v>
      </c>
      <c r="B357" s="117" t="s">
        <v>225</v>
      </c>
      <c r="C357" s="117" t="s">
        <v>224</v>
      </c>
      <c r="D357" s="117" t="s">
        <v>223</v>
      </c>
      <c r="E357" s="117" t="s">
        <v>5938</v>
      </c>
      <c r="F357" s="117" t="s">
        <v>5937</v>
      </c>
      <c r="G357" s="118" t="str">
        <f t="shared" si="5"/>
        <v>023213鰺ケ沢町</v>
      </c>
      <c r="H357" s="117"/>
      <c r="J357" s="117"/>
      <c r="K357" s="121">
        <v>1112647</v>
      </c>
      <c r="L357" s="121">
        <v>503980</v>
      </c>
      <c r="M357" s="121">
        <v>215645</v>
      </c>
      <c r="N357" s="121">
        <v>160535</v>
      </c>
      <c r="O357" s="121">
        <v>882</v>
      </c>
    </row>
    <row r="358" spans="1:15" x14ac:dyDescent="0.4">
      <c r="A358" s="117" t="s">
        <v>6634</v>
      </c>
      <c r="B358" s="117" t="s">
        <v>225</v>
      </c>
      <c r="C358" s="117" t="s">
        <v>224</v>
      </c>
      <c r="D358" s="117" t="s">
        <v>223</v>
      </c>
      <c r="E358" s="117" t="s">
        <v>5936</v>
      </c>
      <c r="F358" s="117" t="s">
        <v>5935</v>
      </c>
      <c r="G358" s="118" t="str">
        <f t="shared" si="5"/>
        <v>023230深浦町</v>
      </c>
      <c r="H358" s="117"/>
      <c r="J358" s="117"/>
      <c r="K358" s="121">
        <v>1011063</v>
      </c>
      <c r="L358" s="121">
        <v>435921</v>
      </c>
      <c r="M358" s="121">
        <v>195592</v>
      </c>
      <c r="N358" s="121">
        <v>145061</v>
      </c>
      <c r="O358" s="121">
        <v>757</v>
      </c>
    </row>
    <row r="359" spans="1:15" x14ac:dyDescent="0.4">
      <c r="A359" s="117" t="s">
        <v>6634</v>
      </c>
      <c r="B359" s="117" t="s">
        <v>225</v>
      </c>
      <c r="C359" s="117" t="s">
        <v>224</v>
      </c>
      <c r="D359" s="117" t="s">
        <v>223</v>
      </c>
      <c r="E359" s="117" t="s">
        <v>5934</v>
      </c>
      <c r="F359" s="117" t="s">
        <v>5933</v>
      </c>
      <c r="G359" s="118" t="str">
        <f t="shared" si="5"/>
        <v>023434西目屋村</v>
      </c>
      <c r="H359" s="117"/>
      <c r="J359" s="117"/>
      <c r="K359" s="121">
        <v>354708</v>
      </c>
      <c r="L359" s="121">
        <v>130572</v>
      </c>
      <c r="M359" s="121">
        <v>64000</v>
      </c>
      <c r="N359" s="121">
        <v>52142</v>
      </c>
      <c r="O359" s="121">
        <v>273</v>
      </c>
    </row>
    <row r="360" spans="1:15" x14ac:dyDescent="0.4">
      <c r="A360" s="117" t="s">
        <v>6634</v>
      </c>
      <c r="B360" s="117" t="s">
        <v>225</v>
      </c>
      <c r="C360" s="117" t="s">
        <v>224</v>
      </c>
      <c r="D360" s="117" t="s">
        <v>223</v>
      </c>
      <c r="E360" s="117" t="s">
        <v>5932</v>
      </c>
      <c r="F360" s="117" t="s">
        <v>5931</v>
      </c>
      <c r="G360" s="118" t="str">
        <f t="shared" si="5"/>
        <v>023612藤崎町</v>
      </c>
      <c r="H360" s="117"/>
      <c r="J360" s="117"/>
      <c r="K360" s="121">
        <v>1034658</v>
      </c>
      <c r="L360" s="121">
        <v>439752</v>
      </c>
      <c r="M360" s="121">
        <v>193869</v>
      </c>
      <c r="N360" s="121">
        <v>150789</v>
      </c>
      <c r="O360" s="121">
        <v>778</v>
      </c>
    </row>
    <row r="361" spans="1:15" x14ac:dyDescent="0.4">
      <c r="A361" s="117" t="s">
        <v>6634</v>
      </c>
      <c r="B361" s="117" t="s">
        <v>225</v>
      </c>
      <c r="C361" s="117" t="s">
        <v>224</v>
      </c>
      <c r="D361" s="117" t="s">
        <v>223</v>
      </c>
      <c r="E361" s="117" t="s">
        <v>5930</v>
      </c>
      <c r="F361" s="117" t="s">
        <v>5929</v>
      </c>
      <c r="G361" s="118" t="str">
        <f t="shared" si="5"/>
        <v>023621大鰐町</v>
      </c>
      <c r="H361" s="117"/>
      <c r="J361" s="117"/>
      <c r="K361" s="121">
        <v>667430</v>
      </c>
      <c r="L361" s="121">
        <v>277267</v>
      </c>
      <c r="M361" s="121">
        <v>115780</v>
      </c>
      <c r="N361" s="121">
        <v>87238</v>
      </c>
      <c r="O361" s="121">
        <v>449</v>
      </c>
    </row>
    <row r="362" spans="1:15" x14ac:dyDescent="0.4">
      <c r="A362" s="117" t="s">
        <v>6634</v>
      </c>
      <c r="B362" s="117" t="s">
        <v>225</v>
      </c>
      <c r="C362" s="117" t="s">
        <v>224</v>
      </c>
      <c r="D362" s="117" t="s">
        <v>223</v>
      </c>
      <c r="E362" s="117" t="s">
        <v>5928</v>
      </c>
      <c r="F362" s="117" t="s">
        <v>5927</v>
      </c>
      <c r="G362" s="118" t="str">
        <f t="shared" si="5"/>
        <v>023671田舎館村</v>
      </c>
      <c r="H362" s="117"/>
      <c r="J362" s="117"/>
      <c r="K362" s="121">
        <v>576568</v>
      </c>
      <c r="L362" s="121">
        <v>236482</v>
      </c>
      <c r="M362" s="121">
        <v>103928</v>
      </c>
      <c r="N362" s="121">
        <v>81167</v>
      </c>
      <c r="O362" s="121">
        <v>424</v>
      </c>
    </row>
    <row r="363" spans="1:15" x14ac:dyDescent="0.4">
      <c r="A363" s="117" t="s">
        <v>6634</v>
      </c>
      <c r="B363" s="117" t="s">
        <v>225</v>
      </c>
      <c r="C363" s="117" t="s">
        <v>224</v>
      </c>
      <c r="D363" s="117" t="s">
        <v>223</v>
      </c>
      <c r="E363" s="117" t="s">
        <v>5926</v>
      </c>
      <c r="F363" s="117" t="s">
        <v>5925</v>
      </c>
      <c r="G363" s="118" t="str">
        <f t="shared" si="5"/>
        <v>023817板柳町</v>
      </c>
      <c r="H363" s="117"/>
      <c r="J363" s="117"/>
      <c r="K363" s="121">
        <v>917551</v>
      </c>
      <c r="L363" s="121">
        <v>350948</v>
      </c>
      <c r="M363" s="121">
        <v>153682</v>
      </c>
      <c r="N363" s="121">
        <v>123215</v>
      </c>
      <c r="O363" s="121">
        <v>599</v>
      </c>
    </row>
    <row r="364" spans="1:15" x14ac:dyDescent="0.4">
      <c r="A364" s="117" t="s">
        <v>6634</v>
      </c>
      <c r="B364" s="117" t="s">
        <v>225</v>
      </c>
      <c r="C364" s="117" t="s">
        <v>224</v>
      </c>
      <c r="D364" s="117" t="s">
        <v>223</v>
      </c>
      <c r="E364" s="117" t="s">
        <v>5924</v>
      </c>
      <c r="F364" s="117" t="s">
        <v>5923</v>
      </c>
      <c r="G364" s="118" t="str">
        <f t="shared" si="5"/>
        <v>023841鶴田町</v>
      </c>
      <c r="H364" s="117"/>
      <c r="J364" s="117"/>
      <c r="K364" s="121">
        <v>867071</v>
      </c>
      <c r="L364" s="121">
        <v>364183</v>
      </c>
      <c r="M364" s="121">
        <v>153713</v>
      </c>
      <c r="N364" s="121">
        <v>120304</v>
      </c>
      <c r="O364" s="121">
        <v>617</v>
      </c>
    </row>
    <row r="365" spans="1:15" x14ac:dyDescent="0.4">
      <c r="A365" s="117" t="s">
        <v>6634</v>
      </c>
      <c r="B365" s="117" t="s">
        <v>225</v>
      </c>
      <c r="C365" s="117" t="s">
        <v>224</v>
      </c>
      <c r="D365" s="117" t="s">
        <v>223</v>
      </c>
      <c r="E365" s="117" t="s">
        <v>5922</v>
      </c>
      <c r="F365" s="117" t="s">
        <v>5921</v>
      </c>
      <c r="G365" s="118" t="str">
        <f t="shared" si="5"/>
        <v>023876中泊町</v>
      </c>
      <c r="H365" s="117"/>
      <c r="J365" s="117"/>
      <c r="K365" s="121">
        <v>1140530</v>
      </c>
      <c r="L365" s="121">
        <v>466437</v>
      </c>
      <c r="M365" s="121">
        <v>209092</v>
      </c>
      <c r="N365" s="121">
        <v>156816</v>
      </c>
      <c r="O365" s="121">
        <v>1152</v>
      </c>
    </row>
    <row r="366" spans="1:15" x14ac:dyDescent="0.4">
      <c r="A366" s="117" t="s">
        <v>6634</v>
      </c>
      <c r="B366" s="117" t="s">
        <v>225</v>
      </c>
      <c r="C366" s="117" t="s">
        <v>224</v>
      </c>
      <c r="D366" s="117" t="s">
        <v>223</v>
      </c>
      <c r="E366" s="117" t="s">
        <v>5920</v>
      </c>
      <c r="F366" s="117" t="s">
        <v>5919</v>
      </c>
      <c r="G366" s="118" t="str">
        <f t="shared" si="5"/>
        <v>024015野辺地町</v>
      </c>
      <c r="H366" s="117"/>
      <c r="J366" s="117"/>
      <c r="K366" s="121">
        <v>986312</v>
      </c>
      <c r="L366" s="121">
        <v>416375</v>
      </c>
      <c r="M366" s="121">
        <v>191707</v>
      </c>
      <c r="N366" s="121">
        <v>134317</v>
      </c>
      <c r="O366" s="121">
        <v>833</v>
      </c>
    </row>
    <row r="367" spans="1:15" x14ac:dyDescent="0.4">
      <c r="A367" s="117" t="s">
        <v>6634</v>
      </c>
      <c r="B367" s="117" t="s">
        <v>225</v>
      </c>
      <c r="C367" s="117" t="s">
        <v>224</v>
      </c>
      <c r="D367" s="117" t="s">
        <v>223</v>
      </c>
      <c r="E367" s="117" t="s">
        <v>5918</v>
      </c>
      <c r="F367" s="117" t="s">
        <v>5917</v>
      </c>
      <c r="G367" s="118" t="str">
        <f t="shared" si="5"/>
        <v>024023七戸町</v>
      </c>
      <c r="H367" s="117"/>
      <c r="J367" s="117"/>
      <c r="K367" s="121">
        <v>1353349</v>
      </c>
      <c r="L367" s="121">
        <v>593373</v>
      </c>
      <c r="M367" s="121">
        <v>260538</v>
      </c>
      <c r="N367" s="121">
        <v>194060</v>
      </c>
      <c r="O367" s="121">
        <v>1088</v>
      </c>
    </row>
    <row r="368" spans="1:15" x14ac:dyDescent="0.4">
      <c r="A368" s="117" t="s">
        <v>6634</v>
      </c>
      <c r="B368" s="117" t="s">
        <v>225</v>
      </c>
      <c r="C368" s="117" t="s">
        <v>224</v>
      </c>
      <c r="D368" s="117" t="s">
        <v>223</v>
      </c>
      <c r="E368" s="117" t="s">
        <v>5916</v>
      </c>
      <c r="F368" s="117" t="s">
        <v>5915</v>
      </c>
      <c r="G368" s="118" t="str">
        <f t="shared" si="5"/>
        <v>024058六戸町</v>
      </c>
      <c r="H368" s="117"/>
      <c r="J368" s="117"/>
      <c r="K368" s="121">
        <v>735246</v>
      </c>
      <c r="L368" s="121">
        <v>297466</v>
      </c>
      <c r="M368" s="121">
        <v>131456</v>
      </c>
      <c r="N368" s="121">
        <v>107063</v>
      </c>
      <c r="O368" s="121">
        <v>675</v>
      </c>
    </row>
    <row r="369" spans="1:15" x14ac:dyDescent="0.4">
      <c r="A369" s="117" t="s">
        <v>6634</v>
      </c>
      <c r="B369" s="117" t="s">
        <v>225</v>
      </c>
      <c r="C369" s="117" t="s">
        <v>224</v>
      </c>
      <c r="D369" s="117" t="s">
        <v>223</v>
      </c>
      <c r="E369" s="117" t="s">
        <v>5914</v>
      </c>
      <c r="F369" s="117" t="s">
        <v>5913</v>
      </c>
      <c r="G369" s="118" t="str">
        <f t="shared" si="5"/>
        <v>024066横浜町</v>
      </c>
      <c r="H369" s="117"/>
      <c r="J369" s="117"/>
      <c r="K369" s="121">
        <v>595081</v>
      </c>
      <c r="L369" s="121">
        <v>224629</v>
      </c>
      <c r="M369" s="121">
        <v>110278</v>
      </c>
      <c r="N369" s="121">
        <v>84713</v>
      </c>
      <c r="O369" s="121">
        <v>496</v>
      </c>
    </row>
    <row r="370" spans="1:15" x14ac:dyDescent="0.4">
      <c r="A370" s="117" t="s">
        <v>6634</v>
      </c>
      <c r="B370" s="117" t="s">
        <v>225</v>
      </c>
      <c r="C370" s="117" t="s">
        <v>224</v>
      </c>
      <c r="D370" s="117" t="s">
        <v>223</v>
      </c>
      <c r="E370" s="117" t="s">
        <v>5912</v>
      </c>
      <c r="F370" s="117" t="s">
        <v>5911</v>
      </c>
      <c r="G370" s="118" t="str">
        <f t="shared" si="5"/>
        <v>024082東北町</v>
      </c>
      <c r="H370" s="117"/>
      <c r="J370" s="117"/>
      <c r="K370" s="121">
        <v>1305082</v>
      </c>
      <c r="L370" s="121">
        <v>545548</v>
      </c>
      <c r="M370" s="121">
        <v>257781</v>
      </c>
      <c r="N370" s="121">
        <v>183912</v>
      </c>
      <c r="O370" s="121">
        <v>1004</v>
      </c>
    </row>
    <row r="371" spans="1:15" x14ac:dyDescent="0.4">
      <c r="A371" s="117" t="s">
        <v>6634</v>
      </c>
      <c r="B371" s="117" t="s">
        <v>225</v>
      </c>
      <c r="C371" s="117" t="s">
        <v>224</v>
      </c>
      <c r="D371" s="117" t="s">
        <v>223</v>
      </c>
      <c r="E371" s="117" t="s">
        <v>5910</v>
      </c>
      <c r="F371" s="117" t="s">
        <v>5909</v>
      </c>
      <c r="G371" s="118" t="str">
        <f t="shared" si="5"/>
        <v>024112六ケ所村</v>
      </c>
      <c r="H371" s="117"/>
      <c r="J371" s="117"/>
      <c r="K371" s="121">
        <v>1841799</v>
      </c>
      <c r="L371" s="121">
        <v>764181</v>
      </c>
      <c r="M371" s="121">
        <v>409499</v>
      </c>
      <c r="N371" s="121">
        <v>222132</v>
      </c>
      <c r="O371" s="121">
        <v>1701</v>
      </c>
    </row>
    <row r="372" spans="1:15" x14ac:dyDescent="0.4">
      <c r="A372" s="117" t="s">
        <v>6634</v>
      </c>
      <c r="B372" s="117" t="s">
        <v>225</v>
      </c>
      <c r="C372" s="117" t="s">
        <v>224</v>
      </c>
      <c r="D372" s="117" t="s">
        <v>223</v>
      </c>
      <c r="E372" s="117" t="s">
        <v>5908</v>
      </c>
      <c r="F372" s="117" t="s">
        <v>5907</v>
      </c>
      <c r="G372" s="118" t="str">
        <f t="shared" si="5"/>
        <v>024121おいらせ町</v>
      </c>
      <c r="H372" s="117"/>
      <c r="I372" s="117"/>
      <c r="J372" s="117"/>
      <c r="K372" s="121">
        <v>1203400</v>
      </c>
      <c r="L372" s="121">
        <v>510539</v>
      </c>
      <c r="M372" s="121">
        <v>244486</v>
      </c>
      <c r="N372" s="121">
        <v>180910</v>
      </c>
      <c r="O372" s="121">
        <v>973</v>
      </c>
    </row>
    <row r="373" spans="1:15" x14ac:dyDescent="0.4">
      <c r="A373" s="117" t="s">
        <v>6634</v>
      </c>
      <c r="B373" s="117" t="s">
        <v>225</v>
      </c>
      <c r="C373" s="117" t="s">
        <v>224</v>
      </c>
      <c r="D373" s="117" t="s">
        <v>223</v>
      </c>
      <c r="E373" s="117" t="s">
        <v>5906</v>
      </c>
      <c r="F373" s="117" t="s">
        <v>5905</v>
      </c>
      <c r="G373" s="118" t="str">
        <f t="shared" si="5"/>
        <v>024236大間町</v>
      </c>
      <c r="H373" s="117"/>
      <c r="J373" s="117"/>
      <c r="K373" s="121">
        <v>554736</v>
      </c>
      <c r="L373" s="121">
        <v>216072</v>
      </c>
      <c r="M373" s="121">
        <v>104513</v>
      </c>
      <c r="N373" s="121">
        <v>83154</v>
      </c>
      <c r="O373" s="121">
        <v>393</v>
      </c>
    </row>
    <row r="374" spans="1:15" x14ac:dyDescent="0.4">
      <c r="A374" s="117" t="s">
        <v>6634</v>
      </c>
      <c r="B374" s="117" t="s">
        <v>225</v>
      </c>
      <c r="C374" s="117" t="s">
        <v>224</v>
      </c>
      <c r="D374" s="117" t="s">
        <v>223</v>
      </c>
      <c r="E374" s="117" t="s">
        <v>5904</v>
      </c>
      <c r="F374" s="117" t="s">
        <v>5903</v>
      </c>
      <c r="G374" s="118" t="str">
        <f t="shared" si="5"/>
        <v>024244東通村</v>
      </c>
      <c r="H374" s="117"/>
      <c r="J374" s="117"/>
      <c r="K374" s="121">
        <v>857989</v>
      </c>
      <c r="L374" s="121">
        <v>363064</v>
      </c>
      <c r="M374" s="121">
        <v>168982</v>
      </c>
      <c r="N374" s="121">
        <v>122955</v>
      </c>
      <c r="O374" s="121">
        <v>563</v>
      </c>
    </row>
    <row r="375" spans="1:15" x14ac:dyDescent="0.4">
      <c r="A375" s="117" t="s">
        <v>6634</v>
      </c>
      <c r="B375" s="117" t="s">
        <v>225</v>
      </c>
      <c r="C375" s="117" t="s">
        <v>224</v>
      </c>
      <c r="D375" s="117" t="s">
        <v>223</v>
      </c>
      <c r="E375" s="117" t="s">
        <v>5902</v>
      </c>
      <c r="F375" s="117" t="s">
        <v>5901</v>
      </c>
      <c r="G375" s="118" t="str">
        <f t="shared" si="5"/>
        <v>024252風間浦村</v>
      </c>
      <c r="H375" s="117"/>
      <c r="J375" s="117"/>
      <c r="K375" s="121">
        <v>338458</v>
      </c>
      <c r="L375" s="121">
        <v>127930</v>
      </c>
      <c r="M375" s="121">
        <v>54929</v>
      </c>
      <c r="N375" s="121">
        <v>47983</v>
      </c>
      <c r="O375" s="121">
        <v>284</v>
      </c>
    </row>
    <row r="376" spans="1:15" x14ac:dyDescent="0.4">
      <c r="A376" s="117" t="s">
        <v>6634</v>
      </c>
      <c r="B376" s="117" t="s">
        <v>225</v>
      </c>
      <c r="C376" s="117" t="s">
        <v>224</v>
      </c>
      <c r="D376" s="117" t="s">
        <v>223</v>
      </c>
      <c r="E376" s="117" t="s">
        <v>5900</v>
      </c>
      <c r="F376" s="117" t="s">
        <v>5899</v>
      </c>
      <c r="G376" s="118" t="str">
        <f t="shared" si="5"/>
        <v>024261佐井村</v>
      </c>
      <c r="H376" s="117"/>
      <c r="J376" s="117"/>
      <c r="K376" s="121">
        <v>327896</v>
      </c>
      <c r="L376" s="121">
        <v>132467</v>
      </c>
      <c r="M376" s="121">
        <v>56148</v>
      </c>
      <c r="N376" s="121">
        <v>48872</v>
      </c>
      <c r="O376" s="121">
        <v>298</v>
      </c>
    </row>
    <row r="377" spans="1:15" x14ac:dyDescent="0.4">
      <c r="A377" s="117" t="s">
        <v>6634</v>
      </c>
      <c r="B377" s="117" t="s">
        <v>225</v>
      </c>
      <c r="C377" s="117" t="s">
        <v>224</v>
      </c>
      <c r="D377" s="117" t="s">
        <v>223</v>
      </c>
      <c r="E377" s="117" t="s">
        <v>5898</v>
      </c>
      <c r="F377" s="117" t="s">
        <v>5897</v>
      </c>
      <c r="G377" s="118" t="str">
        <f t="shared" si="5"/>
        <v>024414三戸町</v>
      </c>
      <c r="H377" s="117"/>
      <c r="J377" s="117"/>
      <c r="K377" s="121">
        <v>848488</v>
      </c>
      <c r="L377" s="121">
        <v>360622</v>
      </c>
      <c r="M377" s="121">
        <v>154778</v>
      </c>
      <c r="N377" s="121">
        <v>125640</v>
      </c>
      <c r="O377" s="121">
        <v>603</v>
      </c>
    </row>
    <row r="378" spans="1:15" x14ac:dyDescent="0.4">
      <c r="A378" s="117" t="s">
        <v>6634</v>
      </c>
      <c r="B378" s="117" t="s">
        <v>225</v>
      </c>
      <c r="C378" s="117" t="s">
        <v>224</v>
      </c>
      <c r="D378" s="117" t="s">
        <v>223</v>
      </c>
      <c r="E378" s="117" t="s">
        <v>5896</v>
      </c>
      <c r="F378" s="117" t="s">
        <v>5895</v>
      </c>
      <c r="G378" s="118" t="str">
        <f t="shared" si="5"/>
        <v>024422五戸町</v>
      </c>
      <c r="H378" s="117"/>
      <c r="J378" s="117"/>
      <c r="K378" s="121">
        <v>1116888</v>
      </c>
      <c r="L378" s="121">
        <v>463204</v>
      </c>
      <c r="M378" s="121">
        <v>217190</v>
      </c>
      <c r="N378" s="121">
        <v>164354</v>
      </c>
      <c r="O378" s="121">
        <v>823</v>
      </c>
    </row>
    <row r="379" spans="1:15" x14ac:dyDescent="0.4">
      <c r="A379" s="117" t="s">
        <v>6634</v>
      </c>
      <c r="B379" s="117" t="s">
        <v>225</v>
      </c>
      <c r="C379" s="117" t="s">
        <v>224</v>
      </c>
      <c r="D379" s="117" t="s">
        <v>223</v>
      </c>
      <c r="E379" s="117" t="s">
        <v>5894</v>
      </c>
      <c r="F379" s="117" t="s">
        <v>5893</v>
      </c>
      <c r="G379" s="118" t="str">
        <f t="shared" si="5"/>
        <v>024431田子町</v>
      </c>
      <c r="H379" s="117"/>
      <c r="J379" s="117"/>
      <c r="K379" s="121">
        <v>717545</v>
      </c>
      <c r="L379" s="121">
        <v>282493</v>
      </c>
      <c r="M379" s="121">
        <v>128728</v>
      </c>
      <c r="N379" s="121">
        <v>101331</v>
      </c>
      <c r="O379" s="121">
        <v>540</v>
      </c>
    </row>
    <row r="380" spans="1:15" x14ac:dyDescent="0.4">
      <c r="A380" s="117" t="s">
        <v>6634</v>
      </c>
      <c r="B380" s="117" t="s">
        <v>225</v>
      </c>
      <c r="C380" s="117" t="s">
        <v>224</v>
      </c>
      <c r="D380" s="117" t="s">
        <v>223</v>
      </c>
      <c r="E380" s="117" t="s">
        <v>5892</v>
      </c>
      <c r="F380" s="117" t="s">
        <v>1994</v>
      </c>
      <c r="G380" s="118" t="str">
        <f t="shared" si="5"/>
        <v>024457南部町</v>
      </c>
      <c r="H380" s="117"/>
      <c r="J380" s="117"/>
      <c r="K380" s="121">
        <v>1335493</v>
      </c>
      <c r="L380" s="121">
        <v>568899</v>
      </c>
      <c r="M380" s="121">
        <v>275680</v>
      </c>
      <c r="N380" s="121">
        <v>203996</v>
      </c>
      <c r="O380" s="121">
        <v>948</v>
      </c>
    </row>
    <row r="381" spans="1:15" x14ac:dyDescent="0.4">
      <c r="A381" s="117" t="s">
        <v>6634</v>
      </c>
      <c r="B381" s="117" t="s">
        <v>225</v>
      </c>
      <c r="C381" s="117" t="s">
        <v>224</v>
      </c>
      <c r="D381" s="117" t="s">
        <v>223</v>
      </c>
      <c r="E381" s="117" t="s">
        <v>5891</v>
      </c>
      <c r="F381" s="117" t="s">
        <v>5890</v>
      </c>
      <c r="G381" s="118" t="str">
        <f t="shared" si="5"/>
        <v>024465階上町</v>
      </c>
      <c r="H381" s="117"/>
      <c r="I381" s="117"/>
      <c r="J381" s="117"/>
      <c r="K381" s="121">
        <v>774000</v>
      </c>
      <c r="L381" s="121">
        <v>313214</v>
      </c>
      <c r="M381" s="121">
        <v>151145</v>
      </c>
      <c r="N381" s="121">
        <v>116161</v>
      </c>
      <c r="O381" s="121">
        <v>602</v>
      </c>
    </row>
    <row r="382" spans="1:15" x14ac:dyDescent="0.4">
      <c r="A382" s="117" t="s">
        <v>6634</v>
      </c>
      <c r="B382" s="117" t="s">
        <v>225</v>
      </c>
      <c r="C382" s="117" t="s">
        <v>224</v>
      </c>
      <c r="D382" s="117" t="s">
        <v>223</v>
      </c>
      <c r="E382" s="117" t="s">
        <v>5889</v>
      </c>
      <c r="F382" s="117" t="s">
        <v>5888</v>
      </c>
      <c r="G382" s="118" t="str">
        <f t="shared" si="5"/>
        <v>024503新郷村</v>
      </c>
      <c r="H382" s="117"/>
      <c r="J382" s="117"/>
      <c r="K382" s="121">
        <v>530865</v>
      </c>
      <c r="L382" s="121">
        <v>208121</v>
      </c>
      <c r="M382" s="121">
        <v>100166</v>
      </c>
      <c r="N382" s="121">
        <v>77425</v>
      </c>
      <c r="O382" s="121">
        <v>459</v>
      </c>
    </row>
    <row r="383" spans="1:15" x14ac:dyDescent="0.4">
      <c r="A383" s="117" t="s">
        <v>6634</v>
      </c>
      <c r="B383" s="117" t="s">
        <v>225</v>
      </c>
      <c r="C383" s="117" t="s">
        <v>224</v>
      </c>
      <c r="D383" s="117" t="s">
        <v>223</v>
      </c>
      <c r="E383" s="117" t="s">
        <v>5887</v>
      </c>
      <c r="F383" s="117" t="s">
        <v>5886</v>
      </c>
      <c r="G383" s="118" t="str">
        <f t="shared" si="5"/>
        <v>028037中部上北広域事業組合</v>
      </c>
      <c r="H383" s="117"/>
      <c r="J383" s="117"/>
      <c r="K383" s="121">
        <v>978036</v>
      </c>
      <c r="L383" s="121">
        <v>471056</v>
      </c>
      <c r="M383" s="121">
        <v>235737</v>
      </c>
      <c r="N383" s="121">
        <v>146393</v>
      </c>
      <c r="O383" s="121">
        <v>1582</v>
      </c>
    </row>
    <row r="384" spans="1:15" x14ac:dyDescent="0.4">
      <c r="A384" s="117" t="s">
        <v>6634</v>
      </c>
      <c r="B384" s="117" t="s">
        <v>225</v>
      </c>
      <c r="C384" s="117" t="s">
        <v>224</v>
      </c>
      <c r="D384" s="117" t="s">
        <v>223</v>
      </c>
      <c r="E384" s="117" t="s">
        <v>5885</v>
      </c>
      <c r="F384" s="117" t="s">
        <v>5884</v>
      </c>
      <c r="G384" s="118" t="str">
        <f t="shared" si="5"/>
        <v>028061青森県市町村総合事務組合</v>
      </c>
      <c r="H384" s="117"/>
      <c r="J384" s="117"/>
      <c r="K384" s="121">
        <v>401588</v>
      </c>
      <c r="L384" s="121">
        <v>32826</v>
      </c>
      <c r="M384" s="121">
        <v>16640</v>
      </c>
      <c r="N384" s="121">
        <v>10192</v>
      </c>
      <c r="O384" s="121">
        <v>57</v>
      </c>
    </row>
    <row r="385" spans="1:15" x14ac:dyDescent="0.4">
      <c r="A385" s="117" t="s">
        <v>6634</v>
      </c>
      <c r="B385" s="117" t="s">
        <v>225</v>
      </c>
      <c r="C385" s="117" t="s">
        <v>224</v>
      </c>
      <c r="D385" s="117" t="s">
        <v>223</v>
      </c>
      <c r="E385" s="117" t="s">
        <v>5883</v>
      </c>
      <c r="F385" s="117" t="s">
        <v>5882</v>
      </c>
      <c r="G385" s="118" t="str">
        <f t="shared" si="5"/>
        <v>028126青森県市町村職員退職手当組合</v>
      </c>
      <c r="H385" s="117"/>
      <c r="J385" s="117"/>
      <c r="K385" s="121">
        <v>9063623</v>
      </c>
      <c r="L385" s="121">
        <v>27785</v>
      </c>
      <c r="M385" s="121">
        <v>13815</v>
      </c>
      <c r="N385" s="121">
        <v>9053</v>
      </c>
      <c r="O385" s="121">
        <v>53</v>
      </c>
    </row>
    <row r="386" spans="1:15" x14ac:dyDescent="0.4">
      <c r="A386" s="117" t="s">
        <v>6634</v>
      </c>
      <c r="B386" s="117" t="s">
        <v>225</v>
      </c>
      <c r="C386" s="117" t="s">
        <v>224</v>
      </c>
      <c r="D386" s="117" t="s">
        <v>223</v>
      </c>
      <c r="E386" s="117" t="s">
        <v>5881</v>
      </c>
      <c r="F386" s="117" t="s">
        <v>5880</v>
      </c>
      <c r="G386" s="118" t="str">
        <f t="shared" ref="G386:G449" si="6">E386&amp;F386</f>
        <v>028177弘前地区環境整備事務組合</v>
      </c>
      <c r="H386" s="117"/>
      <c r="J386" s="117"/>
      <c r="K386" s="121">
        <v>158114</v>
      </c>
      <c r="L386" s="121">
        <v>54463</v>
      </c>
      <c r="M386" s="121">
        <v>23471</v>
      </c>
      <c r="N386" s="121">
        <v>15502</v>
      </c>
      <c r="O386" s="121">
        <v>280</v>
      </c>
    </row>
    <row r="387" spans="1:15" x14ac:dyDescent="0.4">
      <c r="A387" s="117" t="s">
        <v>6634</v>
      </c>
      <c r="B387" s="117" t="s">
        <v>225</v>
      </c>
      <c r="C387" s="117" t="s">
        <v>224</v>
      </c>
      <c r="D387" s="117" t="s">
        <v>223</v>
      </c>
      <c r="E387" s="117" t="s">
        <v>5879</v>
      </c>
      <c r="F387" s="117" t="s">
        <v>5878</v>
      </c>
      <c r="G387" s="118" t="str">
        <f t="shared" si="6"/>
        <v>028185黒石地区清掃施設組合</v>
      </c>
      <c r="H387" s="117"/>
      <c r="J387" s="117"/>
      <c r="K387" s="121">
        <v>225006</v>
      </c>
      <c r="L387" s="121">
        <v>109533</v>
      </c>
      <c r="M387" s="121">
        <v>52136</v>
      </c>
      <c r="N387" s="121">
        <v>33318</v>
      </c>
      <c r="O387" s="121">
        <v>645</v>
      </c>
    </row>
    <row r="388" spans="1:15" x14ac:dyDescent="0.4">
      <c r="A388" s="117" t="s">
        <v>6634</v>
      </c>
      <c r="B388" s="117" t="s">
        <v>225</v>
      </c>
      <c r="C388" s="117" t="s">
        <v>224</v>
      </c>
      <c r="D388" s="117" t="s">
        <v>223</v>
      </c>
      <c r="E388" s="117" t="s">
        <v>5877</v>
      </c>
      <c r="F388" s="117" t="s">
        <v>5876</v>
      </c>
      <c r="G388" s="118" t="str">
        <f t="shared" si="6"/>
        <v>028193西北五環境整備事務組合</v>
      </c>
      <c r="H388" s="117"/>
      <c r="J388" s="117"/>
      <c r="K388" s="121">
        <v>255193</v>
      </c>
      <c r="L388" s="121">
        <v>125504</v>
      </c>
      <c r="M388" s="121">
        <v>64722</v>
      </c>
      <c r="N388" s="121">
        <v>39763</v>
      </c>
      <c r="O388" s="121">
        <v>641</v>
      </c>
    </row>
    <row r="389" spans="1:15" x14ac:dyDescent="0.4">
      <c r="A389" s="117" t="s">
        <v>6634</v>
      </c>
      <c r="B389" s="117" t="s">
        <v>225</v>
      </c>
      <c r="C389" s="117" t="s">
        <v>224</v>
      </c>
      <c r="D389" s="117" t="s">
        <v>223</v>
      </c>
      <c r="E389" s="117" t="s">
        <v>5875</v>
      </c>
      <c r="F389" s="117" t="s">
        <v>5874</v>
      </c>
      <c r="G389" s="118" t="str">
        <f t="shared" si="6"/>
        <v>028215十和田地区環境整備事務組合</v>
      </c>
      <c r="H389" s="117"/>
      <c r="J389" s="117"/>
      <c r="K389" s="121">
        <v>32478</v>
      </c>
      <c r="L389" s="121">
        <v>15520</v>
      </c>
      <c r="M389" s="121">
        <v>5164</v>
      </c>
      <c r="N389" s="121">
        <v>4348</v>
      </c>
      <c r="O389" s="121">
        <v>90</v>
      </c>
    </row>
    <row r="390" spans="1:15" x14ac:dyDescent="0.4">
      <c r="A390" s="117" t="s">
        <v>6634</v>
      </c>
      <c r="B390" s="117" t="s">
        <v>225</v>
      </c>
      <c r="C390" s="117" t="s">
        <v>224</v>
      </c>
      <c r="D390" s="117" t="s">
        <v>223</v>
      </c>
      <c r="E390" s="117" t="s">
        <v>5873</v>
      </c>
      <c r="F390" s="117" t="s">
        <v>5872</v>
      </c>
      <c r="G390" s="118" t="str">
        <f t="shared" si="6"/>
        <v>028266三戸地区環境整備事務組合</v>
      </c>
      <c r="H390" s="117"/>
      <c r="J390" s="117"/>
      <c r="K390" s="121">
        <v>108084</v>
      </c>
      <c r="L390" s="121">
        <v>57787</v>
      </c>
      <c r="M390" s="121">
        <v>23589</v>
      </c>
      <c r="N390" s="121">
        <v>16134</v>
      </c>
      <c r="O390" s="121">
        <v>238</v>
      </c>
    </row>
    <row r="391" spans="1:15" x14ac:dyDescent="0.4">
      <c r="A391" s="117" t="s">
        <v>6634</v>
      </c>
      <c r="B391" s="117" t="s">
        <v>225</v>
      </c>
      <c r="C391" s="117" t="s">
        <v>224</v>
      </c>
      <c r="D391" s="117" t="s">
        <v>223</v>
      </c>
      <c r="E391" s="117" t="s">
        <v>5871</v>
      </c>
      <c r="F391" s="117" t="s">
        <v>5870</v>
      </c>
      <c r="G391" s="118" t="str">
        <f t="shared" si="6"/>
        <v>028291西海岸衛生処理組合</v>
      </c>
      <c r="H391" s="117"/>
      <c r="J391" s="117"/>
      <c r="K391" s="121">
        <v>137954</v>
      </c>
      <c r="L391" s="121">
        <v>73035</v>
      </c>
      <c r="M391" s="121">
        <v>30992</v>
      </c>
      <c r="N391" s="121">
        <v>21341</v>
      </c>
      <c r="O391" s="121">
        <v>340</v>
      </c>
    </row>
    <row r="392" spans="1:15" x14ac:dyDescent="0.4">
      <c r="A392" s="117" t="s">
        <v>6634</v>
      </c>
      <c r="B392" s="117" t="s">
        <v>225</v>
      </c>
      <c r="C392" s="117" t="s">
        <v>224</v>
      </c>
      <c r="D392" s="117" t="s">
        <v>223</v>
      </c>
      <c r="E392" s="117" t="s">
        <v>5869</v>
      </c>
      <c r="F392" s="117" t="s">
        <v>5868</v>
      </c>
      <c r="G392" s="118" t="str">
        <f t="shared" si="6"/>
        <v>028304西北五広域福祉事務組合</v>
      </c>
      <c r="H392" s="117"/>
      <c r="J392" s="117"/>
      <c r="K392" s="121">
        <v>166523</v>
      </c>
      <c r="L392" s="121">
        <v>82614</v>
      </c>
      <c r="M392" s="121">
        <v>38305</v>
      </c>
      <c r="N392" s="121">
        <v>25239</v>
      </c>
      <c r="O392" s="121">
        <v>138</v>
      </c>
    </row>
    <row r="393" spans="1:15" x14ac:dyDescent="0.4">
      <c r="A393" s="117" t="s">
        <v>6634</v>
      </c>
      <c r="B393" s="117" t="s">
        <v>225</v>
      </c>
      <c r="C393" s="117" t="s">
        <v>224</v>
      </c>
      <c r="D393" s="117" t="s">
        <v>223</v>
      </c>
      <c r="E393" s="117" t="s">
        <v>5867</v>
      </c>
      <c r="F393" s="117" t="s">
        <v>5866</v>
      </c>
      <c r="G393" s="118" t="str">
        <f t="shared" si="6"/>
        <v>028347上北地方教育・福祉事務組合</v>
      </c>
      <c r="H393" s="117"/>
      <c r="J393" s="117"/>
      <c r="K393" s="121">
        <v>418939</v>
      </c>
      <c r="L393" s="121">
        <v>204674</v>
      </c>
      <c r="M393" s="121">
        <v>90321</v>
      </c>
      <c r="N393" s="121">
        <v>61189</v>
      </c>
      <c r="O393" s="121">
        <v>349</v>
      </c>
    </row>
    <row r="394" spans="1:15" x14ac:dyDescent="0.4">
      <c r="A394" s="117" t="s">
        <v>6634</v>
      </c>
      <c r="B394" s="117" t="s">
        <v>225</v>
      </c>
      <c r="C394" s="117" t="s">
        <v>224</v>
      </c>
      <c r="D394" s="117" t="s">
        <v>223</v>
      </c>
      <c r="E394" s="117" t="s">
        <v>5865</v>
      </c>
      <c r="F394" s="117" t="s">
        <v>5864</v>
      </c>
      <c r="G394" s="118" t="str">
        <f t="shared" si="6"/>
        <v>028398青森県交通災害共済組合</v>
      </c>
      <c r="H394" s="117"/>
      <c r="J394" s="117"/>
      <c r="K394" s="121">
        <v>0</v>
      </c>
      <c r="L394" s="121">
        <v>0</v>
      </c>
      <c r="M394" s="121">
        <v>0</v>
      </c>
      <c r="N394" s="121">
        <v>0</v>
      </c>
      <c r="O394" s="121">
        <v>0</v>
      </c>
    </row>
    <row r="395" spans="1:15" x14ac:dyDescent="0.4">
      <c r="A395" s="117" t="s">
        <v>6634</v>
      </c>
      <c r="B395" s="117" t="s">
        <v>225</v>
      </c>
      <c r="C395" s="117" t="s">
        <v>224</v>
      </c>
      <c r="D395" s="117" t="s">
        <v>223</v>
      </c>
      <c r="E395" s="117" t="s">
        <v>5863</v>
      </c>
      <c r="F395" s="117" t="s">
        <v>5862</v>
      </c>
      <c r="G395" s="118" t="str">
        <f t="shared" si="6"/>
        <v>028487南黒地方福祉事務組合</v>
      </c>
      <c r="H395" s="117"/>
      <c r="J395" s="117"/>
      <c r="K395" s="121">
        <v>225301</v>
      </c>
      <c r="L395" s="121">
        <v>115459</v>
      </c>
      <c r="M395" s="121">
        <v>52660</v>
      </c>
      <c r="N395" s="121">
        <v>35034</v>
      </c>
      <c r="O395" s="121">
        <v>204</v>
      </c>
    </row>
    <row r="396" spans="1:15" x14ac:dyDescent="0.4">
      <c r="A396" s="117" t="s">
        <v>6634</v>
      </c>
      <c r="B396" s="117" t="s">
        <v>225</v>
      </c>
      <c r="C396" s="117" t="s">
        <v>224</v>
      </c>
      <c r="D396" s="117" t="s">
        <v>223</v>
      </c>
      <c r="E396" s="117" t="s">
        <v>5861</v>
      </c>
      <c r="F396" s="117" t="s">
        <v>5860</v>
      </c>
      <c r="G396" s="118" t="str">
        <f t="shared" si="6"/>
        <v>028517三戸郡福祉事務組合</v>
      </c>
      <c r="H396" s="117"/>
      <c r="J396" s="117"/>
      <c r="K396" s="121">
        <v>155360</v>
      </c>
      <c r="L396" s="121">
        <v>80224</v>
      </c>
      <c r="M396" s="121">
        <v>37537</v>
      </c>
      <c r="N396" s="121">
        <v>24546</v>
      </c>
      <c r="O396" s="121">
        <v>259</v>
      </c>
    </row>
    <row r="397" spans="1:15" x14ac:dyDescent="0.4">
      <c r="A397" s="117" t="s">
        <v>6634</v>
      </c>
      <c r="B397" s="117" t="s">
        <v>225</v>
      </c>
      <c r="C397" s="117" t="s">
        <v>224</v>
      </c>
      <c r="D397" s="117" t="s">
        <v>223</v>
      </c>
      <c r="E397" s="117" t="s">
        <v>5859</v>
      </c>
      <c r="F397" s="117" t="s">
        <v>5858</v>
      </c>
      <c r="G397" s="118" t="str">
        <f t="shared" si="6"/>
        <v>028533五所川原地区消防事務組合</v>
      </c>
      <c r="H397" s="117"/>
      <c r="J397" s="117"/>
      <c r="K397" s="121">
        <v>2012373</v>
      </c>
      <c r="L397" s="121">
        <v>939242</v>
      </c>
      <c r="M397" s="121">
        <v>515418</v>
      </c>
      <c r="N397" s="121">
        <v>299589</v>
      </c>
      <c r="O397" s="121">
        <v>5778</v>
      </c>
    </row>
    <row r="398" spans="1:15" x14ac:dyDescent="0.4">
      <c r="A398" s="117" t="s">
        <v>6634</v>
      </c>
      <c r="B398" s="117" t="s">
        <v>225</v>
      </c>
      <c r="C398" s="117" t="s">
        <v>224</v>
      </c>
      <c r="D398" s="117" t="s">
        <v>223</v>
      </c>
      <c r="E398" s="117" t="s">
        <v>5857</v>
      </c>
      <c r="F398" s="117" t="s">
        <v>5856</v>
      </c>
      <c r="G398" s="118" t="str">
        <f t="shared" si="6"/>
        <v>028568弘前地区消防事務組合</v>
      </c>
      <c r="H398" s="117"/>
      <c r="J398" s="117"/>
      <c r="K398" s="121">
        <v>3352321</v>
      </c>
      <c r="L398" s="121">
        <v>1603083</v>
      </c>
      <c r="M398" s="121">
        <v>975594</v>
      </c>
      <c r="N398" s="121">
        <v>528532</v>
      </c>
      <c r="O398" s="121">
        <v>6038</v>
      </c>
    </row>
    <row r="399" spans="1:15" x14ac:dyDescent="0.4">
      <c r="A399" s="117" t="s">
        <v>6634</v>
      </c>
      <c r="B399" s="117" t="s">
        <v>225</v>
      </c>
      <c r="C399" s="117" t="s">
        <v>224</v>
      </c>
      <c r="D399" s="117" t="s">
        <v>223</v>
      </c>
      <c r="E399" s="117" t="s">
        <v>5855</v>
      </c>
      <c r="F399" s="117" t="s">
        <v>5854</v>
      </c>
      <c r="G399" s="118" t="str">
        <f t="shared" si="6"/>
        <v>028592八戸地域広域市町村圏事務組合</v>
      </c>
      <c r="H399" s="117"/>
      <c r="J399" s="117"/>
      <c r="K399" s="121">
        <v>3681779</v>
      </c>
      <c r="L399" s="121">
        <v>1616690</v>
      </c>
      <c r="M399" s="121">
        <v>965691</v>
      </c>
      <c r="N399" s="121">
        <v>508432</v>
      </c>
      <c r="O399" s="121">
        <v>5736</v>
      </c>
    </row>
    <row r="400" spans="1:15" x14ac:dyDescent="0.4">
      <c r="A400" s="117" t="s">
        <v>6634</v>
      </c>
      <c r="B400" s="117" t="s">
        <v>225</v>
      </c>
      <c r="C400" s="117" t="s">
        <v>224</v>
      </c>
      <c r="D400" s="117" t="s">
        <v>223</v>
      </c>
      <c r="E400" s="117" t="s">
        <v>5853</v>
      </c>
      <c r="F400" s="117" t="s">
        <v>5852</v>
      </c>
      <c r="G400" s="118" t="str">
        <f t="shared" si="6"/>
        <v>028614下北地域広域行政事務組合</v>
      </c>
      <c r="H400" s="117"/>
      <c r="J400" s="117"/>
      <c r="K400" s="121">
        <v>2525179</v>
      </c>
      <c r="L400" s="121">
        <v>1176592</v>
      </c>
      <c r="M400" s="121">
        <v>642454</v>
      </c>
      <c r="N400" s="121">
        <v>374510</v>
      </c>
      <c r="O400" s="121">
        <v>4083</v>
      </c>
    </row>
    <row r="401" spans="1:15" x14ac:dyDescent="0.4">
      <c r="A401" s="117" t="s">
        <v>6634</v>
      </c>
      <c r="B401" s="117" t="s">
        <v>225</v>
      </c>
      <c r="C401" s="117" t="s">
        <v>224</v>
      </c>
      <c r="D401" s="117" t="s">
        <v>223</v>
      </c>
      <c r="E401" s="117" t="s">
        <v>5851</v>
      </c>
      <c r="F401" s="117" t="s">
        <v>5850</v>
      </c>
      <c r="G401" s="118" t="str">
        <f t="shared" si="6"/>
        <v>028622鰺ケ沢地区消防事務組合</v>
      </c>
      <c r="H401" s="117"/>
      <c r="J401" s="117"/>
      <c r="K401" s="121">
        <v>596023</v>
      </c>
      <c r="L401" s="121">
        <v>295967</v>
      </c>
      <c r="M401" s="121">
        <v>141141</v>
      </c>
      <c r="N401" s="121">
        <v>89532</v>
      </c>
      <c r="O401" s="121">
        <v>1031</v>
      </c>
    </row>
    <row r="402" spans="1:15" x14ac:dyDescent="0.4">
      <c r="A402" s="117" t="s">
        <v>6634</v>
      </c>
      <c r="B402" s="117" t="s">
        <v>225</v>
      </c>
      <c r="C402" s="117" t="s">
        <v>224</v>
      </c>
      <c r="D402" s="117" t="s">
        <v>223</v>
      </c>
      <c r="E402" s="117" t="s">
        <v>5849</v>
      </c>
      <c r="F402" s="117" t="s">
        <v>5848</v>
      </c>
      <c r="G402" s="118" t="str">
        <f t="shared" si="6"/>
        <v>028631十和田地域広域事務組合</v>
      </c>
      <c r="H402" s="117"/>
      <c r="J402" s="117"/>
      <c r="K402" s="121">
        <v>1375794</v>
      </c>
      <c r="L402" s="121">
        <v>725651</v>
      </c>
      <c r="M402" s="121">
        <v>388458</v>
      </c>
      <c r="N402" s="121">
        <v>230910</v>
      </c>
      <c r="O402" s="121">
        <v>2554</v>
      </c>
    </row>
    <row r="403" spans="1:15" x14ac:dyDescent="0.4">
      <c r="A403" s="117" t="s">
        <v>6634</v>
      </c>
      <c r="B403" s="117" t="s">
        <v>225</v>
      </c>
      <c r="C403" s="117" t="s">
        <v>224</v>
      </c>
      <c r="D403" s="117" t="s">
        <v>223</v>
      </c>
      <c r="E403" s="117" t="s">
        <v>5847</v>
      </c>
      <c r="F403" s="117" t="s">
        <v>5846</v>
      </c>
      <c r="G403" s="118" t="str">
        <f t="shared" si="6"/>
        <v>028673田子高原広域事務組合</v>
      </c>
      <c r="H403" s="117"/>
      <c r="J403" s="117"/>
      <c r="K403" s="121">
        <v>444</v>
      </c>
      <c r="L403" s="121">
        <v>0</v>
      </c>
      <c r="M403" s="121">
        <v>0</v>
      </c>
      <c r="N403" s="121">
        <v>0</v>
      </c>
      <c r="O403" s="121">
        <v>0</v>
      </c>
    </row>
    <row r="404" spans="1:15" x14ac:dyDescent="0.4">
      <c r="A404" s="117" t="s">
        <v>6634</v>
      </c>
      <c r="B404" s="117" t="s">
        <v>225</v>
      </c>
      <c r="C404" s="117" t="s">
        <v>224</v>
      </c>
      <c r="D404" s="117" t="s">
        <v>223</v>
      </c>
      <c r="E404" s="117" t="s">
        <v>5845</v>
      </c>
      <c r="F404" s="117" t="s">
        <v>5844</v>
      </c>
      <c r="G404" s="118" t="str">
        <f t="shared" si="6"/>
        <v>028703青森県市長会館管理組合</v>
      </c>
      <c r="H404" s="117"/>
      <c r="J404" s="117"/>
      <c r="K404" s="121">
        <v>0</v>
      </c>
      <c r="L404" s="121">
        <v>0</v>
      </c>
      <c r="M404" s="121">
        <v>0</v>
      </c>
      <c r="N404" s="121">
        <v>0</v>
      </c>
      <c r="O404" s="121">
        <v>0</v>
      </c>
    </row>
    <row r="405" spans="1:15" x14ac:dyDescent="0.4">
      <c r="A405" s="117" t="s">
        <v>6634</v>
      </c>
      <c r="B405" s="117" t="s">
        <v>225</v>
      </c>
      <c r="C405" s="117" t="s">
        <v>224</v>
      </c>
      <c r="D405" s="117" t="s">
        <v>223</v>
      </c>
      <c r="E405" s="117" t="s">
        <v>5843</v>
      </c>
      <c r="F405" s="117" t="s">
        <v>5842</v>
      </c>
      <c r="G405" s="118" t="str">
        <f t="shared" si="6"/>
        <v>028746青森地域広域事務組合</v>
      </c>
      <c r="H405" s="117"/>
      <c r="J405" s="117"/>
      <c r="K405" s="121">
        <v>4052430</v>
      </c>
      <c r="L405" s="121">
        <v>2015734</v>
      </c>
      <c r="M405" s="121">
        <v>1184424</v>
      </c>
      <c r="N405" s="121">
        <v>643977</v>
      </c>
      <c r="O405" s="121">
        <v>56959</v>
      </c>
    </row>
    <row r="406" spans="1:15" x14ac:dyDescent="0.4">
      <c r="A406" s="117" t="s">
        <v>6634</v>
      </c>
      <c r="B406" s="117" t="s">
        <v>225</v>
      </c>
      <c r="C406" s="117" t="s">
        <v>224</v>
      </c>
      <c r="D406" s="117" t="s">
        <v>223</v>
      </c>
      <c r="E406" s="117" t="s">
        <v>5841</v>
      </c>
      <c r="F406" s="117" t="s">
        <v>5840</v>
      </c>
      <c r="G406" s="118" t="str">
        <f t="shared" si="6"/>
        <v>028771北部上北広域事務組合</v>
      </c>
      <c r="H406" s="117"/>
      <c r="J406" s="117"/>
      <c r="K406" s="121">
        <v>1334332</v>
      </c>
      <c r="L406" s="121">
        <v>680942</v>
      </c>
      <c r="M406" s="121">
        <v>394982</v>
      </c>
      <c r="N406" s="121">
        <v>219066</v>
      </c>
      <c r="O406" s="121">
        <v>2365</v>
      </c>
    </row>
    <row r="407" spans="1:15" x14ac:dyDescent="0.4">
      <c r="A407" s="117" t="s">
        <v>6634</v>
      </c>
      <c r="B407" s="117" t="s">
        <v>225</v>
      </c>
      <c r="C407" s="117" t="s">
        <v>224</v>
      </c>
      <c r="D407" s="117" t="s">
        <v>223</v>
      </c>
      <c r="E407" s="117" t="s">
        <v>5839</v>
      </c>
      <c r="F407" s="117" t="s">
        <v>5838</v>
      </c>
      <c r="G407" s="118" t="str">
        <f t="shared" si="6"/>
        <v>028789津軽広域連合</v>
      </c>
      <c r="H407" s="117"/>
      <c r="J407" s="117"/>
      <c r="K407" s="121">
        <v>143892</v>
      </c>
      <c r="L407" s="121">
        <v>53394</v>
      </c>
      <c r="M407" s="121">
        <v>26566</v>
      </c>
      <c r="N407" s="121">
        <v>16504</v>
      </c>
      <c r="O407" s="121">
        <v>116</v>
      </c>
    </row>
    <row r="408" spans="1:15" x14ac:dyDescent="0.4">
      <c r="A408" s="117" t="s">
        <v>6634</v>
      </c>
      <c r="B408" s="117" t="s">
        <v>225</v>
      </c>
      <c r="C408" s="117" t="s">
        <v>224</v>
      </c>
      <c r="D408" s="117" t="s">
        <v>223</v>
      </c>
      <c r="E408" s="117" t="s">
        <v>5837</v>
      </c>
      <c r="F408" s="117" t="s">
        <v>5836</v>
      </c>
      <c r="G408" s="118" t="str">
        <f t="shared" si="6"/>
        <v>028797つがる西北五広域連合</v>
      </c>
      <c r="H408" s="117"/>
      <c r="J408" s="117"/>
      <c r="K408" s="121">
        <v>81778</v>
      </c>
      <c r="L408" s="121">
        <v>30836</v>
      </c>
      <c r="M408" s="121">
        <v>14927</v>
      </c>
      <c r="N408" s="121">
        <v>9398</v>
      </c>
      <c r="O408" s="121">
        <v>0</v>
      </c>
    </row>
    <row r="409" spans="1:15" x14ac:dyDescent="0.4">
      <c r="A409" s="117" t="s">
        <v>6634</v>
      </c>
      <c r="B409" s="117" t="s">
        <v>225</v>
      </c>
      <c r="C409" s="117" t="s">
        <v>224</v>
      </c>
      <c r="D409" s="117" t="s">
        <v>223</v>
      </c>
      <c r="E409" s="117" t="s">
        <v>5835</v>
      </c>
      <c r="F409" s="117" t="s">
        <v>5834</v>
      </c>
      <c r="G409" s="118" t="str">
        <f t="shared" si="6"/>
        <v>028801青森県後期高齢者医療広域連合</v>
      </c>
      <c r="H409" s="117"/>
      <c r="J409" s="117"/>
      <c r="K409" s="121">
        <v>14335</v>
      </c>
      <c r="L409" s="121">
        <v>7248</v>
      </c>
      <c r="M409" s="121">
        <v>4283</v>
      </c>
      <c r="N409" s="121">
        <v>2121</v>
      </c>
      <c r="O409" s="121">
        <v>21</v>
      </c>
    </row>
    <row r="410" spans="1:15" x14ac:dyDescent="0.4">
      <c r="A410" s="117" t="s">
        <v>6634</v>
      </c>
      <c r="B410" s="117" t="s">
        <v>225</v>
      </c>
      <c r="C410" s="117" t="s">
        <v>224</v>
      </c>
      <c r="D410" s="117" t="s">
        <v>223</v>
      </c>
      <c r="E410" s="117" t="s">
        <v>5832</v>
      </c>
      <c r="F410" s="117" t="s">
        <v>5831</v>
      </c>
      <c r="G410" s="118" t="str">
        <f t="shared" si="6"/>
        <v>032018盛岡市</v>
      </c>
      <c r="H410" s="117"/>
      <c r="J410" s="117"/>
      <c r="K410" s="121">
        <v>15346208</v>
      </c>
      <c r="L410" s="121">
        <v>6443818</v>
      </c>
      <c r="M410" s="121">
        <v>3468405</v>
      </c>
      <c r="N410" s="121">
        <v>2148847</v>
      </c>
      <c r="O410" s="121">
        <v>15173</v>
      </c>
    </row>
    <row r="411" spans="1:15" x14ac:dyDescent="0.4">
      <c r="A411" s="117" t="s">
        <v>6634</v>
      </c>
      <c r="B411" s="117" t="s">
        <v>225</v>
      </c>
      <c r="C411" s="117" t="s">
        <v>224</v>
      </c>
      <c r="D411" s="117" t="s">
        <v>223</v>
      </c>
      <c r="E411" s="117" t="s">
        <v>5830</v>
      </c>
      <c r="F411" s="117" t="s">
        <v>5829</v>
      </c>
      <c r="G411" s="118" t="str">
        <f t="shared" si="6"/>
        <v>032026宮古市</v>
      </c>
      <c r="H411" s="117"/>
      <c r="I411" s="117"/>
      <c r="J411" s="117"/>
      <c r="K411" s="121">
        <v>5081723</v>
      </c>
      <c r="L411" s="121">
        <v>2025340</v>
      </c>
      <c r="M411" s="121">
        <v>1187274</v>
      </c>
      <c r="N411" s="121">
        <v>688572</v>
      </c>
      <c r="O411" s="121">
        <v>4065</v>
      </c>
    </row>
    <row r="412" spans="1:15" x14ac:dyDescent="0.4">
      <c r="A412" s="117" t="s">
        <v>6634</v>
      </c>
      <c r="B412" s="117" t="s">
        <v>225</v>
      </c>
      <c r="C412" s="117" t="s">
        <v>224</v>
      </c>
      <c r="D412" s="117" t="s">
        <v>223</v>
      </c>
      <c r="E412" s="117" t="s">
        <v>5828</v>
      </c>
      <c r="F412" s="117" t="s">
        <v>5827</v>
      </c>
      <c r="G412" s="118" t="str">
        <f t="shared" si="6"/>
        <v>032034大船渡市</v>
      </c>
      <c r="H412" s="117"/>
      <c r="I412" s="117"/>
      <c r="J412" s="117"/>
      <c r="K412" s="121">
        <v>3348138</v>
      </c>
      <c r="L412" s="121">
        <v>1367303</v>
      </c>
      <c r="M412" s="121">
        <v>776010</v>
      </c>
      <c r="N412" s="121">
        <v>443390</v>
      </c>
      <c r="O412" s="121">
        <v>2476</v>
      </c>
    </row>
    <row r="413" spans="1:15" x14ac:dyDescent="0.4">
      <c r="A413" s="117" t="s">
        <v>6634</v>
      </c>
      <c r="B413" s="117" t="s">
        <v>225</v>
      </c>
      <c r="C413" s="117" t="s">
        <v>224</v>
      </c>
      <c r="D413" s="117" t="s">
        <v>223</v>
      </c>
      <c r="E413" s="117" t="s">
        <v>5826</v>
      </c>
      <c r="F413" s="117" t="s">
        <v>5825</v>
      </c>
      <c r="G413" s="118" t="str">
        <f t="shared" si="6"/>
        <v>032051花巻市</v>
      </c>
      <c r="H413" s="117"/>
      <c r="I413" s="117"/>
      <c r="J413" s="117"/>
      <c r="K413" s="121">
        <v>8060009</v>
      </c>
      <c r="L413" s="121">
        <v>3293686</v>
      </c>
      <c r="M413" s="121">
        <v>1755028</v>
      </c>
      <c r="N413" s="121">
        <v>1020722</v>
      </c>
      <c r="O413" s="121">
        <v>6766</v>
      </c>
    </row>
    <row r="414" spans="1:15" x14ac:dyDescent="0.4">
      <c r="A414" s="117" t="s">
        <v>6634</v>
      </c>
      <c r="B414" s="117" t="s">
        <v>225</v>
      </c>
      <c r="C414" s="117" t="s">
        <v>224</v>
      </c>
      <c r="D414" s="117" t="s">
        <v>223</v>
      </c>
      <c r="E414" s="117" t="s">
        <v>5824</v>
      </c>
      <c r="F414" s="117" t="s">
        <v>5823</v>
      </c>
      <c r="G414" s="118" t="str">
        <f t="shared" si="6"/>
        <v>032069北上市</v>
      </c>
      <c r="H414" s="117"/>
      <c r="I414" s="117"/>
      <c r="J414" s="117"/>
      <c r="K414" s="121">
        <v>4814594</v>
      </c>
      <c r="L414" s="121">
        <v>2130511</v>
      </c>
      <c r="M414" s="121">
        <v>1097597</v>
      </c>
      <c r="N414" s="121">
        <v>692917</v>
      </c>
      <c r="O414" s="121">
        <v>4129</v>
      </c>
    </row>
    <row r="415" spans="1:15" x14ac:dyDescent="0.4">
      <c r="A415" s="117" t="s">
        <v>6634</v>
      </c>
      <c r="B415" s="117" t="s">
        <v>225</v>
      </c>
      <c r="C415" s="117" t="s">
        <v>224</v>
      </c>
      <c r="D415" s="117" t="s">
        <v>223</v>
      </c>
      <c r="E415" s="117" t="s">
        <v>5822</v>
      </c>
      <c r="F415" s="117" t="s">
        <v>5821</v>
      </c>
      <c r="G415" s="118" t="str">
        <f t="shared" si="6"/>
        <v>032077久慈市</v>
      </c>
      <c r="H415" s="117"/>
      <c r="I415" s="117"/>
      <c r="J415" s="117"/>
      <c r="K415" s="121">
        <v>2883952</v>
      </c>
      <c r="L415" s="121">
        <v>1128703</v>
      </c>
      <c r="M415" s="121">
        <v>619329</v>
      </c>
      <c r="N415" s="121">
        <v>394543</v>
      </c>
      <c r="O415" s="121">
        <v>2296</v>
      </c>
    </row>
    <row r="416" spans="1:15" x14ac:dyDescent="0.4">
      <c r="A416" s="117" t="s">
        <v>6634</v>
      </c>
      <c r="B416" s="117" t="s">
        <v>225</v>
      </c>
      <c r="C416" s="117" t="s">
        <v>224</v>
      </c>
      <c r="D416" s="117" t="s">
        <v>223</v>
      </c>
      <c r="E416" s="117" t="s">
        <v>5820</v>
      </c>
      <c r="F416" s="117" t="s">
        <v>5819</v>
      </c>
      <c r="G416" s="118" t="str">
        <f t="shared" si="6"/>
        <v>032085遠野市</v>
      </c>
      <c r="H416" s="117"/>
      <c r="I416" s="117"/>
      <c r="J416" s="117"/>
      <c r="K416" s="121">
        <v>2955939</v>
      </c>
      <c r="L416" s="121">
        <v>1252612</v>
      </c>
      <c r="M416" s="121">
        <v>624521</v>
      </c>
      <c r="N416" s="121">
        <v>382646</v>
      </c>
      <c r="O416" s="121">
        <v>0</v>
      </c>
    </row>
    <row r="417" spans="1:15" x14ac:dyDescent="0.4">
      <c r="A417" s="117" t="s">
        <v>6634</v>
      </c>
      <c r="B417" s="117" t="s">
        <v>225</v>
      </c>
      <c r="C417" s="117" t="s">
        <v>224</v>
      </c>
      <c r="D417" s="117" t="s">
        <v>223</v>
      </c>
      <c r="E417" s="117" t="s">
        <v>5818</v>
      </c>
      <c r="F417" s="117" t="s">
        <v>5817</v>
      </c>
      <c r="G417" s="118" t="str">
        <f t="shared" si="6"/>
        <v>032093一関市</v>
      </c>
      <c r="H417" s="117"/>
      <c r="I417" s="117"/>
      <c r="J417" s="117"/>
      <c r="K417" s="121">
        <v>10885034</v>
      </c>
      <c r="L417" s="121">
        <v>4515082</v>
      </c>
      <c r="M417" s="121">
        <v>2483620</v>
      </c>
      <c r="N417" s="121">
        <v>1460856</v>
      </c>
      <c r="O417" s="121">
        <v>9701</v>
      </c>
    </row>
    <row r="418" spans="1:15" x14ac:dyDescent="0.4">
      <c r="A418" s="117" t="s">
        <v>6634</v>
      </c>
      <c r="B418" s="117" t="s">
        <v>225</v>
      </c>
      <c r="C418" s="117" t="s">
        <v>224</v>
      </c>
      <c r="D418" s="117" t="s">
        <v>223</v>
      </c>
      <c r="E418" s="117" t="s">
        <v>5816</v>
      </c>
      <c r="F418" s="117" t="s">
        <v>5815</v>
      </c>
      <c r="G418" s="118" t="str">
        <f t="shared" si="6"/>
        <v>032107陸前高田市</v>
      </c>
      <c r="H418" s="117"/>
      <c r="I418" s="117"/>
      <c r="J418" s="117"/>
      <c r="K418" s="121">
        <v>2377526</v>
      </c>
      <c r="L418" s="121">
        <v>964807</v>
      </c>
      <c r="M418" s="121">
        <v>535562</v>
      </c>
      <c r="N418" s="121">
        <v>317984</v>
      </c>
      <c r="O418" s="121">
        <v>3900</v>
      </c>
    </row>
    <row r="419" spans="1:15" x14ac:dyDescent="0.4">
      <c r="A419" s="117" t="s">
        <v>6634</v>
      </c>
      <c r="B419" s="117" t="s">
        <v>225</v>
      </c>
      <c r="C419" s="117" t="s">
        <v>224</v>
      </c>
      <c r="D419" s="117" t="s">
        <v>223</v>
      </c>
      <c r="E419" s="117" t="s">
        <v>5814</v>
      </c>
      <c r="F419" s="117" t="s">
        <v>5813</v>
      </c>
      <c r="G419" s="118" t="str">
        <f t="shared" si="6"/>
        <v>032115釜石市</v>
      </c>
      <c r="H419" s="117"/>
      <c r="I419" s="117"/>
      <c r="J419" s="117"/>
      <c r="K419" s="121">
        <v>3356744</v>
      </c>
      <c r="L419" s="121">
        <v>1444614</v>
      </c>
      <c r="M419" s="121">
        <v>717178</v>
      </c>
      <c r="N419" s="121">
        <v>437508</v>
      </c>
      <c r="O419" s="121">
        <v>3008</v>
      </c>
    </row>
    <row r="420" spans="1:15" x14ac:dyDescent="0.4">
      <c r="A420" s="117" t="s">
        <v>6634</v>
      </c>
      <c r="B420" s="117" t="s">
        <v>225</v>
      </c>
      <c r="C420" s="117" t="s">
        <v>224</v>
      </c>
      <c r="D420" s="117" t="s">
        <v>223</v>
      </c>
      <c r="E420" s="117" t="s">
        <v>5812</v>
      </c>
      <c r="F420" s="117" t="s">
        <v>5811</v>
      </c>
      <c r="G420" s="118" t="str">
        <f t="shared" si="6"/>
        <v>032131二戸市</v>
      </c>
      <c r="H420" s="117"/>
      <c r="I420" s="117"/>
      <c r="J420" s="117"/>
      <c r="K420" s="121">
        <v>2663311</v>
      </c>
      <c r="L420" s="121">
        <v>1154650</v>
      </c>
      <c r="M420" s="121">
        <v>542779</v>
      </c>
      <c r="N420" s="121">
        <v>364378</v>
      </c>
      <c r="O420" s="121">
        <v>4484</v>
      </c>
    </row>
    <row r="421" spans="1:15" x14ac:dyDescent="0.4">
      <c r="A421" s="117" t="s">
        <v>6634</v>
      </c>
      <c r="B421" s="117" t="s">
        <v>225</v>
      </c>
      <c r="C421" s="117" t="s">
        <v>224</v>
      </c>
      <c r="D421" s="117" t="s">
        <v>223</v>
      </c>
      <c r="E421" s="117" t="s">
        <v>5810</v>
      </c>
      <c r="F421" s="117" t="s">
        <v>5809</v>
      </c>
      <c r="G421" s="118" t="str">
        <f t="shared" si="6"/>
        <v>032140八幡平市</v>
      </c>
      <c r="H421" s="117"/>
      <c r="I421" s="117"/>
      <c r="J421" s="117"/>
      <c r="K421" s="121">
        <v>2590888</v>
      </c>
      <c r="L421" s="121">
        <v>1079633</v>
      </c>
      <c r="M421" s="121">
        <v>557568</v>
      </c>
      <c r="N421" s="121">
        <v>358151</v>
      </c>
      <c r="O421" s="121">
        <v>1991</v>
      </c>
    </row>
    <row r="422" spans="1:15" x14ac:dyDescent="0.4">
      <c r="A422" s="117" t="s">
        <v>6634</v>
      </c>
      <c r="B422" s="117" t="s">
        <v>225</v>
      </c>
      <c r="C422" s="117" t="s">
        <v>224</v>
      </c>
      <c r="D422" s="117" t="s">
        <v>223</v>
      </c>
      <c r="E422" s="117" t="s">
        <v>5808</v>
      </c>
      <c r="F422" s="117" t="s">
        <v>5807</v>
      </c>
      <c r="G422" s="118" t="str">
        <f t="shared" si="6"/>
        <v>032158奥州市</v>
      </c>
      <c r="H422" s="117"/>
      <c r="I422" s="117"/>
      <c r="J422" s="117"/>
      <c r="K422" s="121">
        <v>6963312</v>
      </c>
      <c r="L422" s="121">
        <v>2896941</v>
      </c>
      <c r="M422" s="121">
        <v>1532597</v>
      </c>
      <c r="N422" s="121">
        <v>943228</v>
      </c>
      <c r="O422" s="121">
        <v>4948</v>
      </c>
    </row>
    <row r="423" spans="1:15" x14ac:dyDescent="0.4">
      <c r="A423" s="117" t="s">
        <v>6634</v>
      </c>
      <c r="B423" s="117" t="s">
        <v>225</v>
      </c>
      <c r="C423" s="117" t="s">
        <v>224</v>
      </c>
      <c r="D423" s="117" t="s">
        <v>223</v>
      </c>
      <c r="E423" s="117" t="s">
        <v>5806</v>
      </c>
      <c r="F423" s="117" t="s">
        <v>5805</v>
      </c>
      <c r="G423" s="118" t="str">
        <f t="shared" si="6"/>
        <v>032166滝沢市</v>
      </c>
      <c r="H423" s="117"/>
      <c r="I423" s="117"/>
      <c r="J423" s="117"/>
      <c r="K423" s="121">
        <v>2327391</v>
      </c>
      <c r="L423" s="121">
        <v>943022</v>
      </c>
      <c r="M423" s="121">
        <v>509981</v>
      </c>
      <c r="N423" s="121">
        <v>324703</v>
      </c>
      <c r="O423" s="121">
        <v>2415</v>
      </c>
    </row>
    <row r="424" spans="1:15" x14ac:dyDescent="0.4">
      <c r="A424" s="117" t="s">
        <v>6634</v>
      </c>
      <c r="B424" s="117" t="s">
        <v>225</v>
      </c>
      <c r="C424" s="117" t="s">
        <v>224</v>
      </c>
      <c r="D424" s="117" t="s">
        <v>223</v>
      </c>
      <c r="E424" s="117" t="s">
        <v>5804</v>
      </c>
      <c r="F424" s="117" t="s">
        <v>5803</v>
      </c>
      <c r="G424" s="118" t="str">
        <f t="shared" si="6"/>
        <v>033014雫石町</v>
      </c>
      <c r="H424" s="117"/>
      <c r="I424" s="117"/>
      <c r="J424" s="117"/>
      <c r="K424" s="121">
        <v>1735075</v>
      </c>
      <c r="L424" s="121">
        <v>706941</v>
      </c>
      <c r="M424" s="121">
        <v>432862</v>
      </c>
      <c r="N424" s="121">
        <v>240906</v>
      </c>
      <c r="O424" s="121">
        <v>2003</v>
      </c>
    </row>
    <row r="425" spans="1:15" x14ac:dyDescent="0.4">
      <c r="A425" s="117" t="s">
        <v>6634</v>
      </c>
      <c r="B425" s="117" t="s">
        <v>225</v>
      </c>
      <c r="C425" s="117" t="s">
        <v>224</v>
      </c>
      <c r="D425" s="117" t="s">
        <v>223</v>
      </c>
      <c r="E425" s="117" t="s">
        <v>5802</v>
      </c>
      <c r="F425" s="117" t="s">
        <v>5801</v>
      </c>
      <c r="G425" s="118" t="str">
        <f t="shared" si="6"/>
        <v>033022葛巻町</v>
      </c>
      <c r="H425" s="117"/>
      <c r="I425" s="117"/>
      <c r="J425" s="117"/>
      <c r="K425" s="121">
        <v>791823</v>
      </c>
      <c r="L425" s="121">
        <v>304360</v>
      </c>
      <c r="M425" s="121">
        <v>156946</v>
      </c>
      <c r="N425" s="121">
        <v>108747</v>
      </c>
      <c r="O425" s="121">
        <v>532</v>
      </c>
    </row>
    <row r="426" spans="1:15" x14ac:dyDescent="0.4">
      <c r="A426" s="117" t="s">
        <v>6634</v>
      </c>
      <c r="B426" s="117" t="s">
        <v>225</v>
      </c>
      <c r="C426" s="117" t="s">
        <v>224</v>
      </c>
      <c r="D426" s="117" t="s">
        <v>223</v>
      </c>
      <c r="E426" s="117" t="s">
        <v>5800</v>
      </c>
      <c r="F426" s="117" t="s">
        <v>5799</v>
      </c>
      <c r="G426" s="118" t="str">
        <f t="shared" si="6"/>
        <v>033031岩手町</v>
      </c>
      <c r="H426" s="117"/>
      <c r="I426" s="117"/>
      <c r="J426" s="117"/>
      <c r="K426" s="121">
        <v>1144138</v>
      </c>
      <c r="L426" s="121">
        <v>459917</v>
      </c>
      <c r="M426" s="121">
        <v>227199</v>
      </c>
      <c r="N426" s="121">
        <v>161011</v>
      </c>
      <c r="O426" s="121">
        <v>836</v>
      </c>
    </row>
    <row r="427" spans="1:15" x14ac:dyDescent="0.4">
      <c r="A427" s="117" t="s">
        <v>6634</v>
      </c>
      <c r="B427" s="117" t="s">
        <v>225</v>
      </c>
      <c r="C427" s="117" t="s">
        <v>224</v>
      </c>
      <c r="D427" s="117" t="s">
        <v>223</v>
      </c>
      <c r="E427" s="117" t="s">
        <v>5798</v>
      </c>
      <c r="F427" s="117" t="s">
        <v>5797</v>
      </c>
      <c r="G427" s="118" t="str">
        <f t="shared" si="6"/>
        <v>033219紫波町</v>
      </c>
      <c r="H427" s="117"/>
      <c r="I427" s="117"/>
      <c r="J427" s="117"/>
      <c r="K427" s="121">
        <v>1991472</v>
      </c>
      <c r="L427" s="121">
        <v>766010</v>
      </c>
      <c r="M427" s="121">
        <v>410452</v>
      </c>
      <c r="N427" s="121">
        <v>268412</v>
      </c>
      <c r="O427" s="121">
        <v>1472</v>
      </c>
    </row>
    <row r="428" spans="1:15" x14ac:dyDescent="0.4">
      <c r="A428" s="117" t="s">
        <v>6634</v>
      </c>
      <c r="B428" s="117" t="s">
        <v>225</v>
      </c>
      <c r="C428" s="117" t="s">
        <v>224</v>
      </c>
      <c r="D428" s="117" t="s">
        <v>223</v>
      </c>
      <c r="E428" s="117" t="s">
        <v>5796</v>
      </c>
      <c r="F428" s="117" t="s">
        <v>5795</v>
      </c>
      <c r="G428" s="118" t="str">
        <f t="shared" si="6"/>
        <v>033227矢巾町</v>
      </c>
      <c r="H428" s="117"/>
      <c r="I428" s="117"/>
      <c r="J428" s="117"/>
      <c r="K428" s="121">
        <v>1452274</v>
      </c>
      <c r="L428" s="121">
        <v>560080</v>
      </c>
      <c r="M428" s="121">
        <v>286151</v>
      </c>
      <c r="N428" s="121">
        <v>194504</v>
      </c>
      <c r="O428" s="121">
        <v>1319</v>
      </c>
    </row>
    <row r="429" spans="1:15" x14ac:dyDescent="0.4">
      <c r="A429" s="117" t="s">
        <v>6634</v>
      </c>
      <c r="B429" s="117" t="s">
        <v>225</v>
      </c>
      <c r="C429" s="117" t="s">
        <v>224</v>
      </c>
      <c r="D429" s="117" t="s">
        <v>223</v>
      </c>
      <c r="E429" s="117" t="s">
        <v>5794</v>
      </c>
      <c r="F429" s="117" t="s">
        <v>5793</v>
      </c>
      <c r="G429" s="118" t="str">
        <f t="shared" si="6"/>
        <v>033669西和賀町</v>
      </c>
      <c r="H429" s="117"/>
      <c r="I429" s="117"/>
      <c r="J429" s="117"/>
      <c r="K429" s="121">
        <v>1095274</v>
      </c>
      <c r="L429" s="121">
        <v>455135</v>
      </c>
      <c r="M429" s="121">
        <v>229531</v>
      </c>
      <c r="N429" s="121">
        <v>156311</v>
      </c>
      <c r="O429" s="121">
        <v>0</v>
      </c>
    </row>
    <row r="430" spans="1:15" x14ac:dyDescent="0.4">
      <c r="A430" s="117" t="s">
        <v>6634</v>
      </c>
      <c r="B430" s="117" t="s">
        <v>225</v>
      </c>
      <c r="C430" s="117" t="s">
        <v>224</v>
      </c>
      <c r="D430" s="117" t="s">
        <v>223</v>
      </c>
      <c r="E430" s="117" t="s">
        <v>5792</v>
      </c>
      <c r="F430" s="117" t="s">
        <v>5791</v>
      </c>
      <c r="G430" s="118" t="str">
        <f t="shared" si="6"/>
        <v>033812金ケ崎町</v>
      </c>
      <c r="H430" s="117"/>
      <c r="I430" s="117"/>
      <c r="J430" s="117"/>
      <c r="K430" s="121">
        <v>1262481</v>
      </c>
      <c r="L430" s="121">
        <v>501922</v>
      </c>
      <c r="M430" s="121">
        <v>252217</v>
      </c>
      <c r="N430" s="121">
        <v>170590</v>
      </c>
      <c r="O430" s="121">
        <v>848</v>
      </c>
    </row>
    <row r="431" spans="1:15" x14ac:dyDescent="0.4">
      <c r="A431" s="117" t="s">
        <v>6634</v>
      </c>
      <c r="B431" s="117" t="s">
        <v>225</v>
      </c>
      <c r="C431" s="117" t="s">
        <v>224</v>
      </c>
      <c r="D431" s="117" t="s">
        <v>223</v>
      </c>
      <c r="E431" s="117" t="s">
        <v>5790</v>
      </c>
      <c r="F431" s="117" t="s">
        <v>5789</v>
      </c>
      <c r="G431" s="118" t="str">
        <f t="shared" si="6"/>
        <v>034029平泉町</v>
      </c>
      <c r="H431" s="117"/>
      <c r="I431" s="117"/>
      <c r="J431" s="117"/>
      <c r="K431" s="121">
        <v>922551</v>
      </c>
      <c r="L431" s="121">
        <v>383154</v>
      </c>
      <c r="M431" s="121">
        <v>209646</v>
      </c>
      <c r="N431" s="121">
        <v>136764</v>
      </c>
      <c r="O431" s="121">
        <v>710</v>
      </c>
    </row>
    <row r="432" spans="1:15" x14ac:dyDescent="0.4">
      <c r="A432" s="117" t="s">
        <v>6634</v>
      </c>
      <c r="B432" s="117" t="s">
        <v>225</v>
      </c>
      <c r="C432" s="117" t="s">
        <v>224</v>
      </c>
      <c r="D432" s="117" t="s">
        <v>223</v>
      </c>
      <c r="E432" s="117" t="s">
        <v>5788</v>
      </c>
      <c r="F432" s="117" t="s">
        <v>5787</v>
      </c>
      <c r="G432" s="118" t="str">
        <f t="shared" si="6"/>
        <v>034410住田町</v>
      </c>
      <c r="H432" s="117"/>
      <c r="I432" s="117"/>
      <c r="J432" s="117"/>
      <c r="K432" s="121">
        <v>918702</v>
      </c>
      <c r="L432" s="121">
        <v>357121</v>
      </c>
      <c r="M432" s="121">
        <v>182362</v>
      </c>
      <c r="N432" s="121">
        <v>124503</v>
      </c>
      <c r="O432" s="121">
        <v>652</v>
      </c>
    </row>
    <row r="433" spans="1:15" x14ac:dyDescent="0.4">
      <c r="A433" s="117" t="s">
        <v>6634</v>
      </c>
      <c r="B433" s="117" t="s">
        <v>225</v>
      </c>
      <c r="C433" s="117" t="s">
        <v>224</v>
      </c>
      <c r="D433" s="117" t="s">
        <v>223</v>
      </c>
      <c r="E433" s="117" t="s">
        <v>5786</v>
      </c>
      <c r="F433" s="117" t="s">
        <v>5785</v>
      </c>
      <c r="G433" s="118" t="str">
        <f t="shared" si="6"/>
        <v>034614大槌町</v>
      </c>
      <c r="H433" s="117"/>
      <c r="I433" s="117"/>
      <c r="J433" s="117"/>
      <c r="K433" s="121">
        <v>1141988</v>
      </c>
      <c r="L433" s="121">
        <v>435459</v>
      </c>
      <c r="M433" s="121">
        <v>326033</v>
      </c>
      <c r="N433" s="121">
        <v>169501</v>
      </c>
      <c r="O433" s="121">
        <v>1345</v>
      </c>
    </row>
    <row r="434" spans="1:15" x14ac:dyDescent="0.4">
      <c r="A434" s="117" t="s">
        <v>6634</v>
      </c>
      <c r="B434" s="117" t="s">
        <v>225</v>
      </c>
      <c r="C434" s="117" t="s">
        <v>224</v>
      </c>
      <c r="D434" s="117" t="s">
        <v>223</v>
      </c>
      <c r="E434" s="117" t="s">
        <v>5784</v>
      </c>
      <c r="F434" s="117" t="s">
        <v>5783</v>
      </c>
      <c r="G434" s="118" t="str">
        <f t="shared" si="6"/>
        <v>034827山田町</v>
      </c>
      <c r="H434" s="117"/>
      <c r="I434" s="117"/>
      <c r="J434" s="117"/>
      <c r="K434" s="121">
        <v>1513975</v>
      </c>
      <c r="L434" s="121">
        <v>593263</v>
      </c>
      <c r="M434" s="121">
        <v>337820</v>
      </c>
      <c r="N434" s="121">
        <v>199116</v>
      </c>
      <c r="O434" s="121">
        <v>1096</v>
      </c>
    </row>
    <row r="435" spans="1:15" x14ac:dyDescent="0.4">
      <c r="A435" s="117" t="s">
        <v>6634</v>
      </c>
      <c r="B435" s="117" t="s">
        <v>225</v>
      </c>
      <c r="C435" s="117" t="s">
        <v>224</v>
      </c>
      <c r="D435" s="117" t="s">
        <v>223</v>
      </c>
      <c r="E435" s="117" t="s">
        <v>5782</v>
      </c>
      <c r="F435" s="117" t="s">
        <v>5781</v>
      </c>
      <c r="G435" s="118" t="str">
        <f t="shared" si="6"/>
        <v>034835岩泉町</v>
      </c>
      <c r="H435" s="117"/>
      <c r="I435" s="117"/>
      <c r="J435" s="117"/>
      <c r="K435" s="121">
        <v>1210634</v>
      </c>
      <c r="L435" s="121">
        <v>513033</v>
      </c>
      <c r="M435" s="121">
        <v>265662</v>
      </c>
      <c r="N435" s="121">
        <v>176648</v>
      </c>
      <c r="O435" s="121">
        <v>1274</v>
      </c>
    </row>
    <row r="436" spans="1:15" x14ac:dyDescent="0.4">
      <c r="A436" s="117" t="s">
        <v>6634</v>
      </c>
      <c r="B436" s="117" t="s">
        <v>225</v>
      </c>
      <c r="C436" s="117" t="s">
        <v>224</v>
      </c>
      <c r="D436" s="117" t="s">
        <v>223</v>
      </c>
      <c r="E436" s="117" t="s">
        <v>5780</v>
      </c>
      <c r="F436" s="117" t="s">
        <v>5779</v>
      </c>
      <c r="G436" s="118" t="str">
        <f t="shared" si="6"/>
        <v>034843田野畑村</v>
      </c>
      <c r="H436" s="117"/>
      <c r="I436" s="117"/>
      <c r="J436" s="117"/>
      <c r="K436" s="121">
        <v>644419</v>
      </c>
      <c r="L436" s="121">
        <v>207620</v>
      </c>
      <c r="M436" s="121">
        <v>114344</v>
      </c>
      <c r="N436" s="121">
        <v>76971</v>
      </c>
      <c r="O436" s="121">
        <v>425</v>
      </c>
    </row>
    <row r="437" spans="1:15" x14ac:dyDescent="0.4">
      <c r="A437" s="117" t="s">
        <v>6634</v>
      </c>
      <c r="B437" s="117" t="s">
        <v>225</v>
      </c>
      <c r="C437" s="117" t="s">
        <v>224</v>
      </c>
      <c r="D437" s="117" t="s">
        <v>223</v>
      </c>
      <c r="E437" s="117" t="s">
        <v>5778</v>
      </c>
      <c r="F437" s="117" t="s">
        <v>5777</v>
      </c>
      <c r="G437" s="118" t="str">
        <f t="shared" si="6"/>
        <v>034851普代村</v>
      </c>
      <c r="H437" s="117"/>
      <c r="I437" s="117"/>
      <c r="J437" s="117"/>
      <c r="K437" s="121">
        <v>397483</v>
      </c>
      <c r="L437" s="121">
        <v>162653</v>
      </c>
      <c r="M437" s="121">
        <v>77104</v>
      </c>
      <c r="N437" s="121">
        <v>54645</v>
      </c>
      <c r="O437" s="121">
        <v>828</v>
      </c>
    </row>
    <row r="438" spans="1:15" x14ac:dyDescent="0.4">
      <c r="A438" s="117" t="s">
        <v>6634</v>
      </c>
      <c r="B438" s="117" t="s">
        <v>225</v>
      </c>
      <c r="C438" s="117" t="s">
        <v>224</v>
      </c>
      <c r="D438" s="117" t="s">
        <v>223</v>
      </c>
      <c r="E438" s="117" t="s">
        <v>5776</v>
      </c>
      <c r="F438" s="117" t="s">
        <v>5775</v>
      </c>
      <c r="G438" s="118" t="str">
        <f t="shared" si="6"/>
        <v>035017軽米町</v>
      </c>
      <c r="H438" s="117"/>
      <c r="I438" s="117"/>
      <c r="J438" s="117"/>
      <c r="K438" s="121">
        <v>1119802</v>
      </c>
      <c r="L438" s="121">
        <v>437834</v>
      </c>
      <c r="M438" s="121">
        <v>220677</v>
      </c>
      <c r="N438" s="121">
        <v>150519</v>
      </c>
      <c r="O438" s="121">
        <v>798</v>
      </c>
    </row>
    <row r="439" spans="1:15" x14ac:dyDescent="0.4">
      <c r="A439" s="117" t="s">
        <v>6634</v>
      </c>
      <c r="B439" s="117" t="s">
        <v>225</v>
      </c>
      <c r="C439" s="117" t="s">
        <v>224</v>
      </c>
      <c r="D439" s="117" t="s">
        <v>223</v>
      </c>
      <c r="E439" s="117" t="s">
        <v>5774</v>
      </c>
      <c r="F439" s="117" t="s">
        <v>5773</v>
      </c>
      <c r="G439" s="118" t="str">
        <f t="shared" si="6"/>
        <v>035033野田村</v>
      </c>
      <c r="H439" s="117"/>
      <c r="I439" s="117"/>
      <c r="J439" s="117"/>
      <c r="K439" s="121">
        <v>526581</v>
      </c>
      <c r="L439" s="121">
        <v>191609</v>
      </c>
      <c r="M439" s="121">
        <v>103866</v>
      </c>
      <c r="N439" s="121">
        <v>74511</v>
      </c>
      <c r="O439" s="121">
        <v>439</v>
      </c>
    </row>
    <row r="440" spans="1:15" x14ac:dyDescent="0.4">
      <c r="A440" s="117" t="s">
        <v>6634</v>
      </c>
      <c r="B440" s="117" t="s">
        <v>225</v>
      </c>
      <c r="C440" s="117" t="s">
        <v>224</v>
      </c>
      <c r="D440" s="117" t="s">
        <v>223</v>
      </c>
      <c r="E440" s="117" t="s">
        <v>5772</v>
      </c>
      <c r="F440" s="117" t="s">
        <v>5771</v>
      </c>
      <c r="G440" s="118" t="str">
        <f t="shared" si="6"/>
        <v>035068九戸村</v>
      </c>
      <c r="H440" s="117"/>
      <c r="I440" s="117"/>
      <c r="J440" s="117"/>
      <c r="K440" s="121">
        <v>557640</v>
      </c>
      <c r="L440" s="121">
        <v>235626</v>
      </c>
      <c r="M440" s="121">
        <v>108424</v>
      </c>
      <c r="N440" s="121">
        <v>79806</v>
      </c>
      <c r="O440" s="121">
        <v>391</v>
      </c>
    </row>
    <row r="441" spans="1:15" x14ac:dyDescent="0.4">
      <c r="A441" s="117" t="s">
        <v>6634</v>
      </c>
      <c r="B441" s="117" t="s">
        <v>225</v>
      </c>
      <c r="C441" s="117" t="s">
        <v>224</v>
      </c>
      <c r="D441" s="117" t="s">
        <v>223</v>
      </c>
      <c r="E441" s="117" t="s">
        <v>5770</v>
      </c>
      <c r="F441" s="117" t="s">
        <v>5769</v>
      </c>
      <c r="G441" s="118" t="str">
        <f t="shared" si="6"/>
        <v>035076洋野町</v>
      </c>
      <c r="H441" s="117"/>
      <c r="I441" s="117"/>
      <c r="J441" s="117"/>
      <c r="K441" s="121">
        <v>1778514</v>
      </c>
      <c r="L441" s="121">
        <v>754931</v>
      </c>
      <c r="M441" s="121">
        <v>361141</v>
      </c>
      <c r="N441" s="121">
        <v>244723</v>
      </c>
      <c r="O441" s="121">
        <v>1327</v>
      </c>
    </row>
    <row r="442" spans="1:15" x14ac:dyDescent="0.4">
      <c r="A442" s="117" t="s">
        <v>6634</v>
      </c>
      <c r="B442" s="117" t="s">
        <v>225</v>
      </c>
      <c r="C442" s="117" t="s">
        <v>224</v>
      </c>
      <c r="D442" s="117" t="s">
        <v>223</v>
      </c>
      <c r="E442" s="117" t="s">
        <v>5768</v>
      </c>
      <c r="F442" s="117" t="s">
        <v>5767</v>
      </c>
      <c r="G442" s="118" t="str">
        <f t="shared" si="6"/>
        <v>035246一戸町</v>
      </c>
      <c r="H442" s="117"/>
      <c r="I442" s="117"/>
      <c r="J442" s="117"/>
      <c r="K442" s="121">
        <v>1130581</v>
      </c>
      <c r="L442" s="121">
        <v>507468</v>
      </c>
      <c r="M442" s="121">
        <v>244220</v>
      </c>
      <c r="N442" s="121">
        <v>146504</v>
      </c>
      <c r="O442" s="121">
        <v>820</v>
      </c>
    </row>
    <row r="443" spans="1:15" x14ac:dyDescent="0.4">
      <c r="A443" s="117" t="s">
        <v>6634</v>
      </c>
      <c r="B443" s="117" t="s">
        <v>225</v>
      </c>
      <c r="C443" s="117" t="s">
        <v>224</v>
      </c>
      <c r="D443" s="117" t="s">
        <v>223</v>
      </c>
      <c r="E443" s="117" t="s">
        <v>5766</v>
      </c>
      <c r="F443" s="117" t="s">
        <v>5765</v>
      </c>
      <c r="G443" s="118" t="str">
        <f t="shared" si="6"/>
        <v>038083矢櫃山造林一部事務組合</v>
      </c>
      <c r="H443" s="117"/>
      <c r="I443" s="117"/>
      <c r="J443" s="117"/>
      <c r="K443" s="121">
        <v>108</v>
      </c>
      <c r="L443" s="121">
        <v>0</v>
      </c>
      <c r="M443" s="121">
        <v>0</v>
      </c>
      <c r="N443" s="121">
        <v>0</v>
      </c>
      <c r="O443" s="121">
        <v>0</v>
      </c>
    </row>
    <row r="444" spans="1:15" x14ac:dyDescent="0.4">
      <c r="A444" s="117" t="s">
        <v>6634</v>
      </c>
      <c r="B444" s="117" t="s">
        <v>225</v>
      </c>
      <c r="C444" s="117" t="s">
        <v>224</v>
      </c>
      <c r="D444" s="117" t="s">
        <v>223</v>
      </c>
      <c r="E444" s="117" t="s">
        <v>5764</v>
      </c>
      <c r="F444" s="117" t="s">
        <v>5763</v>
      </c>
      <c r="G444" s="118" t="str">
        <f t="shared" si="6"/>
        <v>038130陸前高田市及び大船渡市営林組合</v>
      </c>
      <c r="H444" s="117"/>
      <c r="J444" s="117"/>
      <c r="K444" s="121">
        <v>6</v>
      </c>
      <c r="L444" s="121">
        <v>0</v>
      </c>
      <c r="M444" s="121">
        <v>0</v>
      </c>
      <c r="N444" s="121">
        <v>0</v>
      </c>
      <c r="O444" s="121">
        <v>0</v>
      </c>
    </row>
    <row r="445" spans="1:15" x14ac:dyDescent="0.4">
      <c r="A445" s="117" t="s">
        <v>6634</v>
      </c>
      <c r="B445" s="117" t="s">
        <v>225</v>
      </c>
      <c r="C445" s="117" t="s">
        <v>224</v>
      </c>
      <c r="D445" s="117" t="s">
        <v>223</v>
      </c>
      <c r="E445" s="117" t="s">
        <v>5762</v>
      </c>
      <c r="F445" s="117" t="s">
        <v>5761</v>
      </c>
      <c r="G445" s="118" t="str">
        <f t="shared" si="6"/>
        <v>038156岩手県市町村総合事務組合</v>
      </c>
      <c r="H445" s="117"/>
      <c r="J445" s="117"/>
      <c r="K445" s="121">
        <v>8911549</v>
      </c>
      <c r="L445" s="121">
        <v>25265</v>
      </c>
      <c r="M445" s="121">
        <v>13090</v>
      </c>
      <c r="N445" s="121">
        <v>7833</v>
      </c>
      <c r="O445" s="121">
        <v>101375</v>
      </c>
    </row>
    <row r="446" spans="1:15" x14ac:dyDescent="0.4">
      <c r="A446" s="117" t="s">
        <v>6634</v>
      </c>
      <c r="B446" s="117" t="s">
        <v>225</v>
      </c>
      <c r="C446" s="117" t="s">
        <v>224</v>
      </c>
      <c r="D446" s="117" t="s">
        <v>223</v>
      </c>
      <c r="E446" s="117" t="s">
        <v>5760</v>
      </c>
      <c r="F446" s="117" t="s">
        <v>5759</v>
      </c>
      <c r="G446" s="118" t="str">
        <f t="shared" si="6"/>
        <v>038181大船渡地区消防組合</v>
      </c>
      <c r="H446" s="117"/>
      <c r="J446" s="117"/>
      <c r="K446" s="121">
        <v>700622</v>
      </c>
      <c r="L446" s="121">
        <v>332793</v>
      </c>
      <c r="M446" s="121">
        <v>211061</v>
      </c>
      <c r="N446" s="121">
        <v>111532</v>
      </c>
      <c r="O446" s="121">
        <v>1274</v>
      </c>
    </row>
    <row r="447" spans="1:15" x14ac:dyDescent="0.4">
      <c r="A447" s="117" t="s">
        <v>6634</v>
      </c>
      <c r="B447" s="117" t="s">
        <v>225</v>
      </c>
      <c r="C447" s="117" t="s">
        <v>224</v>
      </c>
      <c r="D447" s="117" t="s">
        <v>223</v>
      </c>
      <c r="E447" s="117" t="s">
        <v>5758</v>
      </c>
      <c r="F447" s="117" t="s">
        <v>5757</v>
      </c>
      <c r="G447" s="118" t="str">
        <f t="shared" si="6"/>
        <v>038199北上地区広域行政組合</v>
      </c>
      <c r="H447" s="117"/>
      <c r="J447" s="117"/>
      <c r="K447" s="121">
        <v>80149</v>
      </c>
      <c r="L447" s="121">
        <v>36589</v>
      </c>
      <c r="M447" s="121">
        <v>19566</v>
      </c>
      <c r="N447" s="121">
        <v>11086</v>
      </c>
      <c r="O447" s="121">
        <v>117</v>
      </c>
    </row>
    <row r="448" spans="1:15" x14ac:dyDescent="0.4">
      <c r="A448" s="117" t="s">
        <v>6634</v>
      </c>
      <c r="B448" s="117" t="s">
        <v>225</v>
      </c>
      <c r="C448" s="117" t="s">
        <v>224</v>
      </c>
      <c r="D448" s="117" t="s">
        <v>223</v>
      </c>
      <c r="E448" s="117" t="s">
        <v>5756</v>
      </c>
      <c r="F448" s="117" t="s">
        <v>5755</v>
      </c>
      <c r="G448" s="118" t="str">
        <f t="shared" si="6"/>
        <v>038288二戸地区広域行政事務組合</v>
      </c>
      <c r="H448" s="117"/>
      <c r="J448" s="117"/>
      <c r="K448" s="121">
        <v>965335</v>
      </c>
      <c r="L448" s="121">
        <v>451639</v>
      </c>
      <c r="M448" s="121">
        <v>280398</v>
      </c>
      <c r="N448" s="121">
        <v>146163</v>
      </c>
      <c r="O448" s="121">
        <v>1779</v>
      </c>
    </row>
    <row r="449" spans="1:15" x14ac:dyDescent="0.4">
      <c r="A449" s="117" t="s">
        <v>6634</v>
      </c>
      <c r="B449" s="117" t="s">
        <v>225</v>
      </c>
      <c r="C449" s="117" t="s">
        <v>224</v>
      </c>
      <c r="D449" s="117" t="s">
        <v>223</v>
      </c>
      <c r="E449" s="117" t="s">
        <v>5754</v>
      </c>
      <c r="F449" s="117" t="s">
        <v>5753</v>
      </c>
      <c r="G449" s="118" t="str">
        <f t="shared" si="6"/>
        <v>038296盛岡北部行政事務組合</v>
      </c>
      <c r="H449" s="117"/>
      <c r="J449" s="117"/>
      <c r="K449" s="121">
        <v>48539</v>
      </c>
      <c r="L449" s="121">
        <v>23675</v>
      </c>
      <c r="M449" s="121">
        <v>12192</v>
      </c>
      <c r="N449" s="121">
        <v>7336</v>
      </c>
      <c r="O449" s="121">
        <v>112</v>
      </c>
    </row>
    <row r="450" spans="1:15" x14ac:dyDescent="0.4">
      <c r="A450" s="117" t="s">
        <v>6634</v>
      </c>
      <c r="B450" s="117" t="s">
        <v>225</v>
      </c>
      <c r="C450" s="117" t="s">
        <v>224</v>
      </c>
      <c r="D450" s="117" t="s">
        <v>223</v>
      </c>
      <c r="E450" s="117" t="s">
        <v>5752</v>
      </c>
      <c r="F450" s="117" t="s">
        <v>5751</v>
      </c>
      <c r="G450" s="118" t="str">
        <f t="shared" ref="G450:G513" si="7">E450&amp;F450</f>
        <v>038318紫波、稗貫衛生処理組合</v>
      </c>
      <c r="H450" s="117"/>
      <c r="J450" s="117"/>
      <c r="K450" s="121">
        <v>52371</v>
      </c>
      <c r="L450" s="121">
        <v>19165</v>
      </c>
      <c r="M450" s="121">
        <v>10692</v>
      </c>
      <c r="N450" s="121">
        <v>6048</v>
      </c>
      <c r="O450" s="121">
        <v>100</v>
      </c>
    </row>
    <row r="451" spans="1:15" x14ac:dyDescent="0.4">
      <c r="A451" s="117" t="s">
        <v>6634</v>
      </c>
      <c r="B451" s="117" t="s">
        <v>225</v>
      </c>
      <c r="C451" s="117" t="s">
        <v>224</v>
      </c>
      <c r="D451" s="117" t="s">
        <v>223</v>
      </c>
      <c r="E451" s="117" t="s">
        <v>5750</v>
      </c>
      <c r="F451" s="117" t="s">
        <v>5749</v>
      </c>
      <c r="G451" s="118" t="str">
        <f t="shared" si="7"/>
        <v>038334岩手・玉山環境組合</v>
      </c>
      <c r="H451" s="117"/>
      <c r="J451" s="117"/>
      <c r="K451" s="121">
        <v>34944</v>
      </c>
      <c r="L451" s="121">
        <v>16241</v>
      </c>
      <c r="M451" s="121">
        <v>9907</v>
      </c>
      <c r="N451" s="121">
        <v>5209</v>
      </c>
      <c r="O451" s="121">
        <v>89</v>
      </c>
    </row>
    <row r="452" spans="1:15" x14ac:dyDescent="0.4">
      <c r="A452" s="117" t="s">
        <v>6634</v>
      </c>
      <c r="B452" s="117" t="s">
        <v>225</v>
      </c>
      <c r="C452" s="117" t="s">
        <v>224</v>
      </c>
      <c r="D452" s="117" t="s">
        <v>223</v>
      </c>
      <c r="E452" s="117" t="s">
        <v>5748</v>
      </c>
      <c r="F452" s="117" t="s">
        <v>5747</v>
      </c>
      <c r="G452" s="118" t="str">
        <f t="shared" si="7"/>
        <v>038407盛岡・紫波地区環境施設組合</v>
      </c>
      <c r="H452" s="117"/>
      <c r="J452" s="117"/>
      <c r="K452" s="121">
        <v>64150</v>
      </c>
      <c r="L452" s="121">
        <v>32087</v>
      </c>
      <c r="M452" s="121">
        <v>17136</v>
      </c>
      <c r="N452" s="121">
        <v>8771</v>
      </c>
      <c r="O452" s="121">
        <v>153</v>
      </c>
    </row>
    <row r="453" spans="1:15" x14ac:dyDescent="0.4">
      <c r="A453" s="117" t="s">
        <v>6634</v>
      </c>
      <c r="B453" s="117" t="s">
        <v>225</v>
      </c>
      <c r="C453" s="117" t="s">
        <v>224</v>
      </c>
      <c r="D453" s="117" t="s">
        <v>223</v>
      </c>
      <c r="E453" s="117" t="s">
        <v>5746</v>
      </c>
      <c r="F453" s="117" t="s">
        <v>5745</v>
      </c>
      <c r="G453" s="118" t="str">
        <f t="shared" si="7"/>
        <v>038440岩手県競馬組合</v>
      </c>
      <c r="H453" s="117"/>
      <c r="J453" s="117"/>
      <c r="K453" s="121">
        <v>0</v>
      </c>
      <c r="L453" s="121">
        <v>0</v>
      </c>
      <c r="M453" s="121">
        <v>0</v>
      </c>
      <c r="N453" s="121">
        <v>0</v>
      </c>
      <c r="O453" s="121">
        <v>0</v>
      </c>
    </row>
    <row r="454" spans="1:15" x14ac:dyDescent="0.4">
      <c r="A454" s="117" t="s">
        <v>6634</v>
      </c>
      <c r="B454" s="117" t="s">
        <v>225</v>
      </c>
      <c r="C454" s="117" t="s">
        <v>224</v>
      </c>
      <c r="D454" s="117" t="s">
        <v>223</v>
      </c>
      <c r="E454" s="117" t="s">
        <v>5744</v>
      </c>
      <c r="F454" s="117" t="s">
        <v>5743</v>
      </c>
      <c r="G454" s="118" t="str">
        <f t="shared" si="7"/>
        <v>038539岩手県沿岸知的障害児施設組合</v>
      </c>
      <c r="H454" s="117"/>
      <c r="J454" s="117"/>
      <c r="K454" s="121">
        <v>111927</v>
      </c>
      <c r="L454" s="121">
        <v>49655</v>
      </c>
      <c r="M454" s="121">
        <v>25969</v>
      </c>
      <c r="N454" s="121">
        <v>15202</v>
      </c>
      <c r="O454" s="121">
        <v>105</v>
      </c>
    </row>
    <row r="455" spans="1:15" x14ac:dyDescent="0.4">
      <c r="A455" s="117" t="s">
        <v>6634</v>
      </c>
      <c r="B455" s="117" t="s">
        <v>225</v>
      </c>
      <c r="C455" s="117" t="s">
        <v>224</v>
      </c>
      <c r="D455" s="117" t="s">
        <v>223</v>
      </c>
      <c r="E455" s="117" t="s">
        <v>5742</v>
      </c>
      <c r="F455" s="117" t="s">
        <v>5741</v>
      </c>
      <c r="G455" s="118" t="str">
        <f t="shared" si="7"/>
        <v>038547盛岡地区衛生処理組合</v>
      </c>
      <c r="H455" s="117"/>
      <c r="J455" s="117"/>
      <c r="K455" s="121">
        <v>45982</v>
      </c>
      <c r="L455" s="121">
        <v>22886</v>
      </c>
      <c r="M455" s="121">
        <v>11636</v>
      </c>
      <c r="N455" s="121">
        <v>7028</v>
      </c>
      <c r="O455" s="121">
        <v>129</v>
      </c>
    </row>
    <row r="456" spans="1:15" x14ac:dyDescent="0.4">
      <c r="A456" s="117" t="s">
        <v>6634</v>
      </c>
      <c r="B456" s="117" t="s">
        <v>225</v>
      </c>
      <c r="C456" s="117" t="s">
        <v>224</v>
      </c>
      <c r="D456" s="117" t="s">
        <v>223</v>
      </c>
      <c r="E456" s="117" t="s">
        <v>5740</v>
      </c>
      <c r="F456" s="117" t="s">
        <v>5739</v>
      </c>
      <c r="G456" s="118" t="str">
        <f t="shared" si="7"/>
        <v>038555大船渡地区環境衛生組合</v>
      </c>
      <c r="H456" s="117"/>
      <c r="J456" s="117"/>
      <c r="K456" s="121">
        <v>89559</v>
      </c>
      <c r="L456" s="121">
        <v>45533</v>
      </c>
      <c r="M456" s="121">
        <v>21034</v>
      </c>
      <c r="N456" s="121">
        <v>13598</v>
      </c>
      <c r="O456" s="121">
        <v>222</v>
      </c>
    </row>
    <row r="457" spans="1:15" x14ac:dyDescent="0.4">
      <c r="A457" s="117" t="s">
        <v>6634</v>
      </c>
      <c r="B457" s="117" t="s">
        <v>225</v>
      </c>
      <c r="C457" s="117" t="s">
        <v>224</v>
      </c>
      <c r="D457" s="117" t="s">
        <v>223</v>
      </c>
      <c r="E457" s="117" t="s">
        <v>5738</v>
      </c>
      <c r="F457" s="117" t="s">
        <v>5737</v>
      </c>
      <c r="G457" s="118" t="str">
        <f t="shared" si="7"/>
        <v>038563盛岡地区広域消防組合</v>
      </c>
      <c r="H457" s="117"/>
      <c r="J457" s="117"/>
      <c r="K457" s="121">
        <v>4521624</v>
      </c>
      <c r="L457" s="121">
        <v>2151873</v>
      </c>
      <c r="M457" s="121">
        <v>1507095</v>
      </c>
      <c r="N457" s="121">
        <v>749203</v>
      </c>
      <c r="O457" s="121">
        <v>8536</v>
      </c>
    </row>
    <row r="458" spans="1:15" x14ac:dyDescent="0.4">
      <c r="A458" s="117" t="s">
        <v>6634</v>
      </c>
      <c r="B458" s="117" t="s">
        <v>225</v>
      </c>
      <c r="C458" s="117" t="s">
        <v>224</v>
      </c>
      <c r="D458" s="117" t="s">
        <v>223</v>
      </c>
      <c r="E458" s="117" t="s">
        <v>5736</v>
      </c>
      <c r="F458" s="117" t="s">
        <v>5735</v>
      </c>
      <c r="G458" s="118" t="str">
        <f t="shared" si="7"/>
        <v>038628釜石大槌地区行政事務組合</v>
      </c>
      <c r="H458" s="117"/>
      <c r="J458" s="117"/>
      <c r="K458" s="121">
        <v>918271</v>
      </c>
      <c r="L458" s="121">
        <v>428637</v>
      </c>
      <c r="M458" s="121">
        <v>264130</v>
      </c>
      <c r="N458" s="121">
        <v>141635</v>
      </c>
      <c r="O458" s="121">
        <v>1727</v>
      </c>
    </row>
    <row r="459" spans="1:15" x14ac:dyDescent="0.4">
      <c r="A459" s="117" t="s">
        <v>6634</v>
      </c>
      <c r="B459" s="117" t="s">
        <v>225</v>
      </c>
      <c r="C459" s="117" t="s">
        <v>224</v>
      </c>
      <c r="D459" s="117" t="s">
        <v>223</v>
      </c>
      <c r="E459" s="117" t="s">
        <v>5734</v>
      </c>
      <c r="F459" s="117" t="s">
        <v>5733</v>
      </c>
      <c r="G459" s="118" t="str">
        <f t="shared" si="7"/>
        <v>038679宮古地区広域行政組合</v>
      </c>
      <c r="H459" s="117"/>
      <c r="J459" s="117"/>
      <c r="K459" s="121">
        <v>1533365</v>
      </c>
      <c r="L459" s="121">
        <v>769964</v>
      </c>
      <c r="M459" s="121">
        <v>470164</v>
      </c>
      <c r="N459" s="121">
        <v>250700</v>
      </c>
      <c r="O459" s="121">
        <v>2960</v>
      </c>
    </row>
    <row r="460" spans="1:15" x14ac:dyDescent="0.4">
      <c r="A460" s="117" t="s">
        <v>6634</v>
      </c>
      <c r="B460" s="117" t="s">
        <v>225</v>
      </c>
      <c r="C460" s="117" t="s">
        <v>224</v>
      </c>
      <c r="D460" s="117" t="s">
        <v>223</v>
      </c>
      <c r="E460" s="117" t="s">
        <v>5732</v>
      </c>
      <c r="F460" s="117" t="s">
        <v>5731</v>
      </c>
      <c r="G460" s="118" t="str">
        <f t="shared" si="7"/>
        <v>038709北上地区消防組合</v>
      </c>
      <c r="H460" s="117"/>
      <c r="J460" s="117"/>
      <c r="K460" s="121">
        <v>1059666</v>
      </c>
      <c r="L460" s="121">
        <v>507678</v>
      </c>
      <c r="M460" s="121">
        <v>324704</v>
      </c>
      <c r="N460" s="121">
        <v>168006</v>
      </c>
      <c r="O460" s="121">
        <v>2135</v>
      </c>
    </row>
    <row r="461" spans="1:15" x14ac:dyDescent="0.4">
      <c r="A461" s="117" t="s">
        <v>6634</v>
      </c>
      <c r="B461" s="117" t="s">
        <v>225</v>
      </c>
      <c r="C461" s="117" t="s">
        <v>224</v>
      </c>
      <c r="D461" s="117" t="s">
        <v>223</v>
      </c>
      <c r="E461" s="117" t="s">
        <v>5730</v>
      </c>
      <c r="F461" s="117" t="s">
        <v>6640</v>
      </c>
      <c r="G461" s="118" t="str">
        <f t="shared" si="7"/>
        <v>038733奥州金ケ崎行政事務組合</v>
      </c>
      <c r="H461" s="117"/>
      <c r="J461" s="117"/>
      <c r="K461" s="121">
        <v>1625645</v>
      </c>
      <c r="L461" s="121">
        <v>739678</v>
      </c>
      <c r="M461" s="121">
        <v>461676</v>
      </c>
      <c r="N461" s="121">
        <v>240901</v>
      </c>
      <c r="O461" s="121">
        <v>2753</v>
      </c>
    </row>
    <row r="462" spans="1:15" x14ac:dyDescent="0.4">
      <c r="A462" s="117" t="s">
        <v>6634</v>
      </c>
      <c r="B462" s="117" t="s">
        <v>225</v>
      </c>
      <c r="C462" s="117" t="s">
        <v>224</v>
      </c>
      <c r="D462" s="117" t="s">
        <v>223</v>
      </c>
      <c r="E462" s="117" t="s">
        <v>5729</v>
      </c>
      <c r="F462" s="117" t="s">
        <v>5728</v>
      </c>
      <c r="G462" s="118" t="str">
        <f t="shared" si="7"/>
        <v>038750岩手県自治会館管理組合</v>
      </c>
      <c r="H462" s="117"/>
      <c r="J462" s="117"/>
      <c r="K462" s="121">
        <v>400</v>
      </c>
      <c r="L462" s="121">
        <v>0</v>
      </c>
      <c r="M462" s="121">
        <v>0</v>
      </c>
      <c r="N462" s="121">
        <v>0</v>
      </c>
      <c r="O462" s="121">
        <v>21</v>
      </c>
    </row>
    <row r="463" spans="1:15" x14ac:dyDescent="0.4">
      <c r="A463" s="117" t="s">
        <v>6634</v>
      </c>
      <c r="B463" s="117" t="s">
        <v>225</v>
      </c>
      <c r="C463" s="117" t="s">
        <v>224</v>
      </c>
      <c r="D463" s="117" t="s">
        <v>223</v>
      </c>
      <c r="E463" s="117" t="s">
        <v>5727</v>
      </c>
      <c r="F463" s="117" t="s">
        <v>5726</v>
      </c>
      <c r="G463" s="118" t="str">
        <f t="shared" si="7"/>
        <v>038768盛岡市・矢巾町都市計画事業等組合</v>
      </c>
      <c r="H463" s="117"/>
      <c r="J463" s="117"/>
      <c r="K463" s="121">
        <v>18181</v>
      </c>
      <c r="L463" s="121">
        <v>6833</v>
      </c>
      <c r="M463" s="121">
        <v>2202</v>
      </c>
      <c r="N463" s="121">
        <v>1863</v>
      </c>
      <c r="O463" s="121">
        <v>21</v>
      </c>
    </row>
    <row r="464" spans="1:15" x14ac:dyDescent="0.4">
      <c r="A464" s="117" t="s">
        <v>6634</v>
      </c>
      <c r="B464" s="117" t="s">
        <v>225</v>
      </c>
      <c r="C464" s="117" t="s">
        <v>224</v>
      </c>
      <c r="D464" s="117" t="s">
        <v>223</v>
      </c>
      <c r="E464" s="117" t="s">
        <v>5725</v>
      </c>
      <c r="F464" s="117" t="s">
        <v>5724</v>
      </c>
      <c r="G464" s="118" t="str">
        <f t="shared" si="7"/>
        <v>038784気仙広域連合</v>
      </c>
      <c r="H464" s="117"/>
      <c r="J464" s="117"/>
      <c r="K464" s="121">
        <v>46307</v>
      </c>
      <c r="L464" s="121">
        <v>20183</v>
      </c>
      <c r="M464" s="121">
        <v>8856</v>
      </c>
      <c r="N464" s="121">
        <v>5996</v>
      </c>
      <c r="O464" s="121">
        <v>75</v>
      </c>
    </row>
    <row r="465" spans="1:15" x14ac:dyDescent="0.4">
      <c r="A465" s="117" t="s">
        <v>6634</v>
      </c>
      <c r="B465" s="117" t="s">
        <v>225</v>
      </c>
      <c r="C465" s="117" t="s">
        <v>224</v>
      </c>
      <c r="D465" s="117" t="s">
        <v>223</v>
      </c>
      <c r="E465" s="117" t="s">
        <v>5723</v>
      </c>
      <c r="F465" s="117" t="s">
        <v>5722</v>
      </c>
      <c r="G465" s="118" t="str">
        <f t="shared" si="7"/>
        <v>038806久慈広域連合</v>
      </c>
      <c r="H465" s="117"/>
      <c r="J465" s="117"/>
      <c r="K465" s="121">
        <v>1119032</v>
      </c>
      <c r="L465" s="121">
        <v>535786</v>
      </c>
      <c r="M465" s="121">
        <v>323961</v>
      </c>
      <c r="N465" s="121">
        <v>161666</v>
      </c>
      <c r="O465" s="121">
        <v>2018</v>
      </c>
    </row>
    <row r="466" spans="1:15" x14ac:dyDescent="0.4">
      <c r="A466" s="117" t="s">
        <v>6634</v>
      </c>
      <c r="B466" s="117" t="s">
        <v>225</v>
      </c>
      <c r="C466" s="117" t="s">
        <v>224</v>
      </c>
      <c r="D466" s="117" t="s">
        <v>223</v>
      </c>
      <c r="E466" s="117" t="s">
        <v>5721</v>
      </c>
      <c r="F466" s="117" t="s">
        <v>5720</v>
      </c>
      <c r="G466" s="118" t="str">
        <f t="shared" si="7"/>
        <v>038814岩手中部広域行政組合</v>
      </c>
      <c r="H466" s="117"/>
      <c r="J466" s="117"/>
      <c r="K466" s="121">
        <v>55556</v>
      </c>
      <c r="L466" s="121">
        <v>4218</v>
      </c>
      <c r="M466" s="121">
        <v>3000</v>
      </c>
      <c r="N466" s="121">
        <v>1252</v>
      </c>
      <c r="O466" s="121">
        <v>57</v>
      </c>
    </row>
    <row r="467" spans="1:15" x14ac:dyDescent="0.4">
      <c r="A467" s="117" t="s">
        <v>6634</v>
      </c>
      <c r="B467" s="117" t="s">
        <v>225</v>
      </c>
      <c r="C467" s="117" t="s">
        <v>224</v>
      </c>
      <c r="D467" s="117" t="s">
        <v>223</v>
      </c>
      <c r="E467" s="117" t="s">
        <v>5719</v>
      </c>
      <c r="F467" s="117" t="s">
        <v>5718</v>
      </c>
      <c r="G467" s="118" t="str">
        <f t="shared" si="7"/>
        <v>038822一関地区広域行政組合</v>
      </c>
      <c r="H467" s="117"/>
      <c r="J467" s="117"/>
      <c r="K467" s="121">
        <v>215904</v>
      </c>
      <c r="L467" s="121">
        <v>107037</v>
      </c>
      <c r="M467" s="121">
        <v>54439</v>
      </c>
      <c r="N467" s="121">
        <v>31584</v>
      </c>
      <c r="O467" s="121">
        <v>540</v>
      </c>
    </row>
    <row r="468" spans="1:15" x14ac:dyDescent="0.4">
      <c r="A468" s="117" t="s">
        <v>6634</v>
      </c>
      <c r="B468" s="117" t="s">
        <v>225</v>
      </c>
      <c r="C468" s="117" t="s">
        <v>224</v>
      </c>
      <c r="D468" s="117" t="s">
        <v>223</v>
      </c>
      <c r="E468" s="117" t="s">
        <v>5717</v>
      </c>
      <c r="F468" s="117" t="s">
        <v>5716</v>
      </c>
      <c r="G468" s="118" t="str">
        <f t="shared" si="7"/>
        <v>038831岩手沿岸南部広域環境組合</v>
      </c>
      <c r="H468" s="117"/>
      <c r="J468" s="117"/>
      <c r="K468" s="121">
        <v>48341</v>
      </c>
      <c r="L468" s="121">
        <v>23593</v>
      </c>
      <c r="M468" s="121">
        <v>12226</v>
      </c>
      <c r="N468" s="121">
        <v>7346</v>
      </c>
      <c r="O468" s="121">
        <v>31</v>
      </c>
    </row>
    <row r="469" spans="1:15" x14ac:dyDescent="0.4">
      <c r="A469" s="117" t="s">
        <v>6634</v>
      </c>
      <c r="B469" s="117" t="s">
        <v>225</v>
      </c>
      <c r="C469" s="117" t="s">
        <v>224</v>
      </c>
      <c r="D469" s="117" t="s">
        <v>223</v>
      </c>
      <c r="E469" s="117" t="s">
        <v>5715</v>
      </c>
      <c r="F469" s="117" t="s">
        <v>5714</v>
      </c>
      <c r="G469" s="118" t="str">
        <f t="shared" si="7"/>
        <v>038849岩手県後期高齢者医療広域連合</v>
      </c>
      <c r="H469" s="117"/>
      <c r="J469" s="117"/>
      <c r="K469" s="121">
        <v>4932</v>
      </c>
      <c r="L469" s="121">
        <v>0</v>
      </c>
      <c r="M469" s="121">
        <v>4137</v>
      </c>
      <c r="N469" s="121">
        <v>0</v>
      </c>
      <c r="O469" s="121">
        <v>12</v>
      </c>
    </row>
    <row r="470" spans="1:15" x14ac:dyDescent="0.4">
      <c r="A470" s="117" t="s">
        <v>6634</v>
      </c>
      <c r="B470" s="117" t="s">
        <v>225</v>
      </c>
      <c r="C470" s="117" t="s">
        <v>224</v>
      </c>
      <c r="D470" s="117" t="s">
        <v>223</v>
      </c>
      <c r="E470" s="117" t="s">
        <v>5713</v>
      </c>
      <c r="F470" s="117" t="s">
        <v>5712</v>
      </c>
      <c r="G470" s="118" t="str">
        <f t="shared" si="7"/>
        <v>038865滝沢・雫石環境組合</v>
      </c>
      <c r="H470" s="117"/>
      <c r="J470" s="117"/>
      <c r="K470" s="121">
        <v>62560</v>
      </c>
      <c r="L470" s="121">
        <v>24986</v>
      </c>
      <c r="M470" s="121">
        <v>12675</v>
      </c>
      <c r="N470" s="121">
        <v>7813</v>
      </c>
      <c r="O470" s="121">
        <v>44</v>
      </c>
    </row>
    <row r="471" spans="1:15" x14ac:dyDescent="0.4">
      <c r="A471" s="117" t="s">
        <v>6634</v>
      </c>
      <c r="B471" s="117" t="s">
        <v>225</v>
      </c>
      <c r="C471" s="117" t="s">
        <v>224</v>
      </c>
      <c r="D471" s="117" t="s">
        <v>223</v>
      </c>
      <c r="E471" s="117" t="s">
        <v>5710</v>
      </c>
      <c r="F471" s="117" t="s">
        <v>5709</v>
      </c>
      <c r="G471" s="118" t="str">
        <f t="shared" si="7"/>
        <v>041009仙台市</v>
      </c>
      <c r="H471" s="117"/>
      <c r="J471" s="117"/>
      <c r="K471" s="121">
        <v>112429279</v>
      </c>
      <c r="L471" s="121">
        <v>52392049</v>
      </c>
      <c r="M471" s="121">
        <v>26852602</v>
      </c>
      <c r="N471" s="121">
        <v>16133181</v>
      </c>
      <c r="O471" s="121">
        <v>120181</v>
      </c>
    </row>
    <row r="472" spans="1:15" x14ac:dyDescent="0.4">
      <c r="A472" s="117" t="s">
        <v>6634</v>
      </c>
      <c r="B472" s="117" t="s">
        <v>225</v>
      </c>
      <c r="C472" s="117" t="s">
        <v>224</v>
      </c>
      <c r="D472" s="117" t="s">
        <v>223</v>
      </c>
      <c r="E472" s="117" t="s">
        <v>5708</v>
      </c>
      <c r="F472" s="117" t="s">
        <v>5707</v>
      </c>
      <c r="G472" s="118" t="str">
        <f t="shared" si="7"/>
        <v>042021石巻市</v>
      </c>
      <c r="H472" s="117"/>
      <c r="I472" s="117"/>
      <c r="J472" s="117"/>
      <c r="K472" s="121">
        <v>12237563</v>
      </c>
      <c r="L472" s="121">
        <v>5266959</v>
      </c>
      <c r="M472" s="121">
        <v>2995376</v>
      </c>
      <c r="N472" s="121">
        <v>1743150</v>
      </c>
      <c r="O472" s="121">
        <v>57058</v>
      </c>
    </row>
    <row r="473" spans="1:15" x14ac:dyDescent="0.4">
      <c r="A473" s="117" t="s">
        <v>6634</v>
      </c>
      <c r="B473" s="117" t="s">
        <v>225</v>
      </c>
      <c r="C473" s="117" t="s">
        <v>224</v>
      </c>
      <c r="D473" s="117" t="s">
        <v>223</v>
      </c>
      <c r="E473" s="117" t="s">
        <v>5706</v>
      </c>
      <c r="F473" s="117" t="s">
        <v>5705</v>
      </c>
      <c r="G473" s="118" t="str">
        <f t="shared" si="7"/>
        <v>042030塩竈市</v>
      </c>
      <c r="H473" s="117"/>
      <c r="I473" s="117"/>
      <c r="J473" s="117"/>
      <c r="K473" s="121">
        <v>3522254</v>
      </c>
      <c r="L473" s="121">
        <v>1350712</v>
      </c>
      <c r="M473" s="121">
        <v>800456</v>
      </c>
      <c r="N473" s="121">
        <v>475090</v>
      </c>
      <c r="O473" s="121">
        <v>3015</v>
      </c>
    </row>
    <row r="474" spans="1:15" x14ac:dyDescent="0.4">
      <c r="A474" s="117" t="s">
        <v>6634</v>
      </c>
      <c r="B474" s="117" t="s">
        <v>225</v>
      </c>
      <c r="C474" s="117" t="s">
        <v>224</v>
      </c>
      <c r="D474" s="117" t="s">
        <v>223</v>
      </c>
      <c r="E474" s="117" t="s">
        <v>5704</v>
      </c>
      <c r="F474" s="117" t="s">
        <v>5703</v>
      </c>
      <c r="G474" s="118" t="str">
        <f t="shared" si="7"/>
        <v>042056気仙沼市</v>
      </c>
      <c r="H474" s="117"/>
      <c r="I474" s="117"/>
      <c r="J474" s="117"/>
      <c r="K474" s="121">
        <v>6335017</v>
      </c>
      <c r="L474" s="121">
        <v>2458961</v>
      </c>
      <c r="M474" s="121">
        <v>1619294</v>
      </c>
      <c r="N474" s="121">
        <v>550136</v>
      </c>
      <c r="O474" s="121">
        <v>2519</v>
      </c>
    </row>
    <row r="475" spans="1:15" x14ac:dyDescent="0.4">
      <c r="A475" s="117" t="s">
        <v>6634</v>
      </c>
      <c r="B475" s="117" t="s">
        <v>225</v>
      </c>
      <c r="C475" s="117" t="s">
        <v>224</v>
      </c>
      <c r="D475" s="117" t="s">
        <v>223</v>
      </c>
      <c r="E475" s="117" t="s">
        <v>5702</v>
      </c>
      <c r="F475" s="117" t="s">
        <v>5701</v>
      </c>
      <c r="G475" s="118" t="str">
        <f t="shared" si="7"/>
        <v>042064白石市</v>
      </c>
      <c r="H475" s="117"/>
      <c r="I475" s="117"/>
      <c r="J475" s="117"/>
      <c r="K475" s="121">
        <v>2612986</v>
      </c>
      <c r="L475" s="121">
        <v>1121258</v>
      </c>
      <c r="M475" s="121">
        <v>545775</v>
      </c>
      <c r="N475" s="121">
        <v>386604</v>
      </c>
      <c r="O475" s="121">
        <v>2101</v>
      </c>
    </row>
    <row r="476" spans="1:15" x14ac:dyDescent="0.4">
      <c r="A476" s="117" t="s">
        <v>6634</v>
      </c>
      <c r="B476" s="117" t="s">
        <v>225</v>
      </c>
      <c r="C476" s="117" t="s">
        <v>224</v>
      </c>
      <c r="D476" s="117" t="s">
        <v>223</v>
      </c>
      <c r="E476" s="117" t="s">
        <v>5700</v>
      </c>
      <c r="F476" s="117" t="s">
        <v>5699</v>
      </c>
      <c r="G476" s="118" t="str">
        <f t="shared" si="7"/>
        <v>042072名取市</v>
      </c>
      <c r="H476" s="117"/>
      <c r="I476" s="117"/>
      <c r="J476" s="117"/>
      <c r="K476" s="121">
        <v>4747231</v>
      </c>
      <c r="L476" s="121">
        <v>1878574</v>
      </c>
      <c r="M476" s="121">
        <v>1106210</v>
      </c>
      <c r="N476" s="121">
        <v>653027</v>
      </c>
      <c r="O476" s="121">
        <v>6325</v>
      </c>
    </row>
    <row r="477" spans="1:15" x14ac:dyDescent="0.4">
      <c r="A477" s="117" t="s">
        <v>6634</v>
      </c>
      <c r="B477" s="117" t="s">
        <v>225</v>
      </c>
      <c r="C477" s="117" t="s">
        <v>224</v>
      </c>
      <c r="D477" s="117" t="s">
        <v>223</v>
      </c>
      <c r="E477" s="117" t="s">
        <v>5698</v>
      </c>
      <c r="F477" s="117" t="s">
        <v>5697</v>
      </c>
      <c r="G477" s="118" t="str">
        <f t="shared" si="7"/>
        <v>042081角田市</v>
      </c>
      <c r="H477" s="117"/>
      <c r="I477" s="117"/>
      <c r="J477" s="117"/>
      <c r="K477" s="121">
        <v>2325411</v>
      </c>
      <c r="L477" s="121">
        <v>876126</v>
      </c>
      <c r="M477" s="121">
        <v>461133</v>
      </c>
      <c r="N477" s="121">
        <v>304958</v>
      </c>
      <c r="O477" s="121">
        <v>1632</v>
      </c>
    </row>
    <row r="478" spans="1:15" x14ac:dyDescent="0.4">
      <c r="A478" s="117" t="s">
        <v>6634</v>
      </c>
      <c r="B478" s="117" t="s">
        <v>225</v>
      </c>
      <c r="C478" s="117" t="s">
        <v>224</v>
      </c>
      <c r="D478" s="117" t="s">
        <v>223</v>
      </c>
      <c r="E478" s="117" t="s">
        <v>5696</v>
      </c>
      <c r="F478" s="117" t="s">
        <v>5695</v>
      </c>
      <c r="G478" s="118" t="str">
        <f t="shared" si="7"/>
        <v>042099多賀城市</v>
      </c>
      <c r="H478" s="117"/>
      <c r="I478" s="117"/>
      <c r="J478" s="117"/>
      <c r="K478" s="121">
        <v>3654051</v>
      </c>
      <c r="L478" s="121">
        <v>1468570</v>
      </c>
      <c r="M478" s="121">
        <v>806573</v>
      </c>
      <c r="N478" s="121">
        <v>508489</v>
      </c>
      <c r="O478" s="121">
        <v>3063</v>
      </c>
    </row>
    <row r="479" spans="1:15" x14ac:dyDescent="0.4">
      <c r="A479" s="117" t="s">
        <v>6634</v>
      </c>
      <c r="B479" s="117" t="s">
        <v>225</v>
      </c>
      <c r="C479" s="117" t="s">
        <v>224</v>
      </c>
      <c r="D479" s="117" t="s">
        <v>223</v>
      </c>
      <c r="E479" s="117" t="s">
        <v>5694</v>
      </c>
      <c r="F479" s="117" t="s">
        <v>5693</v>
      </c>
      <c r="G479" s="118" t="str">
        <f t="shared" si="7"/>
        <v>042111岩沼市</v>
      </c>
      <c r="H479" s="117"/>
      <c r="I479" s="117"/>
      <c r="J479" s="117"/>
      <c r="K479" s="121">
        <v>2689010</v>
      </c>
      <c r="L479" s="121">
        <v>1094321</v>
      </c>
      <c r="M479" s="121">
        <v>573578</v>
      </c>
      <c r="N479" s="121">
        <v>355398</v>
      </c>
      <c r="O479" s="121">
        <v>3010</v>
      </c>
    </row>
    <row r="480" spans="1:15" x14ac:dyDescent="0.4">
      <c r="A480" s="117" t="s">
        <v>6634</v>
      </c>
      <c r="B480" s="117" t="s">
        <v>225</v>
      </c>
      <c r="C480" s="117" t="s">
        <v>224</v>
      </c>
      <c r="D480" s="117" t="s">
        <v>223</v>
      </c>
      <c r="E480" s="117" t="s">
        <v>5692</v>
      </c>
      <c r="F480" s="117" t="s">
        <v>5691</v>
      </c>
      <c r="G480" s="118" t="str">
        <f t="shared" si="7"/>
        <v>042129登米市</v>
      </c>
      <c r="H480" s="117"/>
      <c r="I480" s="117"/>
      <c r="J480" s="117"/>
      <c r="K480" s="121">
        <v>7767550</v>
      </c>
      <c r="L480" s="121">
        <v>3078074</v>
      </c>
      <c r="M480" s="121">
        <v>1663508</v>
      </c>
      <c r="N480" s="121">
        <v>1050449</v>
      </c>
      <c r="O480" s="121">
        <v>6851</v>
      </c>
    </row>
    <row r="481" spans="1:15" x14ac:dyDescent="0.4">
      <c r="A481" s="117" t="s">
        <v>6634</v>
      </c>
      <c r="B481" s="117" t="s">
        <v>225</v>
      </c>
      <c r="C481" s="117" t="s">
        <v>224</v>
      </c>
      <c r="D481" s="117" t="s">
        <v>223</v>
      </c>
      <c r="E481" s="117" t="s">
        <v>5690</v>
      </c>
      <c r="F481" s="117" t="s">
        <v>5689</v>
      </c>
      <c r="G481" s="118" t="str">
        <f t="shared" si="7"/>
        <v>042137栗原市</v>
      </c>
      <c r="H481" s="117"/>
      <c r="I481" s="117"/>
      <c r="J481" s="117"/>
      <c r="K481" s="121">
        <v>7549015</v>
      </c>
      <c r="L481" s="121">
        <v>3244368</v>
      </c>
      <c r="M481" s="121">
        <v>1722340</v>
      </c>
      <c r="N481" s="121">
        <v>1067302</v>
      </c>
      <c r="O481" s="121">
        <v>6278</v>
      </c>
    </row>
    <row r="482" spans="1:15" x14ac:dyDescent="0.4">
      <c r="A482" s="117" t="s">
        <v>6634</v>
      </c>
      <c r="B482" s="117" t="s">
        <v>225</v>
      </c>
      <c r="C482" s="117" t="s">
        <v>224</v>
      </c>
      <c r="D482" s="117" t="s">
        <v>223</v>
      </c>
      <c r="E482" s="117" t="s">
        <v>5688</v>
      </c>
      <c r="F482" s="117" t="s">
        <v>5687</v>
      </c>
      <c r="G482" s="118" t="str">
        <f t="shared" si="7"/>
        <v>042145東松島市</v>
      </c>
      <c r="H482" s="117"/>
      <c r="I482" s="117"/>
      <c r="J482" s="117"/>
      <c r="K482" s="121">
        <v>2980963</v>
      </c>
      <c r="L482" s="121">
        <v>1205422</v>
      </c>
      <c r="M482" s="121">
        <v>769859</v>
      </c>
      <c r="N482" s="121">
        <v>439003</v>
      </c>
      <c r="O482" s="121">
        <v>4621</v>
      </c>
    </row>
    <row r="483" spans="1:15" x14ac:dyDescent="0.4">
      <c r="A483" s="117" t="s">
        <v>6634</v>
      </c>
      <c r="B483" s="117" t="s">
        <v>225</v>
      </c>
      <c r="C483" s="117" t="s">
        <v>224</v>
      </c>
      <c r="D483" s="117" t="s">
        <v>223</v>
      </c>
      <c r="E483" s="117" t="s">
        <v>5686</v>
      </c>
      <c r="F483" s="117" t="s">
        <v>5685</v>
      </c>
      <c r="G483" s="118" t="str">
        <f t="shared" si="7"/>
        <v>042153大崎市</v>
      </c>
      <c r="H483" s="117"/>
      <c r="I483" s="117"/>
      <c r="J483" s="117"/>
      <c r="K483" s="121">
        <v>7743647</v>
      </c>
      <c r="L483" s="121">
        <v>3383001</v>
      </c>
      <c r="M483" s="121">
        <v>1705490</v>
      </c>
      <c r="N483" s="121">
        <v>1101752</v>
      </c>
      <c r="O483" s="121">
        <v>6613</v>
      </c>
    </row>
    <row r="484" spans="1:15" x14ac:dyDescent="0.4">
      <c r="A484" s="117" t="s">
        <v>6634</v>
      </c>
      <c r="B484" s="117" t="s">
        <v>225</v>
      </c>
      <c r="C484" s="117" t="s">
        <v>224</v>
      </c>
      <c r="D484" s="117" t="s">
        <v>223</v>
      </c>
      <c r="E484" s="117" t="s">
        <v>5684</v>
      </c>
      <c r="F484" s="117" t="s">
        <v>5683</v>
      </c>
      <c r="G484" s="118" t="str">
        <f t="shared" si="7"/>
        <v>042161富谷市</v>
      </c>
      <c r="H484" s="117"/>
      <c r="I484" s="117"/>
      <c r="J484" s="117"/>
      <c r="K484" s="121">
        <v>2346080</v>
      </c>
      <c r="L484" s="121">
        <v>1074877</v>
      </c>
      <c r="M484" s="121">
        <v>504177</v>
      </c>
      <c r="N484" s="121">
        <v>355006</v>
      </c>
      <c r="O484" s="121">
        <v>2083</v>
      </c>
    </row>
    <row r="485" spans="1:15" x14ac:dyDescent="0.4">
      <c r="A485" s="117" t="s">
        <v>6634</v>
      </c>
      <c r="B485" s="117" t="s">
        <v>225</v>
      </c>
      <c r="C485" s="117" t="s">
        <v>224</v>
      </c>
      <c r="D485" s="117" t="s">
        <v>223</v>
      </c>
      <c r="E485" s="117" t="s">
        <v>5682</v>
      </c>
      <c r="F485" s="117" t="s">
        <v>5681</v>
      </c>
      <c r="G485" s="118" t="str">
        <f t="shared" si="7"/>
        <v>043010蔵王町</v>
      </c>
      <c r="H485" s="117"/>
      <c r="I485" s="117"/>
      <c r="J485" s="117"/>
      <c r="K485" s="121">
        <v>1313802</v>
      </c>
      <c r="L485" s="121">
        <v>561848</v>
      </c>
      <c r="M485" s="121">
        <v>271117</v>
      </c>
      <c r="N485" s="121">
        <v>191654</v>
      </c>
      <c r="O485" s="121">
        <v>3677</v>
      </c>
    </row>
    <row r="486" spans="1:15" x14ac:dyDescent="0.4">
      <c r="A486" s="117" t="s">
        <v>6634</v>
      </c>
      <c r="B486" s="117" t="s">
        <v>225</v>
      </c>
      <c r="C486" s="117" t="s">
        <v>224</v>
      </c>
      <c r="D486" s="117" t="s">
        <v>223</v>
      </c>
      <c r="E486" s="117" t="s">
        <v>5680</v>
      </c>
      <c r="F486" s="117" t="s">
        <v>5679</v>
      </c>
      <c r="G486" s="118" t="str">
        <f t="shared" si="7"/>
        <v>043028七ケ宿町</v>
      </c>
      <c r="H486" s="117"/>
      <c r="I486" s="117"/>
      <c r="J486" s="117"/>
      <c r="K486" s="121">
        <v>472313</v>
      </c>
      <c r="L486" s="121">
        <v>161108</v>
      </c>
      <c r="M486" s="121">
        <v>102524</v>
      </c>
      <c r="N486" s="121">
        <v>74922</v>
      </c>
      <c r="O486" s="121">
        <v>4992</v>
      </c>
    </row>
    <row r="487" spans="1:15" x14ac:dyDescent="0.4">
      <c r="A487" s="117" t="s">
        <v>6634</v>
      </c>
      <c r="B487" s="117" t="s">
        <v>225</v>
      </c>
      <c r="C487" s="117" t="s">
        <v>224</v>
      </c>
      <c r="D487" s="117" t="s">
        <v>223</v>
      </c>
      <c r="E487" s="117" t="s">
        <v>5678</v>
      </c>
      <c r="F487" s="117" t="s">
        <v>5677</v>
      </c>
      <c r="G487" s="118" t="str">
        <f t="shared" si="7"/>
        <v>043214大河原町</v>
      </c>
      <c r="H487" s="117"/>
      <c r="I487" s="117"/>
      <c r="J487" s="117"/>
      <c r="K487" s="121">
        <v>1436862</v>
      </c>
      <c r="L487" s="121">
        <v>558116</v>
      </c>
      <c r="M487" s="121">
        <v>287385</v>
      </c>
      <c r="N487" s="121">
        <v>178540</v>
      </c>
      <c r="O487" s="121">
        <v>2214</v>
      </c>
    </row>
    <row r="488" spans="1:15" x14ac:dyDescent="0.4">
      <c r="A488" s="117" t="s">
        <v>6634</v>
      </c>
      <c r="B488" s="117" t="s">
        <v>225</v>
      </c>
      <c r="C488" s="117" t="s">
        <v>224</v>
      </c>
      <c r="D488" s="117" t="s">
        <v>223</v>
      </c>
      <c r="E488" s="117" t="s">
        <v>5676</v>
      </c>
      <c r="F488" s="117" t="s">
        <v>5675</v>
      </c>
      <c r="G488" s="118" t="str">
        <f t="shared" si="7"/>
        <v>043222村田町</v>
      </c>
      <c r="H488" s="117"/>
      <c r="I488" s="117"/>
      <c r="J488" s="117"/>
      <c r="K488" s="121">
        <v>1235554</v>
      </c>
      <c r="L488" s="121">
        <v>514952</v>
      </c>
      <c r="M488" s="121">
        <v>262419</v>
      </c>
      <c r="N488" s="121">
        <v>181437</v>
      </c>
      <c r="O488" s="121">
        <v>992</v>
      </c>
    </row>
    <row r="489" spans="1:15" x14ac:dyDescent="0.4">
      <c r="A489" s="117" t="s">
        <v>6634</v>
      </c>
      <c r="B489" s="117" t="s">
        <v>225</v>
      </c>
      <c r="C489" s="117" t="s">
        <v>224</v>
      </c>
      <c r="D489" s="117" t="s">
        <v>223</v>
      </c>
      <c r="E489" s="117" t="s">
        <v>5674</v>
      </c>
      <c r="F489" s="117" t="s">
        <v>5673</v>
      </c>
      <c r="G489" s="118" t="str">
        <f t="shared" si="7"/>
        <v>043231柴田町</v>
      </c>
      <c r="H489" s="117"/>
      <c r="I489" s="117"/>
      <c r="J489" s="117"/>
      <c r="K489" s="121">
        <v>2216974</v>
      </c>
      <c r="L489" s="121">
        <v>970661</v>
      </c>
      <c r="M489" s="121">
        <v>452846</v>
      </c>
      <c r="N489" s="121">
        <v>333056</v>
      </c>
      <c r="O489" s="121">
        <v>1679</v>
      </c>
    </row>
    <row r="490" spans="1:15" x14ac:dyDescent="0.4">
      <c r="A490" s="117" t="s">
        <v>6634</v>
      </c>
      <c r="B490" s="117" t="s">
        <v>225</v>
      </c>
      <c r="C490" s="117" t="s">
        <v>224</v>
      </c>
      <c r="D490" s="117" t="s">
        <v>223</v>
      </c>
      <c r="E490" s="117" t="s">
        <v>5672</v>
      </c>
      <c r="F490" s="117" t="s">
        <v>1105</v>
      </c>
      <c r="G490" s="118" t="str">
        <f t="shared" si="7"/>
        <v>043249川崎町</v>
      </c>
      <c r="H490" s="117"/>
      <c r="I490" s="117"/>
      <c r="J490" s="117"/>
      <c r="K490" s="121">
        <v>979027</v>
      </c>
      <c r="L490" s="121">
        <v>397245</v>
      </c>
      <c r="M490" s="121">
        <v>197485</v>
      </c>
      <c r="N490" s="121">
        <v>149059</v>
      </c>
      <c r="O490" s="121">
        <v>0</v>
      </c>
    </row>
    <row r="491" spans="1:15" x14ac:dyDescent="0.4">
      <c r="A491" s="117" t="s">
        <v>6634</v>
      </c>
      <c r="B491" s="117" t="s">
        <v>225</v>
      </c>
      <c r="C491" s="117" t="s">
        <v>224</v>
      </c>
      <c r="D491" s="117" t="s">
        <v>223</v>
      </c>
      <c r="E491" s="117" t="s">
        <v>5671</v>
      </c>
      <c r="F491" s="117" t="s">
        <v>5670</v>
      </c>
      <c r="G491" s="118" t="str">
        <f t="shared" si="7"/>
        <v>043419丸森町</v>
      </c>
      <c r="H491" s="117"/>
      <c r="I491" s="117"/>
      <c r="J491" s="117"/>
      <c r="K491" s="121">
        <v>1316272</v>
      </c>
      <c r="L491" s="121">
        <v>548778</v>
      </c>
      <c r="M491" s="121">
        <v>268016</v>
      </c>
      <c r="N491" s="121">
        <v>191249</v>
      </c>
      <c r="O491" s="121">
        <v>1024</v>
      </c>
    </row>
    <row r="492" spans="1:15" x14ac:dyDescent="0.4">
      <c r="A492" s="117" t="s">
        <v>6634</v>
      </c>
      <c r="B492" s="117" t="s">
        <v>225</v>
      </c>
      <c r="C492" s="117" t="s">
        <v>224</v>
      </c>
      <c r="D492" s="117" t="s">
        <v>223</v>
      </c>
      <c r="E492" s="117" t="s">
        <v>5669</v>
      </c>
      <c r="F492" s="117" t="s">
        <v>5668</v>
      </c>
      <c r="G492" s="118" t="str">
        <f t="shared" si="7"/>
        <v>043613亘理町</v>
      </c>
      <c r="H492" s="117"/>
      <c r="I492" s="117"/>
      <c r="J492" s="117"/>
      <c r="K492" s="121">
        <v>2069476</v>
      </c>
      <c r="L492" s="121">
        <v>878517</v>
      </c>
      <c r="M492" s="121">
        <v>468918</v>
      </c>
      <c r="N492" s="121">
        <v>304515</v>
      </c>
      <c r="O492" s="121">
        <v>1612</v>
      </c>
    </row>
    <row r="493" spans="1:15" x14ac:dyDescent="0.4">
      <c r="A493" s="117" t="s">
        <v>6634</v>
      </c>
      <c r="B493" s="117" t="s">
        <v>225</v>
      </c>
      <c r="C493" s="117" t="s">
        <v>224</v>
      </c>
      <c r="D493" s="117" t="s">
        <v>223</v>
      </c>
      <c r="E493" s="117" t="s">
        <v>5667</v>
      </c>
      <c r="F493" s="117" t="s">
        <v>5666</v>
      </c>
      <c r="G493" s="118" t="str">
        <f t="shared" si="7"/>
        <v>043621山元町</v>
      </c>
      <c r="H493" s="117"/>
      <c r="I493" s="117"/>
      <c r="J493" s="117"/>
      <c r="K493" s="121">
        <v>1425985</v>
      </c>
      <c r="L493" s="121">
        <v>570992</v>
      </c>
      <c r="M493" s="121">
        <v>390021</v>
      </c>
      <c r="N493" s="121">
        <v>183676</v>
      </c>
      <c r="O493" s="121">
        <v>3810</v>
      </c>
    </row>
    <row r="494" spans="1:15" x14ac:dyDescent="0.4">
      <c r="A494" s="117" t="s">
        <v>6634</v>
      </c>
      <c r="B494" s="117" t="s">
        <v>225</v>
      </c>
      <c r="C494" s="117" t="s">
        <v>224</v>
      </c>
      <c r="D494" s="117" t="s">
        <v>223</v>
      </c>
      <c r="E494" s="117" t="s">
        <v>5665</v>
      </c>
      <c r="F494" s="117" t="s">
        <v>5664</v>
      </c>
      <c r="G494" s="118" t="str">
        <f t="shared" si="7"/>
        <v>044016松島町</v>
      </c>
      <c r="H494" s="117"/>
      <c r="I494" s="117"/>
      <c r="J494" s="117"/>
      <c r="K494" s="121">
        <v>1116534</v>
      </c>
      <c r="L494" s="121">
        <v>477909</v>
      </c>
      <c r="M494" s="121">
        <v>225878</v>
      </c>
      <c r="N494" s="121">
        <v>147940</v>
      </c>
      <c r="O494" s="121">
        <v>922</v>
      </c>
    </row>
    <row r="495" spans="1:15" x14ac:dyDescent="0.4">
      <c r="A495" s="117" t="s">
        <v>6634</v>
      </c>
      <c r="B495" s="117" t="s">
        <v>225</v>
      </c>
      <c r="C495" s="117" t="s">
        <v>224</v>
      </c>
      <c r="D495" s="117" t="s">
        <v>223</v>
      </c>
      <c r="E495" s="117" t="s">
        <v>5663</v>
      </c>
      <c r="F495" s="117" t="s">
        <v>5662</v>
      </c>
      <c r="G495" s="118" t="str">
        <f t="shared" si="7"/>
        <v>044041七ケ浜町</v>
      </c>
      <c r="H495" s="117"/>
      <c r="I495" s="117"/>
      <c r="J495" s="117"/>
      <c r="K495" s="121">
        <v>1262133</v>
      </c>
      <c r="L495" s="121">
        <v>507648</v>
      </c>
      <c r="M495" s="121">
        <v>251118</v>
      </c>
      <c r="N495" s="121">
        <v>177710</v>
      </c>
      <c r="O495" s="121">
        <v>1183</v>
      </c>
    </row>
    <row r="496" spans="1:15" x14ac:dyDescent="0.4">
      <c r="A496" s="117" t="s">
        <v>6634</v>
      </c>
      <c r="B496" s="117" t="s">
        <v>225</v>
      </c>
      <c r="C496" s="117" t="s">
        <v>224</v>
      </c>
      <c r="D496" s="117" t="s">
        <v>223</v>
      </c>
      <c r="E496" s="117" t="s">
        <v>5661</v>
      </c>
      <c r="F496" s="117" t="s">
        <v>5660</v>
      </c>
      <c r="G496" s="118" t="str">
        <f t="shared" si="7"/>
        <v>044067利府町</v>
      </c>
      <c r="H496" s="117"/>
      <c r="I496" s="117"/>
      <c r="J496" s="117"/>
      <c r="K496" s="121">
        <v>1810433</v>
      </c>
      <c r="L496" s="121">
        <v>777163</v>
      </c>
      <c r="M496" s="121">
        <v>382031</v>
      </c>
      <c r="N496" s="121">
        <v>255075</v>
      </c>
      <c r="O496" s="121">
        <v>1427</v>
      </c>
    </row>
    <row r="497" spans="1:15" x14ac:dyDescent="0.4">
      <c r="A497" s="117" t="s">
        <v>6634</v>
      </c>
      <c r="B497" s="117" t="s">
        <v>225</v>
      </c>
      <c r="C497" s="117" t="s">
        <v>224</v>
      </c>
      <c r="D497" s="117" t="s">
        <v>223</v>
      </c>
      <c r="E497" s="117" t="s">
        <v>5659</v>
      </c>
      <c r="F497" s="117" t="s">
        <v>5658</v>
      </c>
      <c r="G497" s="118" t="str">
        <f t="shared" si="7"/>
        <v>044211大和町</v>
      </c>
      <c r="H497" s="117"/>
      <c r="I497" s="117"/>
      <c r="J497" s="117"/>
      <c r="K497" s="121">
        <v>1298284</v>
      </c>
      <c r="L497" s="121">
        <v>533944</v>
      </c>
      <c r="M497" s="121">
        <v>272520</v>
      </c>
      <c r="N497" s="121">
        <v>191115</v>
      </c>
      <c r="O497" s="121">
        <v>904</v>
      </c>
    </row>
    <row r="498" spans="1:15" x14ac:dyDescent="0.4">
      <c r="A498" s="117" t="s">
        <v>6634</v>
      </c>
      <c r="B498" s="117" t="s">
        <v>225</v>
      </c>
      <c r="C498" s="117" t="s">
        <v>224</v>
      </c>
      <c r="D498" s="117" t="s">
        <v>223</v>
      </c>
      <c r="E498" s="117" t="s">
        <v>5657</v>
      </c>
      <c r="F498" s="117" t="s">
        <v>5656</v>
      </c>
      <c r="G498" s="118" t="str">
        <f t="shared" si="7"/>
        <v>044229大郷町</v>
      </c>
      <c r="H498" s="117"/>
      <c r="I498" s="117"/>
      <c r="J498" s="117"/>
      <c r="K498" s="121">
        <v>843993</v>
      </c>
      <c r="L498" s="121">
        <v>351531</v>
      </c>
      <c r="M498" s="121">
        <v>173542</v>
      </c>
      <c r="N498" s="121">
        <v>124261</v>
      </c>
      <c r="O498" s="121">
        <v>624</v>
      </c>
    </row>
    <row r="499" spans="1:15" x14ac:dyDescent="0.4">
      <c r="A499" s="117" t="s">
        <v>6634</v>
      </c>
      <c r="B499" s="117" t="s">
        <v>225</v>
      </c>
      <c r="C499" s="117" t="s">
        <v>224</v>
      </c>
      <c r="D499" s="117" t="s">
        <v>223</v>
      </c>
      <c r="E499" s="117" t="s">
        <v>5655</v>
      </c>
      <c r="F499" s="117" t="s">
        <v>5654</v>
      </c>
      <c r="G499" s="118" t="str">
        <f t="shared" si="7"/>
        <v>044245大衡村</v>
      </c>
      <c r="H499" s="117"/>
      <c r="I499" s="117"/>
      <c r="J499" s="117"/>
      <c r="K499" s="121">
        <v>624147</v>
      </c>
      <c r="L499" s="121">
        <v>245756</v>
      </c>
      <c r="M499" s="121">
        <v>114580</v>
      </c>
      <c r="N499" s="121">
        <v>90189</v>
      </c>
      <c r="O499" s="121">
        <v>448</v>
      </c>
    </row>
    <row r="500" spans="1:15" x14ac:dyDescent="0.4">
      <c r="A500" s="117" t="s">
        <v>6634</v>
      </c>
      <c r="B500" s="117" t="s">
        <v>225</v>
      </c>
      <c r="C500" s="117" t="s">
        <v>224</v>
      </c>
      <c r="D500" s="117" t="s">
        <v>223</v>
      </c>
      <c r="E500" s="117" t="s">
        <v>5653</v>
      </c>
      <c r="F500" s="117" t="s">
        <v>5652</v>
      </c>
      <c r="G500" s="118" t="str">
        <f t="shared" si="7"/>
        <v>044440色麻町</v>
      </c>
      <c r="H500" s="117"/>
      <c r="I500" s="117"/>
      <c r="J500" s="117"/>
      <c r="K500" s="121">
        <v>854985</v>
      </c>
      <c r="L500" s="121">
        <v>345935</v>
      </c>
      <c r="M500" s="121">
        <v>164991</v>
      </c>
      <c r="N500" s="121">
        <v>126421</v>
      </c>
      <c r="O500" s="121">
        <v>597</v>
      </c>
    </row>
    <row r="501" spans="1:15" x14ac:dyDescent="0.4">
      <c r="A501" s="117" t="s">
        <v>6634</v>
      </c>
      <c r="B501" s="117" t="s">
        <v>225</v>
      </c>
      <c r="C501" s="117" t="s">
        <v>224</v>
      </c>
      <c r="D501" s="117" t="s">
        <v>223</v>
      </c>
      <c r="E501" s="117" t="s">
        <v>5651</v>
      </c>
      <c r="F501" s="117" t="s">
        <v>5650</v>
      </c>
      <c r="G501" s="118" t="str">
        <f t="shared" si="7"/>
        <v>044458加美町</v>
      </c>
      <c r="H501" s="117"/>
      <c r="I501" s="117"/>
      <c r="J501" s="117"/>
      <c r="K501" s="121">
        <v>2222544</v>
      </c>
      <c r="L501" s="121">
        <v>930583</v>
      </c>
      <c r="M501" s="121">
        <v>468563</v>
      </c>
      <c r="N501" s="121">
        <v>307307</v>
      </c>
      <c r="O501" s="121">
        <v>2616</v>
      </c>
    </row>
    <row r="502" spans="1:15" x14ac:dyDescent="0.4">
      <c r="A502" s="117" t="s">
        <v>6634</v>
      </c>
      <c r="B502" s="117" t="s">
        <v>225</v>
      </c>
      <c r="C502" s="117" t="s">
        <v>224</v>
      </c>
      <c r="D502" s="117" t="s">
        <v>223</v>
      </c>
      <c r="E502" s="117" t="s">
        <v>5649</v>
      </c>
      <c r="F502" s="117" t="s">
        <v>5648</v>
      </c>
      <c r="G502" s="118" t="str">
        <f t="shared" si="7"/>
        <v>045012涌谷町</v>
      </c>
      <c r="H502" s="117"/>
      <c r="I502" s="117"/>
      <c r="J502" s="117"/>
      <c r="K502" s="121">
        <v>1262492</v>
      </c>
      <c r="L502" s="121">
        <v>552229</v>
      </c>
      <c r="M502" s="121">
        <v>259308</v>
      </c>
      <c r="N502" s="121">
        <v>187008</v>
      </c>
      <c r="O502" s="121">
        <v>1048</v>
      </c>
    </row>
    <row r="503" spans="1:15" x14ac:dyDescent="0.4">
      <c r="A503" s="117" t="s">
        <v>6634</v>
      </c>
      <c r="B503" s="117" t="s">
        <v>225</v>
      </c>
      <c r="C503" s="117" t="s">
        <v>224</v>
      </c>
      <c r="D503" s="117" t="s">
        <v>223</v>
      </c>
      <c r="E503" s="117" t="s">
        <v>5647</v>
      </c>
      <c r="F503" s="117" t="s">
        <v>773</v>
      </c>
      <c r="G503" s="118" t="str">
        <f t="shared" si="7"/>
        <v>045055美里町</v>
      </c>
      <c r="H503" s="117"/>
      <c r="I503" s="117"/>
      <c r="J503" s="117"/>
      <c r="K503" s="121">
        <v>1858838</v>
      </c>
      <c r="L503" s="121">
        <v>739638</v>
      </c>
      <c r="M503" s="121">
        <v>379715</v>
      </c>
      <c r="N503" s="121">
        <v>252680</v>
      </c>
      <c r="O503" s="121">
        <v>1328</v>
      </c>
    </row>
    <row r="504" spans="1:15" x14ac:dyDescent="0.4">
      <c r="A504" s="117" t="s">
        <v>6634</v>
      </c>
      <c r="B504" s="117" t="s">
        <v>225</v>
      </c>
      <c r="C504" s="117" t="s">
        <v>224</v>
      </c>
      <c r="D504" s="117" t="s">
        <v>223</v>
      </c>
      <c r="E504" s="117" t="s">
        <v>5646</v>
      </c>
      <c r="F504" s="117" t="s">
        <v>5645</v>
      </c>
      <c r="G504" s="118" t="str">
        <f t="shared" si="7"/>
        <v>045811女川町</v>
      </c>
      <c r="H504" s="117"/>
      <c r="I504" s="117"/>
      <c r="J504" s="117"/>
      <c r="K504" s="121">
        <v>1223542</v>
      </c>
      <c r="L504" s="121">
        <v>476265</v>
      </c>
      <c r="M504" s="121">
        <v>304188</v>
      </c>
      <c r="N504" s="121">
        <v>159794</v>
      </c>
      <c r="O504" s="121">
        <v>3504</v>
      </c>
    </row>
    <row r="505" spans="1:15" x14ac:dyDescent="0.4">
      <c r="A505" s="117" t="s">
        <v>6634</v>
      </c>
      <c r="B505" s="117" t="s">
        <v>225</v>
      </c>
      <c r="C505" s="117" t="s">
        <v>224</v>
      </c>
      <c r="D505" s="117" t="s">
        <v>223</v>
      </c>
      <c r="E505" s="117" t="s">
        <v>5644</v>
      </c>
      <c r="F505" s="117" t="s">
        <v>5643</v>
      </c>
      <c r="G505" s="118" t="str">
        <f t="shared" si="7"/>
        <v>046060南三陸町</v>
      </c>
      <c r="H505" s="117"/>
      <c r="I505" s="117"/>
      <c r="J505" s="117"/>
      <c r="K505" s="121">
        <v>1637638</v>
      </c>
      <c r="L505" s="121">
        <v>611675</v>
      </c>
      <c r="M505" s="121">
        <v>458213</v>
      </c>
      <c r="N505" s="121">
        <v>246187</v>
      </c>
      <c r="O505" s="121">
        <v>3299</v>
      </c>
    </row>
    <row r="506" spans="1:15" x14ac:dyDescent="0.4">
      <c r="A506" s="117" t="s">
        <v>6634</v>
      </c>
      <c r="B506" s="117" t="s">
        <v>225</v>
      </c>
      <c r="C506" s="117" t="s">
        <v>224</v>
      </c>
      <c r="D506" s="117" t="s">
        <v>223</v>
      </c>
      <c r="E506" s="117" t="s">
        <v>5642</v>
      </c>
      <c r="F506" s="117" t="s">
        <v>5641</v>
      </c>
      <c r="G506" s="118" t="str">
        <f t="shared" si="7"/>
        <v>048101色麻町外一市一ヶ村花川ダム管理組合</v>
      </c>
      <c r="H506" s="117"/>
      <c r="I506" s="117"/>
      <c r="J506" s="117"/>
      <c r="K506" s="121">
        <v>108</v>
      </c>
      <c r="L506" s="121">
        <v>0</v>
      </c>
      <c r="M506" s="121">
        <v>0</v>
      </c>
      <c r="N506" s="121">
        <v>0</v>
      </c>
      <c r="O506" s="121">
        <v>0</v>
      </c>
    </row>
    <row r="507" spans="1:15" x14ac:dyDescent="0.4">
      <c r="A507" s="117" t="s">
        <v>6634</v>
      </c>
      <c r="B507" s="117" t="s">
        <v>225</v>
      </c>
      <c r="C507" s="117" t="s">
        <v>224</v>
      </c>
      <c r="D507" s="117" t="s">
        <v>223</v>
      </c>
      <c r="E507" s="117" t="s">
        <v>5640</v>
      </c>
      <c r="F507" s="117" t="s">
        <v>6641</v>
      </c>
      <c r="G507" s="118" t="str">
        <f t="shared" si="7"/>
        <v>048151吉田川流域溜池大和町外３市３ヶ町村組合</v>
      </c>
      <c r="H507" s="117"/>
      <c r="J507" s="117"/>
      <c r="K507" s="121">
        <v>215</v>
      </c>
      <c r="L507" s="121">
        <v>0</v>
      </c>
      <c r="M507" s="121">
        <v>0</v>
      </c>
      <c r="N507" s="121">
        <v>0</v>
      </c>
      <c r="O507" s="121">
        <v>0</v>
      </c>
    </row>
    <row r="508" spans="1:15" x14ac:dyDescent="0.4">
      <c r="A508" s="117" t="s">
        <v>6634</v>
      </c>
      <c r="B508" s="117" t="s">
        <v>225</v>
      </c>
      <c r="C508" s="117" t="s">
        <v>224</v>
      </c>
      <c r="D508" s="117" t="s">
        <v>223</v>
      </c>
      <c r="E508" s="117" t="s">
        <v>5639</v>
      </c>
      <c r="F508" s="117" t="s">
        <v>5638</v>
      </c>
      <c r="G508" s="118" t="str">
        <f t="shared" si="7"/>
        <v>048160大衡村外一町牛野ダム管理組合</v>
      </c>
      <c r="H508" s="117"/>
      <c r="J508" s="117"/>
      <c r="K508" s="121">
        <v>215</v>
      </c>
      <c r="L508" s="121">
        <v>0</v>
      </c>
      <c r="M508" s="121">
        <v>0</v>
      </c>
      <c r="N508" s="121">
        <v>0</v>
      </c>
      <c r="O508" s="121">
        <v>0</v>
      </c>
    </row>
    <row r="509" spans="1:15" x14ac:dyDescent="0.4">
      <c r="A509" s="117" t="s">
        <v>6634</v>
      </c>
      <c r="B509" s="117" t="s">
        <v>225</v>
      </c>
      <c r="C509" s="117" t="s">
        <v>224</v>
      </c>
      <c r="D509" s="117" t="s">
        <v>223</v>
      </c>
      <c r="E509" s="117" t="s">
        <v>5637</v>
      </c>
      <c r="F509" s="117" t="s">
        <v>5636</v>
      </c>
      <c r="G509" s="118" t="str">
        <f t="shared" si="7"/>
        <v>048453白石市外二町組合</v>
      </c>
      <c r="H509" s="117"/>
      <c r="J509" s="117"/>
      <c r="K509" s="121">
        <v>1707</v>
      </c>
      <c r="L509" s="121">
        <v>0</v>
      </c>
      <c r="M509" s="121">
        <v>0</v>
      </c>
      <c r="N509" s="121">
        <v>0</v>
      </c>
      <c r="O509" s="121">
        <v>0</v>
      </c>
    </row>
    <row r="510" spans="1:15" x14ac:dyDescent="0.4">
      <c r="A510" s="117" t="s">
        <v>6634</v>
      </c>
      <c r="B510" s="117" t="s">
        <v>225</v>
      </c>
      <c r="C510" s="117" t="s">
        <v>224</v>
      </c>
      <c r="D510" s="117" t="s">
        <v>223</v>
      </c>
      <c r="E510" s="117" t="s">
        <v>5635</v>
      </c>
      <c r="F510" s="117" t="s">
        <v>5634</v>
      </c>
      <c r="G510" s="118" t="str">
        <f t="shared" si="7"/>
        <v>048674黒川地域行政事務組合</v>
      </c>
      <c r="H510" s="117"/>
      <c r="J510" s="117"/>
      <c r="K510" s="121">
        <v>1227723</v>
      </c>
      <c r="L510" s="121">
        <v>575751</v>
      </c>
      <c r="M510" s="121">
        <v>318867</v>
      </c>
      <c r="N510" s="121">
        <v>186963</v>
      </c>
      <c r="O510" s="121">
        <v>2104</v>
      </c>
    </row>
    <row r="511" spans="1:15" x14ac:dyDescent="0.4">
      <c r="A511" s="117" t="s">
        <v>6634</v>
      </c>
      <c r="B511" s="117" t="s">
        <v>225</v>
      </c>
      <c r="C511" s="117" t="s">
        <v>224</v>
      </c>
      <c r="D511" s="117" t="s">
        <v>223</v>
      </c>
      <c r="E511" s="117" t="s">
        <v>5633</v>
      </c>
      <c r="F511" s="117" t="s">
        <v>5632</v>
      </c>
      <c r="G511" s="118" t="str">
        <f t="shared" si="7"/>
        <v>048691亘理名取共立衛生処理組合</v>
      </c>
      <c r="H511" s="117"/>
      <c r="J511" s="117"/>
      <c r="K511" s="121">
        <v>115933</v>
      </c>
      <c r="L511" s="121">
        <v>55722</v>
      </c>
      <c r="M511" s="121">
        <v>28787</v>
      </c>
      <c r="N511" s="121">
        <v>17539</v>
      </c>
      <c r="O511" s="121">
        <v>337</v>
      </c>
    </row>
    <row r="512" spans="1:15" x14ac:dyDescent="0.4">
      <c r="A512" s="117" t="s">
        <v>6634</v>
      </c>
      <c r="B512" s="117" t="s">
        <v>225</v>
      </c>
      <c r="C512" s="117" t="s">
        <v>224</v>
      </c>
      <c r="D512" s="117" t="s">
        <v>223</v>
      </c>
      <c r="E512" s="117" t="s">
        <v>5631</v>
      </c>
      <c r="F512" s="117" t="s">
        <v>5630</v>
      </c>
      <c r="G512" s="118" t="str">
        <f t="shared" si="7"/>
        <v>048721宮城東部衛生処理組合</v>
      </c>
      <c r="H512" s="117"/>
      <c r="J512" s="117"/>
      <c r="K512" s="121">
        <v>150454</v>
      </c>
      <c r="L512" s="121">
        <v>77803</v>
      </c>
      <c r="M512" s="121">
        <v>33547</v>
      </c>
      <c r="N512" s="121">
        <v>22982</v>
      </c>
      <c r="O512" s="121">
        <v>443</v>
      </c>
    </row>
    <row r="513" spans="1:15" x14ac:dyDescent="0.4">
      <c r="A513" s="117" t="s">
        <v>6634</v>
      </c>
      <c r="B513" s="117" t="s">
        <v>225</v>
      </c>
      <c r="C513" s="117" t="s">
        <v>224</v>
      </c>
      <c r="D513" s="117" t="s">
        <v>223</v>
      </c>
      <c r="E513" s="117" t="s">
        <v>5629</v>
      </c>
      <c r="F513" s="117" t="s">
        <v>5628</v>
      </c>
      <c r="G513" s="118" t="str">
        <f t="shared" si="7"/>
        <v>049221宮城県市町村職員退職手当組合</v>
      </c>
      <c r="H513" s="117"/>
      <c r="J513" s="117"/>
      <c r="K513" s="121">
        <v>10963629</v>
      </c>
      <c r="L513" s="121">
        <v>23746</v>
      </c>
      <c r="M513" s="121">
        <v>11777</v>
      </c>
      <c r="N513" s="121">
        <v>8139</v>
      </c>
      <c r="O513" s="121">
        <v>29</v>
      </c>
    </row>
    <row r="514" spans="1:15" x14ac:dyDescent="0.4">
      <c r="A514" s="117" t="s">
        <v>6634</v>
      </c>
      <c r="B514" s="117" t="s">
        <v>225</v>
      </c>
      <c r="C514" s="117" t="s">
        <v>224</v>
      </c>
      <c r="D514" s="117" t="s">
        <v>223</v>
      </c>
      <c r="E514" s="117" t="s">
        <v>5627</v>
      </c>
      <c r="F514" s="117" t="s">
        <v>5626</v>
      </c>
      <c r="G514" s="118" t="str">
        <f t="shared" ref="G514:G577" si="8">E514&amp;F514</f>
        <v>049255宮城県市町村非常勤消防団員補償報償組合</v>
      </c>
      <c r="H514" s="117"/>
      <c r="J514" s="117"/>
      <c r="K514" s="121">
        <v>15621</v>
      </c>
      <c r="L514" s="121">
        <v>7494</v>
      </c>
      <c r="M514" s="121">
        <v>4222</v>
      </c>
      <c r="N514" s="121">
        <v>2378</v>
      </c>
      <c r="O514" s="121">
        <v>13</v>
      </c>
    </row>
    <row r="515" spans="1:15" x14ac:dyDescent="0.4">
      <c r="A515" s="117" t="s">
        <v>6634</v>
      </c>
      <c r="B515" s="117" t="s">
        <v>225</v>
      </c>
      <c r="C515" s="117" t="s">
        <v>224</v>
      </c>
      <c r="D515" s="117" t="s">
        <v>223</v>
      </c>
      <c r="E515" s="117" t="s">
        <v>5625</v>
      </c>
      <c r="F515" s="117" t="s">
        <v>5624</v>
      </c>
      <c r="G515" s="118" t="str">
        <f t="shared" si="8"/>
        <v>049280石巻地区広域行政事務組合</v>
      </c>
      <c r="H515" s="117"/>
      <c r="J515" s="117"/>
      <c r="K515" s="121">
        <v>3110264</v>
      </c>
      <c r="L515" s="121">
        <v>1497405</v>
      </c>
      <c r="M515" s="121">
        <v>836313</v>
      </c>
      <c r="N515" s="121">
        <v>476019</v>
      </c>
      <c r="O515" s="121">
        <v>5511</v>
      </c>
    </row>
    <row r="516" spans="1:15" x14ac:dyDescent="0.4">
      <c r="A516" s="117" t="s">
        <v>6634</v>
      </c>
      <c r="B516" s="117" t="s">
        <v>225</v>
      </c>
      <c r="C516" s="117" t="s">
        <v>224</v>
      </c>
      <c r="D516" s="117" t="s">
        <v>223</v>
      </c>
      <c r="E516" s="117" t="s">
        <v>5623</v>
      </c>
      <c r="F516" s="117" t="s">
        <v>5622</v>
      </c>
      <c r="G516" s="118" t="str">
        <f t="shared" si="8"/>
        <v>049298塩釜地区消防事務組合</v>
      </c>
      <c r="H516" s="117"/>
      <c r="J516" s="117"/>
      <c r="K516" s="121">
        <v>1761172</v>
      </c>
      <c r="L516" s="121">
        <v>855744</v>
      </c>
      <c r="M516" s="121">
        <v>449132</v>
      </c>
      <c r="N516" s="121">
        <v>266056</v>
      </c>
      <c r="O516" s="121">
        <v>2977</v>
      </c>
    </row>
    <row r="517" spans="1:15" x14ac:dyDescent="0.4">
      <c r="A517" s="117" t="s">
        <v>6634</v>
      </c>
      <c r="B517" s="117" t="s">
        <v>225</v>
      </c>
      <c r="C517" s="117" t="s">
        <v>224</v>
      </c>
      <c r="D517" s="117" t="s">
        <v>223</v>
      </c>
      <c r="E517" s="117" t="s">
        <v>5621</v>
      </c>
      <c r="F517" s="117" t="s">
        <v>5620</v>
      </c>
      <c r="G517" s="118" t="str">
        <f t="shared" si="8"/>
        <v>049310亘理地区行政事務組合</v>
      </c>
      <c r="H517" s="117"/>
      <c r="J517" s="117"/>
      <c r="K517" s="121">
        <v>550269</v>
      </c>
      <c r="L517" s="121">
        <v>260471</v>
      </c>
      <c r="M517" s="121">
        <v>153812</v>
      </c>
      <c r="N517" s="121">
        <v>83244</v>
      </c>
      <c r="O517" s="121">
        <v>913</v>
      </c>
    </row>
    <row r="518" spans="1:15" x14ac:dyDescent="0.4">
      <c r="A518" s="117" t="s">
        <v>6634</v>
      </c>
      <c r="B518" s="117" t="s">
        <v>225</v>
      </c>
      <c r="C518" s="117" t="s">
        <v>224</v>
      </c>
      <c r="D518" s="117" t="s">
        <v>223</v>
      </c>
      <c r="E518" s="117" t="s">
        <v>5619</v>
      </c>
      <c r="F518" s="117" t="s">
        <v>5618</v>
      </c>
      <c r="G518" s="118" t="str">
        <f t="shared" si="8"/>
        <v>049328仙南地域広域行政事務組合</v>
      </c>
      <c r="H518" s="117"/>
      <c r="J518" s="117"/>
      <c r="K518" s="121">
        <v>2217264</v>
      </c>
      <c r="L518" s="121">
        <v>1015640</v>
      </c>
      <c r="M518" s="121">
        <v>621237</v>
      </c>
      <c r="N518" s="121">
        <v>338742</v>
      </c>
      <c r="O518" s="121">
        <v>3696</v>
      </c>
    </row>
    <row r="519" spans="1:15" x14ac:dyDescent="0.4">
      <c r="A519" s="117" t="s">
        <v>6634</v>
      </c>
      <c r="B519" s="117" t="s">
        <v>225</v>
      </c>
      <c r="C519" s="117" t="s">
        <v>224</v>
      </c>
      <c r="D519" s="117" t="s">
        <v>223</v>
      </c>
      <c r="E519" s="117" t="s">
        <v>5617</v>
      </c>
      <c r="F519" s="117" t="s">
        <v>5616</v>
      </c>
      <c r="G519" s="118" t="str">
        <f t="shared" si="8"/>
        <v>049361大崎地域広域行政事務組合</v>
      </c>
      <c r="H519" s="117"/>
      <c r="J519" s="117"/>
      <c r="K519" s="121">
        <v>2824678</v>
      </c>
      <c r="L519" s="121">
        <v>1363094</v>
      </c>
      <c r="M519" s="121">
        <v>764468</v>
      </c>
      <c r="N519" s="121">
        <v>434585</v>
      </c>
      <c r="O519" s="121">
        <v>4908</v>
      </c>
    </row>
    <row r="520" spans="1:15" x14ac:dyDescent="0.4">
      <c r="A520" s="117" t="s">
        <v>6634</v>
      </c>
      <c r="B520" s="117" t="s">
        <v>225</v>
      </c>
      <c r="C520" s="117" t="s">
        <v>224</v>
      </c>
      <c r="D520" s="117" t="s">
        <v>223</v>
      </c>
      <c r="E520" s="117" t="s">
        <v>5615</v>
      </c>
      <c r="F520" s="117" t="s">
        <v>5614</v>
      </c>
      <c r="G520" s="118" t="str">
        <f t="shared" si="8"/>
        <v>049387気仙沼・本吉地域広域行政事務組合</v>
      </c>
      <c r="H520" s="117"/>
      <c r="J520" s="117"/>
      <c r="K520" s="121">
        <v>1396458</v>
      </c>
      <c r="L520" s="121">
        <v>660706</v>
      </c>
      <c r="M520" s="121">
        <v>381663</v>
      </c>
      <c r="N520" s="121">
        <v>212381</v>
      </c>
      <c r="O520" s="121">
        <v>2262</v>
      </c>
    </row>
    <row r="521" spans="1:15" x14ac:dyDescent="0.4">
      <c r="A521" s="117" t="s">
        <v>6634</v>
      </c>
      <c r="B521" s="117" t="s">
        <v>225</v>
      </c>
      <c r="C521" s="117" t="s">
        <v>224</v>
      </c>
      <c r="D521" s="117" t="s">
        <v>223</v>
      </c>
      <c r="E521" s="117" t="s">
        <v>5613</v>
      </c>
      <c r="F521" s="117" t="s">
        <v>5612</v>
      </c>
      <c r="G521" s="118" t="str">
        <f t="shared" si="8"/>
        <v>049654宮城県市町村自治振興センター</v>
      </c>
      <c r="H521" s="117"/>
      <c r="J521" s="117"/>
      <c r="K521" s="121">
        <v>52981</v>
      </c>
      <c r="L521" s="121">
        <v>27743</v>
      </c>
      <c r="M521" s="121">
        <v>16197</v>
      </c>
      <c r="N521" s="121">
        <v>8989</v>
      </c>
      <c r="O521" s="121">
        <v>52</v>
      </c>
    </row>
    <row r="522" spans="1:15" x14ac:dyDescent="0.4">
      <c r="A522" s="117" t="s">
        <v>6634</v>
      </c>
      <c r="B522" s="117" t="s">
        <v>225</v>
      </c>
      <c r="C522" s="117" t="s">
        <v>224</v>
      </c>
      <c r="D522" s="117" t="s">
        <v>223</v>
      </c>
      <c r="E522" s="117" t="s">
        <v>5611</v>
      </c>
      <c r="F522" s="117" t="s">
        <v>5610</v>
      </c>
      <c r="G522" s="118" t="str">
        <f t="shared" si="8"/>
        <v>049689加美郡保健医療福祉行政事務組合</v>
      </c>
      <c r="H522" s="117"/>
      <c r="J522" s="117"/>
      <c r="K522" s="121">
        <v>65052</v>
      </c>
      <c r="L522" s="121">
        <v>32983</v>
      </c>
      <c r="M522" s="121">
        <v>14738</v>
      </c>
      <c r="N522" s="121">
        <v>9858</v>
      </c>
      <c r="O522" s="121">
        <v>59</v>
      </c>
    </row>
    <row r="523" spans="1:15" x14ac:dyDescent="0.4">
      <c r="A523" s="117" t="s">
        <v>6634</v>
      </c>
      <c r="B523" s="117" t="s">
        <v>225</v>
      </c>
      <c r="C523" s="117" t="s">
        <v>224</v>
      </c>
      <c r="D523" s="117" t="s">
        <v>223</v>
      </c>
      <c r="E523" s="117" t="s">
        <v>5609</v>
      </c>
      <c r="F523" s="117" t="s">
        <v>5608</v>
      </c>
      <c r="G523" s="118" t="str">
        <f t="shared" si="8"/>
        <v>049727宮城県後期高齢者医療広域連合</v>
      </c>
      <c r="H523" s="117"/>
      <c r="J523" s="117"/>
      <c r="K523" s="121">
        <v>1384</v>
      </c>
      <c r="L523" s="121">
        <v>0</v>
      </c>
      <c r="M523" s="121">
        <v>0</v>
      </c>
      <c r="N523" s="121">
        <v>0</v>
      </c>
      <c r="O523" s="121">
        <v>0</v>
      </c>
    </row>
    <row r="524" spans="1:15" x14ac:dyDescent="0.4">
      <c r="A524" s="117" t="s">
        <v>6634</v>
      </c>
      <c r="B524" s="117" t="s">
        <v>225</v>
      </c>
      <c r="C524" s="117" t="s">
        <v>224</v>
      </c>
      <c r="D524" s="117" t="s">
        <v>223</v>
      </c>
      <c r="E524" s="117" t="s">
        <v>5606</v>
      </c>
      <c r="F524" s="117" t="s">
        <v>5605</v>
      </c>
      <c r="G524" s="118" t="str">
        <f t="shared" si="8"/>
        <v>052019秋田市</v>
      </c>
      <c r="H524" s="117"/>
      <c r="J524" s="117"/>
      <c r="K524" s="121">
        <v>21639786</v>
      </c>
      <c r="L524" s="121">
        <v>9151472</v>
      </c>
      <c r="M524" s="121">
        <v>4868565</v>
      </c>
      <c r="N524" s="121">
        <v>3141205</v>
      </c>
      <c r="O524" s="121">
        <v>21162</v>
      </c>
    </row>
    <row r="525" spans="1:15" x14ac:dyDescent="0.4">
      <c r="A525" s="117" t="s">
        <v>6634</v>
      </c>
      <c r="B525" s="117" t="s">
        <v>225</v>
      </c>
      <c r="C525" s="117" t="s">
        <v>224</v>
      </c>
      <c r="D525" s="117" t="s">
        <v>223</v>
      </c>
      <c r="E525" s="117" t="s">
        <v>5604</v>
      </c>
      <c r="F525" s="117" t="s">
        <v>5603</v>
      </c>
      <c r="G525" s="118" t="str">
        <f t="shared" si="8"/>
        <v>052027能代市</v>
      </c>
      <c r="H525" s="117"/>
      <c r="J525" s="117"/>
      <c r="K525" s="121">
        <v>3285691</v>
      </c>
      <c r="L525" s="121">
        <v>1480972</v>
      </c>
      <c r="M525" s="121">
        <v>782702</v>
      </c>
      <c r="N525" s="121">
        <v>520034</v>
      </c>
      <c r="O525" s="121">
        <v>2697</v>
      </c>
    </row>
    <row r="526" spans="1:15" x14ac:dyDescent="0.4">
      <c r="A526" s="117" t="s">
        <v>6634</v>
      </c>
      <c r="B526" s="117" t="s">
        <v>225</v>
      </c>
      <c r="C526" s="117" t="s">
        <v>224</v>
      </c>
      <c r="D526" s="117" t="s">
        <v>223</v>
      </c>
      <c r="E526" s="117" t="s">
        <v>5602</v>
      </c>
      <c r="F526" s="117" t="s">
        <v>5601</v>
      </c>
      <c r="G526" s="118" t="str">
        <f t="shared" si="8"/>
        <v>052035横手市</v>
      </c>
      <c r="H526" s="117"/>
      <c r="J526" s="117"/>
      <c r="K526" s="121">
        <v>8173651</v>
      </c>
      <c r="L526" s="121">
        <v>3881741</v>
      </c>
      <c r="M526" s="121">
        <v>2154488</v>
      </c>
      <c r="N526" s="121">
        <v>1300191</v>
      </c>
      <c r="O526" s="121">
        <v>8897</v>
      </c>
    </row>
    <row r="527" spans="1:15" x14ac:dyDescent="0.4">
      <c r="A527" s="117" t="s">
        <v>6634</v>
      </c>
      <c r="B527" s="117" t="s">
        <v>225</v>
      </c>
      <c r="C527" s="117" t="s">
        <v>224</v>
      </c>
      <c r="D527" s="117" t="s">
        <v>223</v>
      </c>
      <c r="E527" s="117" t="s">
        <v>5600</v>
      </c>
      <c r="F527" s="117" t="s">
        <v>5599</v>
      </c>
      <c r="G527" s="118" t="str">
        <f t="shared" si="8"/>
        <v>052043大館市</v>
      </c>
      <c r="H527" s="117"/>
      <c r="J527" s="117"/>
      <c r="K527" s="121">
        <v>5476482</v>
      </c>
      <c r="L527" s="121">
        <v>2486145</v>
      </c>
      <c r="M527" s="121">
        <v>1384494</v>
      </c>
      <c r="N527" s="121">
        <v>846532</v>
      </c>
      <c r="O527" s="121">
        <v>5306</v>
      </c>
    </row>
    <row r="528" spans="1:15" x14ac:dyDescent="0.4">
      <c r="A528" s="117" t="s">
        <v>6634</v>
      </c>
      <c r="B528" s="117" t="s">
        <v>225</v>
      </c>
      <c r="C528" s="117" t="s">
        <v>224</v>
      </c>
      <c r="D528" s="117" t="s">
        <v>223</v>
      </c>
      <c r="E528" s="117" t="s">
        <v>5598</v>
      </c>
      <c r="F528" s="117" t="s">
        <v>5597</v>
      </c>
      <c r="G528" s="118" t="str">
        <f t="shared" si="8"/>
        <v>052060男鹿市</v>
      </c>
      <c r="H528" s="117"/>
      <c r="J528" s="117"/>
      <c r="K528" s="121">
        <v>2797222</v>
      </c>
      <c r="L528" s="121">
        <v>973072</v>
      </c>
      <c r="M528" s="121">
        <v>499348</v>
      </c>
      <c r="N528" s="121">
        <v>337891</v>
      </c>
      <c r="O528" s="121">
        <v>1387</v>
      </c>
    </row>
    <row r="529" spans="1:15" x14ac:dyDescent="0.4">
      <c r="A529" s="117" t="s">
        <v>6634</v>
      </c>
      <c r="B529" s="117" t="s">
        <v>225</v>
      </c>
      <c r="C529" s="117" t="s">
        <v>224</v>
      </c>
      <c r="D529" s="117" t="s">
        <v>223</v>
      </c>
      <c r="E529" s="117" t="s">
        <v>5596</v>
      </c>
      <c r="F529" s="117" t="s">
        <v>5595</v>
      </c>
      <c r="G529" s="118" t="str">
        <f t="shared" si="8"/>
        <v>052078湯沢市</v>
      </c>
      <c r="H529" s="117"/>
      <c r="J529" s="117"/>
      <c r="K529" s="121">
        <v>3970543</v>
      </c>
      <c r="L529" s="121">
        <v>1730276</v>
      </c>
      <c r="M529" s="121">
        <v>793971</v>
      </c>
      <c r="N529" s="121">
        <v>549271</v>
      </c>
      <c r="O529" s="121">
        <v>3035</v>
      </c>
    </row>
    <row r="530" spans="1:15" x14ac:dyDescent="0.4">
      <c r="A530" s="117" t="s">
        <v>6634</v>
      </c>
      <c r="B530" s="117" t="s">
        <v>225</v>
      </c>
      <c r="C530" s="117" t="s">
        <v>224</v>
      </c>
      <c r="D530" s="117" t="s">
        <v>223</v>
      </c>
      <c r="E530" s="117" t="s">
        <v>5594</v>
      </c>
      <c r="F530" s="117" t="s">
        <v>5593</v>
      </c>
      <c r="G530" s="118" t="str">
        <f t="shared" si="8"/>
        <v>052094鹿角市</v>
      </c>
      <c r="H530" s="117"/>
      <c r="J530" s="117"/>
      <c r="K530" s="121">
        <v>1917875</v>
      </c>
      <c r="L530" s="121">
        <v>808759</v>
      </c>
      <c r="M530" s="121">
        <v>400356</v>
      </c>
      <c r="N530" s="121">
        <v>271464</v>
      </c>
      <c r="O530" s="121">
        <v>1394</v>
      </c>
    </row>
    <row r="531" spans="1:15" x14ac:dyDescent="0.4">
      <c r="A531" s="117" t="s">
        <v>6634</v>
      </c>
      <c r="B531" s="117" t="s">
        <v>225</v>
      </c>
      <c r="C531" s="117" t="s">
        <v>224</v>
      </c>
      <c r="D531" s="117" t="s">
        <v>223</v>
      </c>
      <c r="E531" s="117" t="s">
        <v>5592</v>
      </c>
      <c r="F531" s="117" t="s">
        <v>5591</v>
      </c>
      <c r="G531" s="118" t="str">
        <f t="shared" si="8"/>
        <v>052108由利本荘市</v>
      </c>
      <c r="H531" s="117"/>
      <c r="J531" s="117"/>
      <c r="K531" s="121">
        <v>7597128</v>
      </c>
      <c r="L531" s="121">
        <v>3398581</v>
      </c>
      <c r="M531" s="121">
        <v>1863034</v>
      </c>
      <c r="N531" s="121">
        <v>1118978</v>
      </c>
      <c r="O531" s="121">
        <v>7747</v>
      </c>
    </row>
    <row r="532" spans="1:15" x14ac:dyDescent="0.4">
      <c r="A532" s="117" t="s">
        <v>6634</v>
      </c>
      <c r="B532" s="117" t="s">
        <v>225</v>
      </c>
      <c r="C532" s="117" t="s">
        <v>224</v>
      </c>
      <c r="D532" s="117" t="s">
        <v>223</v>
      </c>
      <c r="E532" s="117" t="s">
        <v>5590</v>
      </c>
      <c r="F532" s="117" t="s">
        <v>5589</v>
      </c>
      <c r="G532" s="118" t="str">
        <f t="shared" si="8"/>
        <v>052116潟上市</v>
      </c>
      <c r="H532" s="117"/>
      <c r="J532" s="117"/>
      <c r="K532" s="121">
        <v>2686466</v>
      </c>
      <c r="L532" s="121">
        <v>913666</v>
      </c>
      <c r="M532" s="121">
        <v>463534</v>
      </c>
      <c r="N532" s="121">
        <v>312598</v>
      </c>
      <c r="O532" s="121">
        <v>1637</v>
      </c>
    </row>
    <row r="533" spans="1:15" x14ac:dyDescent="0.4">
      <c r="A533" s="117" t="s">
        <v>6634</v>
      </c>
      <c r="B533" s="117" t="s">
        <v>225</v>
      </c>
      <c r="C533" s="117" t="s">
        <v>224</v>
      </c>
      <c r="D533" s="117" t="s">
        <v>223</v>
      </c>
      <c r="E533" s="117" t="s">
        <v>5588</v>
      </c>
      <c r="F533" s="117" t="s">
        <v>5587</v>
      </c>
      <c r="G533" s="118" t="str">
        <f t="shared" si="8"/>
        <v>052124大仙市</v>
      </c>
      <c r="H533" s="117"/>
      <c r="J533" s="117"/>
      <c r="K533" s="121">
        <v>6447249</v>
      </c>
      <c r="L533" s="121">
        <v>2794546</v>
      </c>
      <c r="M533" s="121">
        <v>1441662</v>
      </c>
      <c r="N533" s="121">
        <v>907387</v>
      </c>
      <c r="O533" s="121">
        <v>5371</v>
      </c>
    </row>
    <row r="534" spans="1:15" x14ac:dyDescent="0.4">
      <c r="A534" s="117" t="s">
        <v>6634</v>
      </c>
      <c r="B534" s="117" t="s">
        <v>225</v>
      </c>
      <c r="C534" s="117" t="s">
        <v>224</v>
      </c>
      <c r="D534" s="117" t="s">
        <v>223</v>
      </c>
      <c r="E534" s="117" t="s">
        <v>5586</v>
      </c>
      <c r="F534" s="117" t="s">
        <v>5585</v>
      </c>
      <c r="G534" s="118" t="str">
        <f t="shared" si="8"/>
        <v>052132北秋田市</v>
      </c>
      <c r="H534" s="117"/>
      <c r="J534" s="117"/>
      <c r="K534" s="121">
        <v>3858999</v>
      </c>
      <c r="L534" s="121">
        <v>1622218</v>
      </c>
      <c r="M534" s="121">
        <v>847556</v>
      </c>
      <c r="N534" s="121">
        <v>541784</v>
      </c>
      <c r="O534" s="121">
        <v>4014</v>
      </c>
    </row>
    <row r="535" spans="1:15" x14ac:dyDescent="0.4">
      <c r="A535" s="117" t="s">
        <v>6634</v>
      </c>
      <c r="B535" s="117" t="s">
        <v>225</v>
      </c>
      <c r="C535" s="117" t="s">
        <v>224</v>
      </c>
      <c r="D535" s="117" t="s">
        <v>223</v>
      </c>
      <c r="E535" s="117" t="s">
        <v>5584</v>
      </c>
      <c r="F535" s="117" t="s">
        <v>5583</v>
      </c>
      <c r="G535" s="118" t="str">
        <f t="shared" si="8"/>
        <v>052141にかほ市</v>
      </c>
      <c r="H535" s="117"/>
      <c r="J535" s="117"/>
      <c r="K535" s="121">
        <v>2188307</v>
      </c>
      <c r="L535" s="121">
        <v>942966</v>
      </c>
      <c r="M535" s="121">
        <v>474276</v>
      </c>
      <c r="N535" s="121">
        <v>312974</v>
      </c>
      <c r="O535" s="121">
        <v>2214</v>
      </c>
    </row>
    <row r="536" spans="1:15" x14ac:dyDescent="0.4">
      <c r="A536" s="117" t="s">
        <v>6634</v>
      </c>
      <c r="B536" s="117" t="s">
        <v>225</v>
      </c>
      <c r="C536" s="117" t="s">
        <v>224</v>
      </c>
      <c r="D536" s="117" t="s">
        <v>223</v>
      </c>
      <c r="E536" s="117" t="s">
        <v>5582</v>
      </c>
      <c r="F536" s="117" t="s">
        <v>5581</v>
      </c>
      <c r="G536" s="118" t="str">
        <f t="shared" si="8"/>
        <v>052159仙北市</v>
      </c>
      <c r="H536" s="117"/>
      <c r="J536" s="117"/>
      <c r="K536" s="121">
        <v>2975198</v>
      </c>
      <c r="L536" s="121">
        <v>1371884</v>
      </c>
      <c r="M536" s="121">
        <v>701401</v>
      </c>
      <c r="N536" s="121">
        <v>431975</v>
      </c>
      <c r="O536" s="121">
        <v>2422</v>
      </c>
    </row>
    <row r="537" spans="1:15" x14ac:dyDescent="0.4">
      <c r="A537" s="117" t="s">
        <v>6634</v>
      </c>
      <c r="B537" s="117" t="s">
        <v>225</v>
      </c>
      <c r="C537" s="117" t="s">
        <v>224</v>
      </c>
      <c r="D537" s="117" t="s">
        <v>223</v>
      </c>
      <c r="E537" s="117" t="s">
        <v>5580</v>
      </c>
      <c r="F537" s="117" t="s">
        <v>5579</v>
      </c>
      <c r="G537" s="118" t="str">
        <f t="shared" si="8"/>
        <v>053031小坂町</v>
      </c>
      <c r="H537" s="117"/>
      <c r="J537" s="117"/>
      <c r="K537" s="121">
        <v>691694</v>
      </c>
      <c r="L537" s="121">
        <v>274871</v>
      </c>
      <c r="M537" s="121">
        <v>133234</v>
      </c>
      <c r="N537" s="121">
        <v>99941</v>
      </c>
      <c r="O537" s="121">
        <v>510</v>
      </c>
    </row>
    <row r="538" spans="1:15" x14ac:dyDescent="0.4">
      <c r="A538" s="117" t="s">
        <v>6634</v>
      </c>
      <c r="B538" s="117" t="s">
        <v>225</v>
      </c>
      <c r="C538" s="117" t="s">
        <v>224</v>
      </c>
      <c r="D538" s="117" t="s">
        <v>223</v>
      </c>
      <c r="E538" s="117" t="s">
        <v>5578</v>
      </c>
      <c r="F538" s="117" t="s">
        <v>5577</v>
      </c>
      <c r="G538" s="118" t="str">
        <f t="shared" si="8"/>
        <v>053279上小阿仁村</v>
      </c>
      <c r="H538" s="117"/>
      <c r="J538" s="117"/>
      <c r="K538" s="121">
        <v>491752</v>
      </c>
      <c r="L538" s="121">
        <v>188684</v>
      </c>
      <c r="M538" s="121">
        <v>91617</v>
      </c>
      <c r="N538" s="121">
        <v>71028</v>
      </c>
      <c r="O538" s="121">
        <v>471</v>
      </c>
    </row>
    <row r="539" spans="1:15" x14ac:dyDescent="0.4">
      <c r="A539" s="117" t="s">
        <v>6634</v>
      </c>
      <c r="B539" s="117" t="s">
        <v>225</v>
      </c>
      <c r="C539" s="117" t="s">
        <v>224</v>
      </c>
      <c r="D539" s="117" t="s">
        <v>223</v>
      </c>
      <c r="E539" s="117" t="s">
        <v>5576</v>
      </c>
      <c r="F539" s="117" t="s">
        <v>5575</v>
      </c>
      <c r="G539" s="118" t="str">
        <f t="shared" si="8"/>
        <v>053465藤里町</v>
      </c>
      <c r="H539" s="117"/>
      <c r="J539" s="117"/>
      <c r="K539" s="121">
        <v>573371</v>
      </c>
      <c r="L539" s="121">
        <v>224563</v>
      </c>
      <c r="M539" s="121">
        <v>103950</v>
      </c>
      <c r="N539" s="121">
        <v>83797</v>
      </c>
      <c r="O539" s="121">
        <v>397</v>
      </c>
    </row>
    <row r="540" spans="1:15" x14ac:dyDescent="0.4">
      <c r="A540" s="117" t="s">
        <v>6634</v>
      </c>
      <c r="B540" s="117" t="s">
        <v>225</v>
      </c>
      <c r="C540" s="117" t="s">
        <v>224</v>
      </c>
      <c r="D540" s="117" t="s">
        <v>223</v>
      </c>
      <c r="E540" s="117" t="s">
        <v>5574</v>
      </c>
      <c r="F540" s="117" t="s">
        <v>5573</v>
      </c>
      <c r="G540" s="118" t="str">
        <f t="shared" si="8"/>
        <v>053481三種町</v>
      </c>
      <c r="H540" s="117"/>
      <c r="J540" s="117"/>
      <c r="K540" s="121">
        <v>1546817</v>
      </c>
      <c r="L540" s="121">
        <v>691873</v>
      </c>
      <c r="M540" s="121">
        <v>332963</v>
      </c>
      <c r="N540" s="121">
        <v>215243</v>
      </c>
      <c r="O540" s="121">
        <v>1381</v>
      </c>
    </row>
    <row r="541" spans="1:15" x14ac:dyDescent="0.4">
      <c r="A541" s="117" t="s">
        <v>6634</v>
      </c>
      <c r="B541" s="117" t="s">
        <v>225</v>
      </c>
      <c r="C541" s="117" t="s">
        <v>224</v>
      </c>
      <c r="D541" s="117" t="s">
        <v>223</v>
      </c>
      <c r="E541" s="117" t="s">
        <v>5572</v>
      </c>
      <c r="F541" s="117" t="s">
        <v>5571</v>
      </c>
      <c r="G541" s="118" t="str">
        <f t="shared" si="8"/>
        <v>053490八峰町</v>
      </c>
      <c r="H541" s="117"/>
      <c r="J541" s="117"/>
      <c r="K541" s="121">
        <v>872824</v>
      </c>
      <c r="L541" s="121">
        <v>373245</v>
      </c>
      <c r="M541" s="121">
        <v>184206</v>
      </c>
      <c r="N541" s="121">
        <v>131897</v>
      </c>
      <c r="O541" s="121">
        <v>731</v>
      </c>
    </row>
    <row r="542" spans="1:15" x14ac:dyDescent="0.4">
      <c r="A542" s="117" t="s">
        <v>6634</v>
      </c>
      <c r="B542" s="117" t="s">
        <v>225</v>
      </c>
      <c r="C542" s="117" t="s">
        <v>224</v>
      </c>
      <c r="D542" s="117" t="s">
        <v>223</v>
      </c>
      <c r="E542" s="117" t="s">
        <v>5570</v>
      </c>
      <c r="F542" s="117" t="s">
        <v>5569</v>
      </c>
      <c r="G542" s="118" t="str">
        <f t="shared" si="8"/>
        <v>053619五城目町</v>
      </c>
      <c r="H542" s="117"/>
      <c r="J542" s="117"/>
      <c r="K542" s="121">
        <v>964517</v>
      </c>
      <c r="L542" s="121">
        <v>433816</v>
      </c>
      <c r="M542" s="121">
        <v>220606</v>
      </c>
      <c r="N542" s="121">
        <v>138473</v>
      </c>
      <c r="O542" s="121">
        <v>1021</v>
      </c>
    </row>
    <row r="543" spans="1:15" x14ac:dyDescent="0.4">
      <c r="A543" s="117" t="s">
        <v>6634</v>
      </c>
      <c r="B543" s="117" t="s">
        <v>225</v>
      </c>
      <c r="C543" s="117" t="s">
        <v>224</v>
      </c>
      <c r="D543" s="117" t="s">
        <v>223</v>
      </c>
      <c r="E543" s="117" t="s">
        <v>5568</v>
      </c>
      <c r="F543" s="117" t="s">
        <v>5567</v>
      </c>
      <c r="G543" s="118" t="str">
        <f t="shared" si="8"/>
        <v>053635八郎潟町</v>
      </c>
      <c r="H543" s="117"/>
      <c r="J543" s="117"/>
      <c r="K543" s="121">
        <v>532342</v>
      </c>
      <c r="L543" s="121">
        <v>187848</v>
      </c>
      <c r="M543" s="121">
        <v>86445</v>
      </c>
      <c r="N543" s="121">
        <v>73105</v>
      </c>
      <c r="O543" s="121">
        <v>350</v>
      </c>
    </row>
    <row r="544" spans="1:15" x14ac:dyDescent="0.4">
      <c r="A544" s="117" t="s">
        <v>6634</v>
      </c>
      <c r="B544" s="117" t="s">
        <v>225</v>
      </c>
      <c r="C544" s="117" t="s">
        <v>224</v>
      </c>
      <c r="D544" s="117" t="s">
        <v>223</v>
      </c>
      <c r="E544" s="117" t="s">
        <v>5566</v>
      </c>
      <c r="F544" s="117" t="s">
        <v>5565</v>
      </c>
      <c r="G544" s="118" t="str">
        <f t="shared" si="8"/>
        <v>053660井川町</v>
      </c>
      <c r="H544" s="117"/>
      <c r="J544" s="117"/>
      <c r="K544" s="121">
        <v>439349</v>
      </c>
      <c r="L544" s="121">
        <v>159085</v>
      </c>
      <c r="M544" s="121">
        <v>73233</v>
      </c>
      <c r="N544" s="121">
        <v>62945</v>
      </c>
      <c r="O544" s="121">
        <v>324</v>
      </c>
    </row>
    <row r="545" spans="1:15" x14ac:dyDescent="0.4">
      <c r="A545" s="117" t="s">
        <v>6634</v>
      </c>
      <c r="B545" s="117" t="s">
        <v>225</v>
      </c>
      <c r="C545" s="117" t="s">
        <v>224</v>
      </c>
      <c r="D545" s="117" t="s">
        <v>223</v>
      </c>
      <c r="E545" s="117" t="s">
        <v>5564</v>
      </c>
      <c r="F545" s="117" t="s">
        <v>5563</v>
      </c>
      <c r="G545" s="118" t="str">
        <f t="shared" si="8"/>
        <v>053686大潟村</v>
      </c>
      <c r="H545" s="117"/>
      <c r="J545" s="117"/>
      <c r="K545" s="121">
        <v>670376</v>
      </c>
      <c r="L545" s="121">
        <v>192651</v>
      </c>
      <c r="M545" s="121">
        <v>107043</v>
      </c>
      <c r="N545" s="121">
        <v>79818</v>
      </c>
      <c r="O545" s="121">
        <v>18831</v>
      </c>
    </row>
    <row r="546" spans="1:15" x14ac:dyDescent="0.4">
      <c r="A546" s="117" t="s">
        <v>6634</v>
      </c>
      <c r="B546" s="117" t="s">
        <v>225</v>
      </c>
      <c r="C546" s="117" t="s">
        <v>224</v>
      </c>
      <c r="D546" s="117" t="s">
        <v>223</v>
      </c>
      <c r="E546" s="117" t="s">
        <v>5562</v>
      </c>
      <c r="F546" s="117" t="s">
        <v>555</v>
      </c>
      <c r="G546" s="118" t="str">
        <f t="shared" si="8"/>
        <v>054348美郷町</v>
      </c>
      <c r="H546" s="117"/>
      <c r="J546" s="117"/>
      <c r="K546" s="121">
        <v>1623645</v>
      </c>
      <c r="L546" s="121">
        <v>752614</v>
      </c>
      <c r="M546" s="121">
        <v>377243</v>
      </c>
      <c r="N546" s="121">
        <v>256729</v>
      </c>
      <c r="O546" s="121">
        <v>1232</v>
      </c>
    </row>
    <row r="547" spans="1:15" x14ac:dyDescent="0.4">
      <c r="A547" s="117" t="s">
        <v>6634</v>
      </c>
      <c r="B547" s="117" t="s">
        <v>225</v>
      </c>
      <c r="C547" s="117" t="s">
        <v>224</v>
      </c>
      <c r="D547" s="117" t="s">
        <v>223</v>
      </c>
      <c r="E547" s="117" t="s">
        <v>5561</v>
      </c>
      <c r="F547" s="117" t="s">
        <v>5560</v>
      </c>
      <c r="G547" s="118" t="str">
        <f t="shared" si="8"/>
        <v>054631羽後町</v>
      </c>
      <c r="H547" s="117"/>
      <c r="J547" s="117"/>
      <c r="K547" s="121">
        <v>1123227</v>
      </c>
      <c r="L547" s="121">
        <v>493470</v>
      </c>
      <c r="M547" s="121">
        <v>220335</v>
      </c>
      <c r="N547" s="121">
        <v>177086</v>
      </c>
      <c r="O547" s="121">
        <v>803</v>
      </c>
    </row>
    <row r="548" spans="1:15" x14ac:dyDescent="0.4">
      <c r="A548" s="117" t="s">
        <v>6634</v>
      </c>
      <c r="B548" s="117" t="s">
        <v>225</v>
      </c>
      <c r="C548" s="117" t="s">
        <v>224</v>
      </c>
      <c r="D548" s="117" t="s">
        <v>223</v>
      </c>
      <c r="E548" s="117" t="s">
        <v>5559</v>
      </c>
      <c r="F548" s="117" t="s">
        <v>5558</v>
      </c>
      <c r="G548" s="118" t="str">
        <f t="shared" si="8"/>
        <v>054640東成瀬村</v>
      </c>
      <c r="H548" s="117"/>
      <c r="J548" s="117"/>
      <c r="K548" s="121">
        <v>397746</v>
      </c>
      <c r="L548" s="121">
        <v>163957</v>
      </c>
      <c r="M548" s="121">
        <v>68712</v>
      </c>
      <c r="N548" s="121">
        <v>48455</v>
      </c>
      <c r="O548" s="121">
        <v>270</v>
      </c>
    </row>
    <row r="549" spans="1:15" x14ac:dyDescent="0.4">
      <c r="A549" s="117" t="s">
        <v>6634</v>
      </c>
      <c r="B549" s="117" t="s">
        <v>225</v>
      </c>
      <c r="C549" s="117" t="s">
        <v>224</v>
      </c>
      <c r="D549" s="117" t="s">
        <v>223</v>
      </c>
      <c r="E549" s="117" t="s">
        <v>5557</v>
      </c>
      <c r="F549" s="117" t="s">
        <v>5556</v>
      </c>
      <c r="G549" s="118" t="str">
        <f t="shared" si="8"/>
        <v>058041秋田県市町村総合事務組合</v>
      </c>
      <c r="H549" s="117"/>
      <c r="J549" s="117"/>
      <c r="K549" s="121">
        <v>9406208</v>
      </c>
      <c r="L549" s="121">
        <v>29747</v>
      </c>
      <c r="M549" s="121">
        <v>15390</v>
      </c>
      <c r="N549" s="121">
        <v>9242</v>
      </c>
      <c r="O549" s="121">
        <v>13754</v>
      </c>
    </row>
    <row r="550" spans="1:15" x14ac:dyDescent="0.4">
      <c r="A550" s="117" t="s">
        <v>6634</v>
      </c>
      <c r="B550" s="117" t="s">
        <v>225</v>
      </c>
      <c r="C550" s="117" t="s">
        <v>224</v>
      </c>
      <c r="D550" s="117" t="s">
        <v>223</v>
      </c>
      <c r="E550" s="117" t="s">
        <v>5555</v>
      </c>
      <c r="F550" s="117" t="s">
        <v>5554</v>
      </c>
      <c r="G550" s="118" t="str">
        <f t="shared" si="8"/>
        <v>058220井川町・潟上市共有財産管理組合</v>
      </c>
      <c r="H550" s="117"/>
      <c r="J550" s="117"/>
      <c r="K550" s="121">
        <v>398</v>
      </c>
      <c r="L550" s="121">
        <v>0</v>
      </c>
      <c r="M550" s="121">
        <v>0</v>
      </c>
      <c r="N550" s="121">
        <v>0</v>
      </c>
      <c r="O550" s="121">
        <v>0</v>
      </c>
    </row>
    <row r="551" spans="1:15" x14ac:dyDescent="0.4">
      <c r="A551" s="117" t="s">
        <v>6634</v>
      </c>
      <c r="B551" s="117" t="s">
        <v>225</v>
      </c>
      <c r="C551" s="117" t="s">
        <v>224</v>
      </c>
      <c r="D551" s="117" t="s">
        <v>223</v>
      </c>
      <c r="E551" s="117" t="s">
        <v>5553</v>
      </c>
      <c r="F551" s="117" t="s">
        <v>5552</v>
      </c>
      <c r="G551" s="118" t="str">
        <f t="shared" si="8"/>
        <v>058386北秋田市周辺衛生施設組合</v>
      </c>
      <c r="H551" s="117"/>
      <c r="J551" s="117"/>
      <c r="K551" s="121">
        <v>25476</v>
      </c>
      <c r="L551" s="121">
        <v>11599</v>
      </c>
      <c r="M551" s="121">
        <v>5288</v>
      </c>
      <c r="N551" s="121">
        <v>3505</v>
      </c>
      <c r="O551" s="121">
        <v>61</v>
      </c>
    </row>
    <row r="552" spans="1:15" x14ac:dyDescent="0.4">
      <c r="A552" s="117" t="s">
        <v>6634</v>
      </c>
      <c r="B552" s="117" t="s">
        <v>225</v>
      </c>
      <c r="C552" s="117" t="s">
        <v>224</v>
      </c>
      <c r="D552" s="117" t="s">
        <v>223</v>
      </c>
      <c r="E552" s="117" t="s">
        <v>5551</v>
      </c>
      <c r="F552" s="117" t="s">
        <v>5550</v>
      </c>
      <c r="G552" s="118" t="str">
        <f t="shared" si="8"/>
        <v>058394北秋田市上小阿仁村生活環境施設組合</v>
      </c>
      <c r="H552" s="117"/>
      <c r="J552" s="117"/>
      <c r="K552" s="121">
        <v>43114</v>
      </c>
      <c r="L552" s="121">
        <v>4323</v>
      </c>
      <c r="M552" s="121">
        <v>1770</v>
      </c>
      <c r="N552" s="121">
        <v>1264</v>
      </c>
      <c r="O552" s="121">
        <v>7</v>
      </c>
    </row>
    <row r="553" spans="1:15" x14ac:dyDescent="0.4">
      <c r="A553" s="117" t="s">
        <v>6634</v>
      </c>
      <c r="B553" s="117" t="s">
        <v>225</v>
      </c>
      <c r="C553" s="117" t="s">
        <v>224</v>
      </c>
      <c r="D553" s="117" t="s">
        <v>223</v>
      </c>
      <c r="E553" s="117" t="s">
        <v>5549</v>
      </c>
      <c r="F553" s="117" t="s">
        <v>5548</v>
      </c>
      <c r="G553" s="118" t="str">
        <f t="shared" si="8"/>
        <v>058505湯沢雄勝広域市町村圏組合</v>
      </c>
      <c r="H553" s="117"/>
      <c r="J553" s="117"/>
      <c r="K553" s="121">
        <v>1332725</v>
      </c>
      <c r="L553" s="121">
        <v>652455</v>
      </c>
      <c r="M553" s="121">
        <v>356367</v>
      </c>
      <c r="N553" s="121">
        <v>208081</v>
      </c>
      <c r="O553" s="121">
        <v>2464</v>
      </c>
    </row>
    <row r="554" spans="1:15" x14ac:dyDescent="0.4">
      <c r="A554" s="117" t="s">
        <v>6634</v>
      </c>
      <c r="B554" s="117" t="s">
        <v>225</v>
      </c>
      <c r="C554" s="117" t="s">
        <v>224</v>
      </c>
      <c r="D554" s="117" t="s">
        <v>223</v>
      </c>
      <c r="E554" s="117" t="s">
        <v>5547</v>
      </c>
      <c r="F554" s="117" t="s">
        <v>5546</v>
      </c>
      <c r="G554" s="118" t="str">
        <f t="shared" si="8"/>
        <v>058513大仙美郷環境事業組合</v>
      </c>
      <c r="H554" s="117"/>
      <c r="J554" s="117"/>
      <c r="K554" s="121">
        <v>52768</v>
      </c>
      <c r="L554" s="121">
        <v>19114</v>
      </c>
      <c r="M554" s="121">
        <v>9526</v>
      </c>
      <c r="N554" s="121">
        <v>5990</v>
      </c>
      <c r="O554" s="121">
        <v>55</v>
      </c>
    </row>
    <row r="555" spans="1:15" x14ac:dyDescent="0.4">
      <c r="A555" s="117" t="s">
        <v>6634</v>
      </c>
      <c r="B555" s="117" t="s">
        <v>225</v>
      </c>
      <c r="C555" s="117" t="s">
        <v>224</v>
      </c>
      <c r="D555" s="117" t="s">
        <v>223</v>
      </c>
      <c r="E555" s="117" t="s">
        <v>5545</v>
      </c>
      <c r="F555" s="117" t="s">
        <v>5544</v>
      </c>
      <c r="G555" s="118" t="str">
        <f t="shared" si="8"/>
        <v>058548本荘由利広域市町村圏組合</v>
      </c>
      <c r="H555" s="117"/>
      <c r="J555" s="117"/>
      <c r="K555" s="121">
        <v>269999</v>
      </c>
      <c r="L555" s="121">
        <v>116267</v>
      </c>
      <c r="M555" s="121">
        <v>55839</v>
      </c>
      <c r="N555" s="121">
        <v>36582</v>
      </c>
      <c r="O555" s="121">
        <v>278</v>
      </c>
    </row>
    <row r="556" spans="1:15" x14ac:dyDescent="0.4">
      <c r="A556" s="117" t="s">
        <v>6634</v>
      </c>
      <c r="B556" s="117" t="s">
        <v>225</v>
      </c>
      <c r="C556" s="117" t="s">
        <v>224</v>
      </c>
      <c r="D556" s="117" t="s">
        <v>223</v>
      </c>
      <c r="E556" s="117" t="s">
        <v>5543</v>
      </c>
      <c r="F556" s="117" t="s">
        <v>5542</v>
      </c>
      <c r="G556" s="118" t="str">
        <f t="shared" si="8"/>
        <v>058611能代山本広域市町村圏組合</v>
      </c>
      <c r="H556" s="117"/>
      <c r="J556" s="117"/>
      <c r="K556" s="121">
        <v>1691378</v>
      </c>
      <c r="L556" s="121">
        <v>816884</v>
      </c>
      <c r="M556" s="121">
        <v>484977</v>
      </c>
      <c r="N556" s="121">
        <v>265848</v>
      </c>
      <c r="O556" s="121">
        <v>3163</v>
      </c>
    </row>
    <row r="557" spans="1:15" x14ac:dyDescent="0.4">
      <c r="A557" s="117" t="s">
        <v>6634</v>
      </c>
      <c r="B557" s="117" t="s">
        <v>225</v>
      </c>
      <c r="C557" s="117" t="s">
        <v>224</v>
      </c>
      <c r="D557" s="117" t="s">
        <v>223</v>
      </c>
      <c r="E557" s="117" t="s">
        <v>5541</v>
      </c>
      <c r="F557" s="117" t="s">
        <v>5540</v>
      </c>
      <c r="G557" s="118" t="str">
        <f t="shared" si="8"/>
        <v>058629大曲仙北広域市町村圏組合</v>
      </c>
      <c r="H557" s="117"/>
      <c r="J557" s="117"/>
      <c r="K557" s="121">
        <v>1935573</v>
      </c>
      <c r="L557" s="121">
        <v>938516</v>
      </c>
      <c r="M557" s="121">
        <v>557156</v>
      </c>
      <c r="N557" s="121">
        <v>306727</v>
      </c>
      <c r="O557" s="121">
        <v>3438</v>
      </c>
    </row>
    <row r="558" spans="1:15" x14ac:dyDescent="0.4">
      <c r="A558" s="117" t="s">
        <v>6634</v>
      </c>
      <c r="B558" s="117" t="s">
        <v>225</v>
      </c>
      <c r="C558" s="117" t="s">
        <v>224</v>
      </c>
      <c r="D558" s="117" t="s">
        <v>223</v>
      </c>
      <c r="E558" s="117" t="s">
        <v>5539</v>
      </c>
      <c r="F558" s="117" t="s">
        <v>5538</v>
      </c>
      <c r="G558" s="118" t="str">
        <f t="shared" si="8"/>
        <v>058653能代市山本郡養護老人ホーム組合</v>
      </c>
      <c r="H558" s="117"/>
      <c r="J558" s="117"/>
      <c r="K558" s="121">
        <v>81554</v>
      </c>
      <c r="L558" s="121">
        <v>42464</v>
      </c>
      <c r="M558" s="121">
        <v>16778</v>
      </c>
      <c r="N558" s="121">
        <v>12167</v>
      </c>
      <c r="O558" s="121">
        <v>63</v>
      </c>
    </row>
    <row r="559" spans="1:15" x14ac:dyDescent="0.4">
      <c r="A559" s="117" t="s">
        <v>6634</v>
      </c>
      <c r="B559" s="117" t="s">
        <v>225</v>
      </c>
      <c r="C559" s="117" t="s">
        <v>224</v>
      </c>
      <c r="D559" s="117" t="s">
        <v>223</v>
      </c>
      <c r="E559" s="117" t="s">
        <v>5537</v>
      </c>
      <c r="F559" s="117" t="s">
        <v>5536</v>
      </c>
      <c r="G559" s="118" t="str">
        <f t="shared" si="8"/>
        <v>058670鹿角広域行政組合</v>
      </c>
      <c r="H559" s="117"/>
      <c r="J559" s="117"/>
      <c r="K559" s="121">
        <v>694686</v>
      </c>
      <c r="L559" s="121">
        <v>355146</v>
      </c>
      <c r="M559" s="121">
        <v>184270</v>
      </c>
      <c r="N559" s="121">
        <v>110363</v>
      </c>
      <c r="O559" s="121">
        <v>1297</v>
      </c>
    </row>
    <row r="560" spans="1:15" x14ac:dyDescent="0.4">
      <c r="A560" s="117" t="s">
        <v>6634</v>
      </c>
      <c r="B560" s="117" t="s">
        <v>225</v>
      </c>
      <c r="C560" s="117" t="s">
        <v>224</v>
      </c>
      <c r="D560" s="117" t="s">
        <v>223</v>
      </c>
      <c r="E560" s="117" t="s">
        <v>5535</v>
      </c>
      <c r="F560" s="117" t="s">
        <v>5534</v>
      </c>
      <c r="G560" s="118" t="str">
        <f t="shared" si="8"/>
        <v>058726男鹿地区消防一部事務組合</v>
      </c>
      <c r="H560" s="117"/>
      <c r="J560" s="117"/>
      <c r="K560" s="121">
        <v>1100664</v>
      </c>
      <c r="L560" s="121">
        <v>533923</v>
      </c>
      <c r="M560" s="121">
        <v>315633</v>
      </c>
      <c r="N560" s="121">
        <v>175215</v>
      </c>
      <c r="O560" s="121">
        <v>1989</v>
      </c>
    </row>
    <row r="561" spans="1:15" x14ac:dyDescent="0.4">
      <c r="A561" s="117" t="s">
        <v>6634</v>
      </c>
      <c r="B561" s="117" t="s">
        <v>225</v>
      </c>
      <c r="C561" s="117" t="s">
        <v>224</v>
      </c>
      <c r="D561" s="117" t="s">
        <v>223</v>
      </c>
      <c r="E561" s="117" t="s">
        <v>5533</v>
      </c>
      <c r="F561" s="117" t="s">
        <v>5532</v>
      </c>
      <c r="G561" s="118" t="str">
        <f t="shared" si="8"/>
        <v>058742男鹿地区衛生処理一部事務組合</v>
      </c>
      <c r="H561" s="117"/>
      <c r="J561" s="117"/>
      <c r="K561" s="121">
        <v>49849</v>
      </c>
      <c r="L561" s="121">
        <v>22559</v>
      </c>
      <c r="M561" s="121">
        <v>9477</v>
      </c>
      <c r="N561" s="121">
        <v>5629</v>
      </c>
      <c r="O561" s="121">
        <v>135</v>
      </c>
    </row>
    <row r="562" spans="1:15" x14ac:dyDescent="0.4">
      <c r="A562" s="117" t="s">
        <v>6634</v>
      </c>
      <c r="B562" s="117" t="s">
        <v>225</v>
      </c>
      <c r="C562" s="117" t="s">
        <v>224</v>
      </c>
      <c r="D562" s="117" t="s">
        <v>223</v>
      </c>
      <c r="E562" s="117" t="s">
        <v>5531</v>
      </c>
      <c r="F562" s="117" t="s">
        <v>5530</v>
      </c>
      <c r="G562" s="118" t="str">
        <f t="shared" si="8"/>
        <v>058785大仙美郷介護福祉組合</v>
      </c>
      <c r="H562" s="117"/>
      <c r="J562" s="117"/>
      <c r="K562" s="121">
        <v>50057</v>
      </c>
      <c r="L562" s="121">
        <v>26595</v>
      </c>
      <c r="M562" s="121">
        <v>11832</v>
      </c>
      <c r="N562" s="121">
        <v>8065</v>
      </c>
      <c r="O562" s="121">
        <v>39</v>
      </c>
    </row>
    <row r="563" spans="1:15" x14ac:dyDescent="0.4">
      <c r="A563" s="117" t="s">
        <v>6634</v>
      </c>
      <c r="B563" s="117" t="s">
        <v>225</v>
      </c>
      <c r="C563" s="117" t="s">
        <v>224</v>
      </c>
      <c r="D563" s="117" t="s">
        <v>223</v>
      </c>
      <c r="E563" s="117" t="s">
        <v>5529</v>
      </c>
      <c r="F563" s="117" t="s">
        <v>5528</v>
      </c>
      <c r="G563" s="118" t="str">
        <f t="shared" si="8"/>
        <v>058815湖東地区行政一部事務組合</v>
      </c>
      <c r="H563" s="117"/>
      <c r="J563" s="117"/>
      <c r="K563" s="121">
        <v>456328</v>
      </c>
      <c r="L563" s="121">
        <v>214172</v>
      </c>
      <c r="M563" s="121">
        <v>120266</v>
      </c>
      <c r="N563" s="121">
        <v>68084</v>
      </c>
      <c r="O563" s="121">
        <v>759</v>
      </c>
    </row>
    <row r="564" spans="1:15" x14ac:dyDescent="0.4">
      <c r="A564" s="117" t="s">
        <v>6634</v>
      </c>
      <c r="B564" s="117" t="s">
        <v>225</v>
      </c>
      <c r="C564" s="117" t="s">
        <v>224</v>
      </c>
      <c r="D564" s="117" t="s">
        <v>223</v>
      </c>
      <c r="E564" s="117" t="s">
        <v>5527</v>
      </c>
      <c r="F564" s="117" t="s">
        <v>5526</v>
      </c>
      <c r="G564" s="118" t="str">
        <f t="shared" si="8"/>
        <v>058823八郎潟町・井川町衛生処理施設組合</v>
      </c>
      <c r="H564" s="117"/>
      <c r="J564" s="117"/>
      <c r="K564" s="121">
        <v>13011</v>
      </c>
      <c r="L564" s="121">
        <v>2553</v>
      </c>
      <c r="M564" s="121">
        <v>956</v>
      </c>
      <c r="N564" s="121">
        <v>695</v>
      </c>
      <c r="O564" s="121">
        <v>24</v>
      </c>
    </row>
    <row r="565" spans="1:15" x14ac:dyDescent="0.4">
      <c r="A565" s="117" t="s">
        <v>6634</v>
      </c>
      <c r="B565" s="117" t="s">
        <v>225</v>
      </c>
      <c r="C565" s="117" t="s">
        <v>224</v>
      </c>
      <c r="D565" s="117" t="s">
        <v>223</v>
      </c>
      <c r="E565" s="117" t="s">
        <v>5525</v>
      </c>
      <c r="F565" s="117" t="s">
        <v>5524</v>
      </c>
      <c r="G565" s="118" t="str">
        <f t="shared" si="8"/>
        <v>058831秋田県市町村会館管理組合</v>
      </c>
      <c r="H565" s="117"/>
      <c r="J565" s="117"/>
      <c r="K565" s="121">
        <v>50</v>
      </c>
      <c r="L565" s="121">
        <v>0</v>
      </c>
      <c r="M565" s="121">
        <v>0</v>
      </c>
      <c r="N565" s="121">
        <v>0</v>
      </c>
      <c r="O565" s="121">
        <v>0</v>
      </c>
    </row>
    <row r="566" spans="1:15" x14ac:dyDescent="0.4">
      <c r="A566" s="117" t="s">
        <v>6634</v>
      </c>
      <c r="B566" s="117" t="s">
        <v>225</v>
      </c>
      <c r="C566" s="117" t="s">
        <v>224</v>
      </c>
      <c r="D566" s="117" t="s">
        <v>223</v>
      </c>
      <c r="E566" s="117" t="s">
        <v>5523</v>
      </c>
      <c r="F566" s="117" t="s">
        <v>5522</v>
      </c>
      <c r="G566" s="118" t="str">
        <f t="shared" si="8"/>
        <v>058840八郎湖周辺清掃事務組合</v>
      </c>
      <c r="H566" s="117"/>
      <c r="J566" s="117"/>
      <c r="K566" s="121">
        <v>36634</v>
      </c>
      <c r="L566" s="121">
        <v>17946</v>
      </c>
      <c r="M566" s="121">
        <v>8766</v>
      </c>
      <c r="N566" s="121">
        <v>5551</v>
      </c>
      <c r="O566" s="121">
        <v>90</v>
      </c>
    </row>
    <row r="567" spans="1:15" x14ac:dyDescent="0.4">
      <c r="A567" s="117" t="s">
        <v>6634</v>
      </c>
      <c r="B567" s="117" t="s">
        <v>225</v>
      </c>
      <c r="C567" s="117" t="s">
        <v>224</v>
      </c>
      <c r="D567" s="117" t="s">
        <v>223</v>
      </c>
      <c r="E567" s="117" t="s">
        <v>5521</v>
      </c>
      <c r="F567" s="117" t="s">
        <v>5520</v>
      </c>
      <c r="G567" s="118" t="str">
        <f t="shared" si="8"/>
        <v>058858秋田県後期高齢者医療広域連合</v>
      </c>
      <c r="H567" s="117"/>
      <c r="J567" s="117"/>
      <c r="K567" s="121">
        <v>1919</v>
      </c>
      <c r="L567" s="121">
        <v>0</v>
      </c>
      <c r="M567" s="121">
        <v>1474</v>
      </c>
      <c r="N567" s="121">
        <v>0</v>
      </c>
      <c r="O567" s="121">
        <v>2</v>
      </c>
    </row>
    <row r="568" spans="1:15" x14ac:dyDescent="0.4">
      <c r="A568" s="117" t="s">
        <v>6634</v>
      </c>
      <c r="B568" s="117" t="s">
        <v>225</v>
      </c>
      <c r="C568" s="117" t="s">
        <v>224</v>
      </c>
      <c r="D568" s="117" t="s">
        <v>223</v>
      </c>
      <c r="E568" s="117" t="s">
        <v>5519</v>
      </c>
      <c r="F568" s="117" t="s">
        <v>5518</v>
      </c>
      <c r="G568" s="118" t="str">
        <f t="shared" si="8"/>
        <v>058866秋田県町村電算システム共同事業組合</v>
      </c>
      <c r="H568" s="117"/>
      <c r="J568" s="117"/>
      <c r="K568" s="121">
        <v>194</v>
      </c>
      <c r="L568" s="121">
        <v>0</v>
      </c>
      <c r="M568" s="121">
        <v>0</v>
      </c>
      <c r="N568" s="121">
        <v>0</v>
      </c>
      <c r="O568" s="121">
        <v>0</v>
      </c>
    </row>
    <row r="569" spans="1:15" x14ac:dyDescent="0.4">
      <c r="A569" s="117" t="s">
        <v>6634</v>
      </c>
      <c r="B569" s="117" t="s">
        <v>225</v>
      </c>
      <c r="C569" s="117" t="s">
        <v>224</v>
      </c>
      <c r="D569" s="117" t="s">
        <v>223</v>
      </c>
      <c r="E569" s="117" t="s">
        <v>5516</v>
      </c>
      <c r="F569" s="117" t="s">
        <v>5515</v>
      </c>
      <c r="G569" s="118" t="str">
        <f t="shared" si="8"/>
        <v>062014山形市</v>
      </c>
      <c r="H569" s="117"/>
      <c r="J569" s="117"/>
      <c r="K569" s="121">
        <v>13551317</v>
      </c>
      <c r="L569" s="121">
        <v>6131126</v>
      </c>
      <c r="M569" s="121">
        <v>3378590</v>
      </c>
      <c r="N569" s="121">
        <v>2002941</v>
      </c>
      <c r="O569" s="121">
        <v>10722</v>
      </c>
    </row>
    <row r="570" spans="1:15" x14ac:dyDescent="0.4">
      <c r="A570" s="117" t="s">
        <v>6634</v>
      </c>
      <c r="B570" s="117" t="s">
        <v>225</v>
      </c>
      <c r="C570" s="117" t="s">
        <v>224</v>
      </c>
      <c r="D570" s="117" t="s">
        <v>223</v>
      </c>
      <c r="E570" s="117" t="s">
        <v>5514</v>
      </c>
      <c r="F570" s="117" t="s">
        <v>5513</v>
      </c>
      <c r="G570" s="118" t="str">
        <f t="shared" si="8"/>
        <v>062022米沢市</v>
      </c>
      <c r="H570" s="117"/>
      <c r="J570" s="117"/>
      <c r="K570" s="121">
        <v>4236579</v>
      </c>
      <c r="L570" s="121">
        <v>1811630</v>
      </c>
      <c r="M570" s="121">
        <v>935048</v>
      </c>
      <c r="N570" s="121">
        <v>594307</v>
      </c>
      <c r="O570" s="121">
        <v>3122</v>
      </c>
    </row>
    <row r="571" spans="1:15" x14ac:dyDescent="0.4">
      <c r="A571" s="117" t="s">
        <v>6634</v>
      </c>
      <c r="B571" s="117" t="s">
        <v>225</v>
      </c>
      <c r="C571" s="117" t="s">
        <v>224</v>
      </c>
      <c r="D571" s="117" t="s">
        <v>223</v>
      </c>
      <c r="E571" s="117" t="s">
        <v>5512</v>
      </c>
      <c r="F571" s="117" t="s">
        <v>5511</v>
      </c>
      <c r="G571" s="118" t="str">
        <f t="shared" si="8"/>
        <v>062031鶴岡市</v>
      </c>
      <c r="H571" s="117"/>
      <c r="J571" s="117"/>
      <c r="K571" s="121">
        <v>9824761</v>
      </c>
      <c r="L571" s="121">
        <v>4489423</v>
      </c>
      <c r="M571" s="121">
        <v>2280323</v>
      </c>
      <c r="N571" s="121">
        <v>1514522</v>
      </c>
      <c r="O571" s="121">
        <v>13230</v>
      </c>
    </row>
    <row r="572" spans="1:15" x14ac:dyDescent="0.4">
      <c r="A572" s="117" t="s">
        <v>6634</v>
      </c>
      <c r="B572" s="117" t="s">
        <v>225</v>
      </c>
      <c r="C572" s="117" t="s">
        <v>224</v>
      </c>
      <c r="D572" s="117" t="s">
        <v>223</v>
      </c>
      <c r="E572" s="117" t="s">
        <v>5510</v>
      </c>
      <c r="F572" s="117" t="s">
        <v>5509</v>
      </c>
      <c r="G572" s="118" t="str">
        <f t="shared" si="8"/>
        <v>062049酒田市</v>
      </c>
      <c r="H572" s="117"/>
      <c r="J572" s="117"/>
      <c r="K572" s="121">
        <v>6655648</v>
      </c>
      <c r="L572" s="121">
        <v>2968568</v>
      </c>
      <c r="M572" s="121">
        <v>1376446</v>
      </c>
      <c r="N572" s="121">
        <v>942169</v>
      </c>
      <c r="O572" s="121">
        <v>5401</v>
      </c>
    </row>
    <row r="573" spans="1:15" x14ac:dyDescent="0.4">
      <c r="A573" s="117" t="s">
        <v>6634</v>
      </c>
      <c r="B573" s="117" t="s">
        <v>225</v>
      </c>
      <c r="C573" s="117" t="s">
        <v>224</v>
      </c>
      <c r="D573" s="117" t="s">
        <v>223</v>
      </c>
      <c r="E573" s="117" t="s">
        <v>5508</v>
      </c>
      <c r="F573" s="117" t="s">
        <v>5507</v>
      </c>
      <c r="G573" s="118" t="str">
        <f t="shared" si="8"/>
        <v>062057新庄市</v>
      </c>
      <c r="H573" s="117"/>
      <c r="J573" s="117"/>
      <c r="K573" s="121">
        <v>2322990</v>
      </c>
      <c r="L573" s="121">
        <v>945114</v>
      </c>
      <c r="M573" s="121">
        <v>458047</v>
      </c>
      <c r="N573" s="121">
        <v>315447</v>
      </c>
      <c r="O573" s="121">
        <v>1766</v>
      </c>
    </row>
    <row r="574" spans="1:15" x14ac:dyDescent="0.4">
      <c r="A574" s="117" t="s">
        <v>6634</v>
      </c>
      <c r="B574" s="117" t="s">
        <v>225</v>
      </c>
      <c r="C574" s="117" t="s">
        <v>224</v>
      </c>
      <c r="D574" s="117" t="s">
        <v>223</v>
      </c>
      <c r="E574" s="117" t="s">
        <v>5506</v>
      </c>
      <c r="F574" s="117" t="s">
        <v>5505</v>
      </c>
      <c r="G574" s="118" t="str">
        <f t="shared" si="8"/>
        <v>062065寒河江市</v>
      </c>
      <c r="H574" s="117"/>
      <c r="J574" s="117"/>
      <c r="K574" s="121">
        <v>2428572</v>
      </c>
      <c r="L574" s="121">
        <v>1026098</v>
      </c>
      <c r="M574" s="121">
        <v>498036</v>
      </c>
      <c r="N574" s="121">
        <v>351243</v>
      </c>
      <c r="O574" s="121">
        <v>1942</v>
      </c>
    </row>
    <row r="575" spans="1:15" x14ac:dyDescent="0.4">
      <c r="A575" s="117" t="s">
        <v>6634</v>
      </c>
      <c r="B575" s="117" t="s">
        <v>225</v>
      </c>
      <c r="C575" s="117" t="s">
        <v>224</v>
      </c>
      <c r="D575" s="117" t="s">
        <v>223</v>
      </c>
      <c r="E575" s="117" t="s">
        <v>5504</v>
      </c>
      <c r="F575" s="117" t="s">
        <v>5503</v>
      </c>
      <c r="G575" s="118" t="str">
        <f t="shared" si="8"/>
        <v>062073上山市</v>
      </c>
      <c r="H575" s="117"/>
      <c r="J575" s="117"/>
      <c r="K575" s="121">
        <v>2647295</v>
      </c>
      <c r="L575" s="121">
        <v>1115254</v>
      </c>
      <c r="M575" s="121">
        <v>531379</v>
      </c>
      <c r="N575" s="121">
        <v>367839</v>
      </c>
      <c r="O575" s="121">
        <v>2113</v>
      </c>
    </row>
    <row r="576" spans="1:15" x14ac:dyDescent="0.4">
      <c r="A576" s="117" t="s">
        <v>6634</v>
      </c>
      <c r="B576" s="117" t="s">
        <v>225</v>
      </c>
      <c r="C576" s="117" t="s">
        <v>224</v>
      </c>
      <c r="D576" s="117" t="s">
        <v>223</v>
      </c>
      <c r="E576" s="117" t="s">
        <v>5502</v>
      </c>
      <c r="F576" s="117" t="s">
        <v>5501</v>
      </c>
      <c r="G576" s="118" t="str">
        <f t="shared" si="8"/>
        <v>062081村山市</v>
      </c>
      <c r="H576" s="117"/>
      <c r="J576" s="117"/>
      <c r="K576" s="121">
        <v>2272253</v>
      </c>
      <c r="L576" s="121">
        <v>969779</v>
      </c>
      <c r="M576" s="121">
        <v>469194</v>
      </c>
      <c r="N576" s="121">
        <v>312345</v>
      </c>
      <c r="O576" s="121">
        <v>1948</v>
      </c>
    </row>
    <row r="577" spans="1:15" x14ac:dyDescent="0.4">
      <c r="A577" s="117" t="s">
        <v>6634</v>
      </c>
      <c r="B577" s="117" t="s">
        <v>225</v>
      </c>
      <c r="C577" s="117" t="s">
        <v>224</v>
      </c>
      <c r="D577" s="117" t="s">
        <v>223</v>
      </c>
      <c r="E577" s="117" t="s">
        <v>5500</v>
      </c>
      <c r="F577" s="117" t="s">
        <v>5499</v>
      </c>
      <c r="G577" s="118" t="str">
        <f t="shared" si="8"/>
        <v>062090長井市</v>
      </c>
      <c r="H577" s="117"/>
      <c r="J577" s="117"/>
      <c r="K577" s="121">
        <v>2158468</v>
      </c>
      <c r="L577" s="121">
        <v>913096</v>
      </c>
      <c r="M577" s="121">
        <v>467227</v>
      </c>
      <c r="N577" s="121">
        <v>300079</v>
      </c>
      <c r="O577" s="121">
        <v>1655</v>
      </c>
    </row>
    <row r="578" spans="1:15" x14ac:dyDescent="0.4">
      <c r="A578" s="117" t="s">
        <v>6634</v>
      </c>
      <c r="B578" s="117" t="s">
        <v>225</v>
      </c>
      <c r="C578" s="117" t="s">
        <v>224</v>
      </c>
      <c r="D578" s="117" t="s">
        <v>223</v>
      </c>
      <c r="E578" s="117" t="s">
        <v>5498</v>
      </c>
      <c r="F578" s="117" t="s">
        <v>5497</v>
      </c>
      <c r="G578" s="118" t="str">
        <f t="shared" ref="G578:G641" si="9">E578&amp;F578</f>
        <v>062103天童市</v>
      </c>
      <c r="H578" s="117"/>
      <c r="J578" s="117"/>
      <c r="K578" s="121">
        <v>3427963</v>
      </c>
      <c r="L578" s="121">
        <v>1418569</v>
      </c>
      <c r="M578" s="121">
        <v>691721</v>
      </c>
      <c r="N578" s="121">
        <v>475991</v>
      </c>
      <c r="O578" s="121">
        <v>3130</v>
      </c>
    </row>
    <row r="579" spans="1:15" x14ac:dyDescent="0.4">
      <c r="A579" s="117" t="s">
        <v>6634</v>
      </c>
      <c r="B579" s="117" t="s">
        <v>225</v>
      </c>
      <c r="C579" s="117" t="s">
        <v>224</v>
      </c>
      <c r="D579" s="117" t="s">
        <v>223</v>
      </c>
      <c r="E579" s="117" t="s">
        <v>5496</v>
      </c>
      <c r="F579" s="117" t="s">
        <v>5495</v>
      </c>
      <c r="G579" s="118" t="str">
        <f t="shared" si="9"/>
        <v>062111東根市</v>
      </c>
      <c r="H579" s="117"/>
      <c r="J579" s="117"/>
      <c r="K579" s="121">
        <v>2711727</v>
      </c>
      <c r="L579" s="121">
        <v>1144157</v>
      </c>
      <c r="M579" s="121">
        <v>627014</v>
      </c>
      <c r="N579" s="121">
        <v>393865</v>
      </c>
      <c r="O579" s="121">
        <v>2496</v>
      </c>
    </row>
    <row r="580" spans="1:15" x14ac:dyDescent="0.4">
      <c r="A580" s="117" t="s">
        <v>6634</v>
      </c>
      <c r="B580" s="117" t="s">
        <v>225</v>
      </c>
      <c r="C580" s="117" t="s">
        <v>224</v>
      </c>
      <c r="D580" s="117" t="s">
        <v>223</v>
      </c>
      <c r="E580" s="117" t="s">
        <v>5494</v>
      </c>
      <c r="F580" s="117" t="s">
        <v>5493</v>
      </c>
      <c r="G580" s="118" t="str">
        <f t="shared" si="9"/>
        <v>062120尾花沢市</v>
      </c>
      <c r="H580" s="117"/>
      <c r="J580" s="117"/>
      <c r="K580" s="121">
        <v>1926638</v>
      </c>
      <c r="L580" s="121">
        <v>817449</v>
      </c>
      <c r="M580" s="121">
        <v>396802</v>
      </c>
      <c r="N580" s="121">
        <v>283131</v>
      </c>
      <c r="O580" s="121">
        <v>5714</v>
      </c>
    </row>
    <row r="581" spans="1:15" x14ac:dyDescent="0.4">
      <c r="A581" s="117" t="s">
        <v>6634</v>
      </c>
      <c r="B581" s="117" t="s">
        <v>225</v>
      </c>
      <c r="C581" s="117" t="s">
        <v>224</v>
      </c>
      <c r="D581" s="117" t="s">
        <v>223</v>
      </c>
      <c r="E581" s="117" t="s">
        <v>5492</v>
      </c>
      <c r="F581" s="117" t="s">
        <v>5491</v>
      </c>
      <c r="G581" s="118" t="str">
        <f t="shared" si="9"/>
        <v>062138南陽市</v>
      </c>
      <c r="H581" s="117"/>
      <c r="J581" s="117"/>
      <c r="K581" s="121">
        <v>2225670</v>
      </c>
      <c r="L581" s="121">
        <v>986979</v>
      </c>
      <c r="M581" s="121">
        <v>461663</v>
      </c>
      <c r="N581" s="121">
        <v>322722</v>
      </c>
      <c r="O581" s="121">
        <v>1672</v>
      </c>
    </row>
    <row r="582" spans="1:15" x14ac:dyDescent="0.4">
      <c r="A582" s="117" t="s">
        <v>6634</v>
      </c>
      <c r="B582" s="117" t="s">
        <v>225</v>
      </c>
      <c r="C582" s="117" t="s">
        <v>224</v>
      </c>
      <c r="D582" s="117" t="s">
        <v>223</v>
      </c>
      <c r="E582" s="117" t="s">
        <v>5490</v>
      </c>
      <c r="F582" s="117" t="s">
        <v>5489</v>
      </c>
      <c r="G582" s="118" t="str">
        <f t="shared" si="9"/>
        <v>063011山辺町</v>
      </c>
      <c r="H582" s="117"/>
      <c r="J582" s="117"/>
      <c r="K582" s="121">
        <v>986721</v>
      </c>
      <c r="L582" s="121">
        <v>442169</v>
      </c>
      <c r="M582" s="121">
        <v>220068</v>
      </c>
      <c r="N582" s="121">
        <v>130853</v>
      </c>
      <c r="O582" s="121">
        <v>826</v>
      </c>
    </row>
    <row r="583" spans="1:15" x14ac:dyDescent="0.4">
      <c r="A583" s="117" t="s">
        <v>6634</v>
      </c>
      <c r="B583" s="117" t="s">
        <v>225</v>
      </c>
      <c r="C583" s="117" t="s">
        <v>224</v>
      </c>
      <c r="D583" s="117" t="s">
        <v>223</v>
      </c>
      <c r="E583" s="117" t="s">
        <v>5488</v>
      </c>
      <c r="F583" s="117" t="s">
        <v>5487</v>
      </c>
      <c r="G583" s="118" t="str">
        <f t="shared" si="9"/>
        <v>063029中山町</v>
      </c>
      <c r="H583" s="117"/>
      <c r="J583" s="117"/>
      <c r="K583" s="121">
        <v>785227</v>
      </c>
      <c r="L583" s="121">
        <v>329130</v>
      </c>
      <c r="M583" s="121">
        <v>155373</v>
      </c>
      <c r="N583" s="121">
        <v>105397</v>
      </c>
      <c r="O583" s="121">
        <v>593</v>
      </c>
    </row>
    <row r="584" spans="1:15" x14ac:dyDescent="0.4">
      <c r="A584" s="117" t="s">
        <v>6634</v>
      </c>
      <c r="B584" s="117" t="s">
        <v>225</v>
      </c>
      <c r="C584" s="117" t="s">
        <v>224</v>
      </c>
      <c r="D584" s="117" t="s">
        <v>223</v>
      </c>
      <c r="E584" s="117" t="s">
        <v>5486</v>
      </c>
      <c r="F584" s="117" t="s">
        <v>5485</v>
      </c>
      <c r="G584" s="118" t="str">
        <f t="shared" si="9"/>
        <v>063215河北町</v>
      </c>
      <c r="H584" s="117"/>
      <c r="J584" s="117"/>
      <c r="K584" s="121">
        <v>1233422</v>
      </c>
      <c r="L584" s="121">
        <v>481539</v>
      </c>
      <c r="M584" s="121">
        <v>239000</v>
      </c>
      <c r="N584" s="121">
        <v>161664</v>
      </c>
      <c r="O584" s="121">
        <v>925</v>
      </c>
    </row>
    <row r="585" spans="1:15" x14ac:dyDescent="0.4">
      <c r="A585" s="117" t="s">
        <v>6634</v>
      </c>
      <c r="B585" s="117" t="s">
        <v>225</v>
      </c>
      <c r="C585" s="117" t="s">
        <v>224</v>
      </c>
      <c r="D585" s="117" t="s">
        <v>223</v>
      </c>
      <c r="E585" s="117" t="s">
        <v>5484</v>
      </c>
      <c r="F585" s="117" t="s">
        <v>5483</v>
      </c>
      <c r="G585" s="118" t="str">
        <f t="shared" si="9"/>
        <v>063223西川町</v>
      </c>
      <c r="H585" s="117"/>
      <c r="J585" s="117"/>
      <c r="K585" s="121">
        <v>854228</v>
      </c>
      <c r="L585" s="121">
        <v>347906</v>
      </c>
      <c r="M585" s="121">
        <v>177398</v>
      </c>
      <c r="N585" s="121">
        <v>126752</v>
      </c>
      <c r="O585" s="121">
        <v>654</v>
      </c>
    </row>
    <row r="586" spans="1:15" x14ac:dyDescent="0.4">
      <c r="A586" s="117" t="s">
        <v>6634</v>
      </c>
      <c r="B586" s="117" t="s">
        <v>225</v>
      </c>
      <c r="C586" s="117" t="s">
        <v>224</v>
      </c>
      <c r="D586" s="117" t="s">
        <v>223</v>
      </c>
      <c r="E586" s="117" t="s">
        <v>5482</v>
      </c>
      <c r="F586" s="117" t="s">
        <v>2885</v>
      </c>
      <c r="G586" s="118" t="str">
        <f t="shared" si="9"/>
        <v>063231朝日町</v>
      </c>
      <c r="H586" s="117"/>
      <c r="J586" s="117"/>
      <c r="K586" s="121">
        <v>798901</v>
      </c>
      <c r="L586" s="121">
        <v>316451</v>
      </c>
      <c r="M586" s="121">
        <v>168258</v>
      </c>
      <c r="N586" s="121">
        <v>116745</v>
      </c>
      <c r="O586" s="121">
        <v>1048</v>
      </c>
    </row>
    <row r="587" spans="1:15" x14ac:dyDescent="0.4">
      <c r="A587" s="117" t="s">
        <v>6634</v>
      </c>
      <c r="B587" s="117" t="s">
        <v>225</v>
      </c>
      <c r="C587" s="117" t="s">
        <v>224</v>
      </c>
      <c r="D587" s="117" t="s">
        <v>223</v>
      </c>
      <c r="E587" s="117" t="s">
        <v>5481</v>
      </c>
      <c r="F587" s="117" t="s">
        <v>5480</v>
      </c>
      <c r="G587" s="118" t="str">
        <f t="shared" si="9"/>
        <v>063240大江町</v>
      </c>
      <c r="H587" s="117"/>
      <c r="J587" s="117"/>
      <c r="K587" s="121">
        <v>864308</v>
      </c>
      <c r="L587" s="121">
        <v>352963</v>
      </c>
      <c r="M587" s="121">
        <v>179295</v>
      </c>
      <c r="N587" s="121">
        <v>127553</v>
      </c>
      <c r="O587" s="121">
        <v>674</v>
      </c>
    </row>
    <row r="588" spans="1:15" x14ac:dyDescent="0.4">
      <c r="A588" s="117" t="s">
        <v>6634</v>
      </c>
      <c r="B588" s="117" t="s">
        <v>225</v>
      </c>
      <c r="C588" s="117" t="s">
        <v>224</v>
      </c>
      <c r="D588" s="117" t="s">
        <v>223</v>
      </c>
      <c r="E588" s="117" t="s">
        <v>5479</v>
      </c>
      <c r="F588" s="117" t="s">
        <v>5478</v>
      </c>
      <c r="G588" s="118" t="str">
        <f t="shared" si="9"/>
        <v>063410大石田町</v>
      </c>
      <c r="H588" s="117"/>
      <c r="J588" s="117"/>
      <c r="K588" s="121">
        <v>867163</v>
      </c>
      <c r="L588" s="121">
        <v>367987</v>
      </c>
      <c r="M588" s="121">
        <v>182851</v>
      </c>
      <c r="N588" s="121">
        <v>126802</v>
      </c>
      <c r="O588" s="121">
        <v>691</v>
      </c>
    </row>
    <row r="589" spans="1:15" x14ac:dyDescent="0.4">
      <c r="A589" s="117" t="s">
        <v>6634</v>
      </c>
      <c r="B589" s="117" t="s">
        <v>225</v>
      </c>
      <c r="C589" s="117" t="s">
        <v>224</v>
      </c>
      <c r="D589" s="117" t="s">
        <v>223</v>
      </c>
      <c r="E589" s="117" t="s">
        <v>5477</v>
      </c>
      <c r="F589" s="117" t="s">
        <v>5344</v>
      </c>
      <c r="G589" s="118" t="str">
        <f t="shared" si="9"/>
        <v>063614金山町</v>
      </c>
      <c r="H589" s="117"/>
      <c r="J589" s="117"/>
      <c r="K589" s="121">
        <v>565754</v>
      </c>
      <c r="L589" s="121">
        <v>225219</v>
      </c>
      <c r="M589" s="121">
        <v>120113</v>
      </c>
      <c r="N589" s="121">
        <v>88283</v>
      </c>
      <c r="O589" s="121">
        <v>505</v>
      </c>
    </row>
    <row r="590" spans="1:15" x14ac:dyDescent="0.4">
      <c r="A590" s="117" t="s">
        <v>6634</v>
      </c>
      <c r="B590" s="117" t="s">
        <v>225</v>
      </c>
      <c r="C590" s="117" t="s">
        <v>224</v>
      </c>
      <c r="D590" s="117" t="s">
        <v>223</v>
      </c>
      <c r="E590" s="117" t="s">
        <v>5476</v>
      </c>
      <c r="F590" s="117" t="s">
        <v>5475</v>
      </c>
      <c r="G590" s="118" t="str">
        <f t="shared" si="9"/>
        <v>063622最上町</v>
      </c>
      <c r="H590" s="117"/>
      <c r="J590" s="117"/>
      <c r="K590" s="121">
        <v>990104</v>
      </c>
      <c r="L590" s="121">
        <v>411473</v>
      </c>
      <c r="M590" s="121">
        <v>201903</v>
      </c>
      <c r="N590" s="121">
        <v>146616</v>
      </c>
      <c r="O590" s="121">
        <v>705</v>
      </c>
    </row>
    <row r="591" spans="1:15" x14ac:dyDescent="0.4">
      <c r="A591" s="117" t="s">
        <v>6634</v>
      </c>
      <c r="B591" s="117" t="s">
        <v>225</v>
      </c>
      <c r="C591" s="117" t="s">
        <v>224</v>
      </c>
      <c r="D591" s="117" t="s">
        <v>223</v>
      </c>
      <c r="E591" s="117" t="s">
        <v>5474</v>
      </c>
      <c r="F591" s="117" t="s">
        <v>5473</v>
      </c>
      <c r="G591" s="118" t="str">
        <f t="shared" si="9"/>
        <v>063631舟形町</v>
      </c>
      <c r="H591" s="117"/>
      <c r="J591" s="117"/>
      <c r="K591" s="121">
        <v>637606</v>
      </c>
      <c r="L591" s="121">
        <v>240813</v>
      </c>
      <c r="M591" s="121">
        <v>123247</v>
      </c>
      <c r="N591" s="121">
        <v>97709</v>
      </c>
      <c r="O591" s="121">
        <v>0</v>
      </c>
    </row>
    <row r="592" spans="1:15" x14ac:dyDescent="0.4">
      <c r="A592" s="117" t="s">
        <v>6634</v>
      </c>
      <c r="B592" s="117" t="s">
        <v>225</v>
      </c>
      <c r="C592" s="117" t="s">
        <v>224</v>
      </c>
      <c r="D592" s="117" t="s">
        <v>223</v>
      </c>
      <c r="E592" s="117" t="s">
        <v>5472</v>
      </c>
      <c r="F592" s="117" t="s">
        <v>5471</v>
      </c>
      <c r="G592" s="118" t="str">
        <f t="shared" si="9"/>
        <v>063649真室川町</v>
      </c>
      <c r="H592" s="117"/>
      <c r="J592" s="117"/>
      <c r="K592" s="121">
        <v>884290</v>
      </c>
      <c r="L592" s="121">
        <v>386185</v>
      </c>
      <c r="M592" s="121">
        <v>189292</v>
      </c>
      <c r="N592" s="121">
        <v>130366</v>
      </c>
      <c r="O592" s="121">
        <v>799</v>
      </c>
    </row>
    <row r="593" spans="1:15" x14ac:dyDescent="0.4">
      <c r="A593" s="117" t="s">
        <v>6634</v>
      </c>
      <c r="B593" s="117" t="s">
        <v>225</v>
      </c>
      <c r="C593" s="117" t="s">
        <v>224</v>
      </c>
      <c r="D593" s="117" t="s">
        <v>223</v>
      </c>
      <c r="E593" s="117" t="s">
        <v>5470</v>
      </c>
      <c r="F593" s="117" t="s">
        <v>5469</v>
      </c>
      <c r="G593" s="118" t="str">
        <f t="shared" si="9"/>
        <v>063657大蔵村</v>
      </c>
      <c r="H593" s="117"/>
      <c r="J593" s="117"/>
      <c r="K593" s="121">
        <v>732628</v>
      </c>
      <c r="L593" s="121">
        <v>299452</v>
      </c>
      <c r="M593" s="121">
        <v>173356</v>
      </c>
      <c r="N593" s="121">
        <v>108033</v>
      </c>
      <c r="O593" s="121">
        <v>664</v>
      </c>
    </row>
    <row r="594" spans="1:15" x14ac:dyDescent="0.4">
      <c r="A594" s="117" t="s">
        <v>6634</v>
      </c>
      <c r="B594" s="117" t="s">
        <v>225</v>
      </c>
      <c r="C594" s="117" t="s">
        <v>224</v>
      </c>
      <c r="D594" s="117" t="s">
        <v>223</v>
      </c>
      <c r="E594" s="117" t="s">
        <v>5468</v>
      </c>
      <c r="F594" s="117" t="s">
        <v>5467</v>
      </c>
      <c r="G594" s="118" t="str">
        <f t="shared" si="9"/>
        <v>063665鮭川村</v>
      </c>
      <c r="H594" s="117"/>
      <c r="J594" s="117"/>
      <c r="K594" s="121">
        <v>597514</v>
      </c>
      <c r="L594" s="121">
        <v>236622</v>
      </c>
      <c r="M594" s="121">
        <v>116827</v>
      </c>
      <c r="N594" s="121">
        <v>84411</v>
      </c>
      <c r="O594" s="121">
        <v>468</v>
      </c>
    </row>
    <row r="595" spans="1:15" x14ac:dyDescent="0.4">
      <c r="A595" s="117" t="s">
        <v>6634</v>
      </c>
      <c r="B595" s="117" t="s">
        <v>225</v>
      </c>
      <c r="C595" s="117" t="s">
        <v>224</v>
      </c>
      <c r="D595" s="117" t="s">
        <v>223</v>
      </c>
      <c r="E595" s="117" t="s">
        <v>5466</v>
      </c>
      <c r="F595" s="117" t="s">
        <v>5465</v>
      </c>
      <c r="G595" s="118" t="str">
        <f t="shared" si="9"/>
        <v>063673戸沢村</v>
      </c>
      <c r="H595" s="117"/>
      <c r="J595" s="117"/>
      <c r="K595" s="121">
        <v>736578</v>
      </c>
      <c r="L595" s="121">
        <v>309104</v>
      </c>
      <c r="M595" s="121">
        <v>172200</v>
      </c>
      <c r="N595" s="121">
        <v>114619</v>
      </c>
      <c r="O595" s="121">
        <v>594</v>
      </c>
    </row>
    <row r="596" spans="1:15" x14ac:dyDescent="0.4">
      <c r="A596" s="117" t="s">
        <v>6634</v>
      </c>
      <c r="B596" s="117" t="s">
        <v>225</v>
      </c>
      <c r="C596" s="117" t="s">
        <v>224</v>
      </c>
      <c r="D596" s="117" t="s">
        <v>223</v>
      </c>
      <c r="E596" s="117" t="s">
        <v>5464</v>
      </c>
      <c r="F596" s="117" t="s">
        <v>5463</v>
      </c>
      <c r="G596" s="118" t="str">
        <f t="shared" si="9"/>
        <v>063819高畠町</v>
      </c>
      <c r="H596" s="117"/>
      <c r="J596" s="117"/>
      <c r="K596" s="121">
        <v>1685214</v>
      </c>
      <c r="L596" s="121">
        <v>707027</v>
      </c>
      <c r="M596" s="121">
        <v>347666</v>
      </c>
      <c r="N596" s="121">
        <v>238548</v>
      </c>
      <c r="O596" s="121">
        <v>1086</v>
      </c>
    </row>
    <row r="597" spans="1:15" x14ac:dyDescent="0.4">
      <c r="A597" s="117" t="s">
        <v>6634</v>
      </c>
      <c r="B597" s="117" t="s">
        <v>225</v>
      </c>
      <c r="C597" s="117" t="s">
        <v>224</v>
      </c>
      <c r="D597" s="117" t="s">
        <v>223</v>
      </c>
      <c r="E597" s="117" t="s">
        <v>5462</v>
      </c>
      <c r="F597" s="117" t="s">
        <v>2263</v>
      </c>
      <c r="G597" s="118" t="str">
        <f t="shared" si="9"/>
        <v>063827川西町</v>
      </c>
      <c r="H597" s="117"/>
      <c r="J597" s="117"/>
      <c r="K597" s="121">
        <v>1623415</v>
      </c>
      <c r="L597" s="121">
        <v>696418</v>
      </c>
      <c r="M597" s="121">
        <v>372352</v>
      </c>
      <c r="N597" s="121">
        <v>240662</v>
      </c>
      <c r="O597" s="121">
        <v>1261</v>
      </c>
    </row>
    <row r="598" spans="1:15" x14ac:dyDescent="0.4">
      <c r="A598" s="117" t="s">
        <v>6634</v>
      </c>
      <c r="B598" s="117" t="s">
        <v>225</v>
      </c>
      <c r="C598" s="117" t="s">
        <v>224</v>
      </c>
      <c r="D598" s="117" t="s">
        <v>223</v>
      </c>
      <c r="E598" s="117" t="s">
        <v>5461</v>
      </c>
      <c r="F598" s="117" t="s">
        <v>757</v>
      </c>
      <c r="G598" s="118" t="str">
        <f t="shared" si="9"/>
        <v>064017小国町</v>
      </c>
      <c r="H598" s="117"/>
      <c r="J598" s="117"/>
      <c r="K598" s="121">
        <v>880332</v>
      </c>
      <c r="L598" s="121">
        <v>364669</v>
      </c>
      <c r="M598" s="121">
        <v>197763</v>
      </c>
      <c r="N598" s="121">
        <v>130385</v>
      </c>
      <c r="O598" s="121">
        <v>636</v>
      </c>
    </row>
    <row r="599" spans="1:15" x14ac:dyDescent="0.4">
      <c r="A599" s="117" t="s">
        <v>6634</v>
      </c>
      <c r="B599" s="117" t="s">
        <v>225</v>
      </c>
      <c r="C599" s="117" t="s">
        <v>224</v>
      </c>
      <c r="D599" s="117" t="s">
        <v>223</v>
      </c>
      <c r="E599" s="117" t="s">
        <v>5460</v>
      </c>
      <c r="F599" s="117" t="s">
        <v>5459</v>
      </c>
      <c r="G599" s="118" t="str">
        <f t="shared" si="9"/>
        <v>064025白鷹町</v>
      </c>
      <c r="H599" s="117"/>
      <c r="J599" s="117"/>
      <c r="K599" s="121">
        <v>999817</v>
      </c>
      <c r="L599" s="121">
        <v>396739</v>
      </c>
      <c r="M599" s="121">
        <v>210258</v>
      </c>
      <c r="N599" s="121">
        <v>143874</v>
      </c>
      <c r="O599" s="121">
        <v>768</v>
      </c>
    </row>
    <row r="600" spans="1:15" x14ac:dyDescent="0.4">
      <c r="A600" s="117" t="s">
        <v>6634</v>
      </c>
      <c r="B600" s="117" t="s">
        <v>225</v>
      </c>
      <c r="C600" s="117" t="s">
        <v>224</v>
      </c>
      <c r="D600" s="117" t="s">
        <v>223</v>
      </c>
      <c r="E600" s="117" t="s">
        <v>5458</v>
      </c>
      <c r="F600" s="117" t="s">
        <v>5457</v>
      </c>
      <c r="G600" s="118" t="str">
        <f t="shared" si="9"/>
        <v>064033飯豊町</v>
      </c>
      <c r="H600" s="117"/>
      <c r="J600" s="117"/>
      <c r="K600" s="121">
        <v>919814</v>
      </c>
      <c r="L600" s="121">
        <v>390874</v>
      </c>
      <c r="M600" s="121">
        <v>202044</v>
      </c>
      <c r="N600" s="121">
        <v>131245</v>
      </c>
      <c r="O600" s="121">
        <v>0</v>
      </c>
    </row>
    <row r="601" spans="1:15" x14ac:dyDescent="0.4">
      <c r="A601" s="117" t="s">
        <v>6634</v>
      </c>
      <c r="B601" s="117" t="s">
        <v>225</v>
      </c>
      <c r="C601" s="117" t="s">
        <v>224</v>
      </c>
      <c r="D601" s="117" t="s">
        <v>223</v>
      </c>
      <c r="E601" s="117" t="s">
        <v>5456</v>
      </c>
      <c r="F601" s="117" t="s">
        <v>5455</v>
      </c>
      <c r="G601" s="118" t="str">
        <f t="shared" si="9"/>
        <v>064262三川町</v>
      </c>
      <c r="H601" s="117"/>
      <c r="J601" s="117"/>
      <c r="K601" s="121">
        <v>755048</v>
      </c>
      <c r="L601" s="121">
        <v>316764</v>
      </c>
      <c r="M601" s="121">
        <v>143923</v>
      </c>
      <c r="N601" s="121">
        <v>97211</v>
      </c>
      <c r="O601" s="121">
        <v>566</v>
      </c>
    </row>
    <row r="602" spans="1:15" x14ac:dyDescent="0.4">
      <c r="A602" s="117" t="s">
        <v>6634</v>
      </c>
      <c r="B602" s="117" t="s">
        <v>225</v>
      </c>
      <c r="C602" s="117" t="s">
        <v>224</v>
      </c>
      <c r="D602" s="117" t="s">
        <v>223</v>
      </c>
      <c r="E602" s="117" t="s">
        <v>5454</v>
      </c>
      <c r="F602" s="117" t="s">
        <v>5453</v>
      </c>
      <c r="G602" s="118" t="str">
        <f t="shared" si="9"/>
        <v>064289庄内町</v>
      </c>
      <c r="H602" s="117"/>
      <c r="J602" s="117"/>
      <c r="K602" s="121">
        <v>2040739</v>
      </c>
      <c r="L602" s="121">
        <v>784876</v>
      </c>
      <c r="M602" s="121">
        <v>360306</v>
      </c>
      <c r="N602" s="121">
        <v>251727</v>
      </c>
      <c r="O602" s="121">
        <v>1399</v>
      </c>
    </row>
    <row r="603" spans="1:15" x14ac:dyDescent="0.4">
      <c r="A603" s="117" t="s">
        <v>6634</v>
      </c>
      <c r="B603" s="117" t="s">
        <v>225</v>
      </c>
      <c r="C603" s="117" t="s">
        <v>224</v>
      </c>
      <c r="D603" s="117" t="s">
        <v>223</v>
      </c>
      <c r="E603" s="117" t="s">
        <v>5452</v>
      </c>
      <c r="F603" s="117" t="s">
        <v>5451</v>
      </c>
      <c r="G603" s="118" t="str">
        <f t="shared" si="9"/>
        <v>064611遊佐町</v>
      </c>
      <c r="H603" s="117"/>
      <c r="J603" s="117"/>
      <c r="K603" s="121">
        <v>1243855</v>
      </c>
      <c r="L603" s="121">
        <v>506761</v>
      </c>
      <c r="M603" s="121">
        <v>223805</v>
      </c>
      <c r="N603" s="121">
        <v>165480</v>
      </c>
      <c r="O603" s="121">
        <v>0</v>
      </c>
    </row>
    <row r="604" spans="1:15" x14ac:dyDescent="0.4">
      <c r="A604" s="117" t="s">
        <v>6634</v>
      </c>
      <c r="B604" s="117" t="s">
        <v>225</v>
      </c>
      <c r="C604" s="117" t="s">
        <v>224</v>
      </c>
      <c r="D604" s="117" t="s">
        <v>223</v>
      </c>
      <c r="E604" s="117" t="s">
        <v>5450</v>
      </c>
      <c r="F604" s="117" t="s">
        <v>5449</v>
      </c>
      <c r="G604" s="118" t="str">
        <f t="shared" si="9"/>
        <v>068012山形県消防補償等組合</v>
      </c>
      <c r="H604" s="117"/>
      <c r="J604" s="117"/>
      <c r="K604" s="121">
        <v>30</v>
      </c>
      <c r="L604" s="121">
        <v>0</v>
      </c>
      <c r="M604" s="121">
        <v>0</v>
      </c>
      <c r="N604" s="121">
        <v>0</v>
      </c>
      <c r="O604" s="121">
        <v>0</v>
      </c>
    </row>
    <row r="605" spans="1:15" x14ac:dyDescent="0.4">
      <c r="A605" s="117" t="s">
        <v>6634</v>
      </c>
      <c r="B605" s="117" t="s">
        <v>225</v>
      </c>
      <c r="C605" s="117" t="s">
        <v>224</v>
      </c>
      <c r="D605" s="117" t="s">
        <v>223</v>
      </c>
      <c r="E605" s="117" t="s">
        <v>5448</v>
      </c>
      <c r="F605" s="117" t="s">
        <v>5447</v>
      </c>
      <c r="G605" s="118" t="str">
        <f t="shared" si="9"/>
        <v>068021山形県自治会館管理組合</v>
      </c>
      <c r="H605" s="117"/>
      <c r="J605" s="117"/>
      <c r="K605" s="121">
        <v>7487</v>
      </c>
      <c r="L605" s="121">
        <v>3935</v>
      </c>
      <c r="M605" s="121">
        <v>1611</v>
      </c>
      <c r="N605" s="121">
        <v>1154</v>
      </c>
      <c r="O605" s="121">
        <v>0</v>
      </c>
    </row>
    <row r="606" spans="1:15" x14ac:dyDescent="0.4">
      <c r="A606" s="117" t="s">
        <v>6634</v>
      </c>
      <c r="B606" s="117" t="s">
        <v>225</v>
      </c>
      <c r="C606" s="117" t="s">
        <v>224</v>
      </c>
      <c r="D606" s="117" t="s">
        <v>223</v>
      </c>
      <c r="E606" s="117" t="s">
        <v>5446</v>
      </c>
      <c r="F606" s="117" t="s">
        <v>5445</v>
      </c>
      <c r="G606" s="118" t="str">
        <f t="shared" si="9"/>
        <v>068039山形県市町村職員退職手当組合</v>
      </c>
      <c r="H606" s="117"/>
      <c r="J606" s="117"/>
      <c r="K606" s="121">
        <v>7030553</v>
      </c>
      <c r="L606" s="121">
        <v>20191</v>
      </c>
      <c r="M606" s="121">
        <v>10560</v>
      </c>
      <c r="N606" s="121">
        <v>6340</v>
      </c>
      <c r="O606" s="121">
        <v>34</v>
      </c>
    </row>
    <row r="607" spans="1:15" x14ac:dyDescent="0.4">
      <c r="A607" s="117" t="s">
        <v>6634</v>
      </c>
      <c r="B607" s="117" t="s">
        <v>225</v>
      </c>
      <c r="C607" s="117" t="s">
        <v>224</v>
      </c>
      <c r="D607" s="117" t="s">
        <v>223</v>
      </c>
      <c r="E607" s="117" t="s">
        <v>5444</v>
      </c>
      <c r="F607" s="117" t="s">
        <v>5443</v>
      </c>
      <c r="G607" s="118" t="str">
        <f t="shared" si="9"/>
        <v>068217東根市外二市一町共立衛生処理組合</v>
      </c>
      <c r="H607" s="117"/>
      <c r="J607" s="117"/>
      <c r="K607" s="121">
        <v>453802</v>
      </c>
      <c r="L607" s="121">
        <v>231277</v>
      </c>
      <c r="M607" s="121">
        <v>107977</v>
      </c>
      <c r="N607" s="121">
        <v>67604</v>
      </c>
      <c r="O607" s="121">
        <v>1137</v>
      </c>
    </row>
    <row r="608" spans="1:15" x14ac:dyDescent="0.4">
      <c r="A608" s="117" t="s">
        <v>6634</v>
      </c>
      <c r="B608" s="117" t="s">
        <v>225</v>
      </c>
      <c r="C608" s="117" t="s">
        <v>224</v>
      </c>
      <c r="D608" s="117" t="s">
        <v>223</v>
      </c>
      <c r="E608" s="117" t="s">
        <v>5442</v>
      </c>
      <c r="F608" s="117" t="s">
        <v>5441</v>
      </c>
      <c r="G608" s="118" t="str">
        <f t="shared" si="9"/>
        <v>068314山形広域環境事務組合</v>
      </c>
      <c r="H608" s="117"/>
      <c r="J608" s="117"/>
      <c r="K608" s="121">
        <v>225396</v>
      </c>
      <c r="L608" s="121">
        <v>120134</v>
      </c>
      <c r="M608" s="121">
        <v>64180</v>
      </c>
      <c r="N608" s="121">
        <v>37717</v>
      </c>
      <c r="O608" s="121">
        <v>843</v>
      </c>
    </row>
    <row r="609" spans="1:15" x14ac:dyDescent="0.4">
      <c r="A609" s="117" t="s">
        <v>6634</v>
      </c>
      <c r="B609" s="117" t="s">
        <v>225</v>
      </c>
      <c r="C609" s="117" t="s">
        <v>224</v>
      </c>
      <c r="D609" s="117" t="s">
        <v>223</v>
      </c>
      <c r="E609" s="117" t="s">
        <v>5440</v>
      </c>
      <c r="F609" s="117" t="s">
        <v>5439</v>
      </c>
      <c r="G609" s="118" t="str">
        <f t="shared" si="9"/>
        <v>068829松川堰組合</v>
      </c>
      <c r="H609" s="117"/>
      <c r="J609" s="117"/>
      <c r="K609" s="121">
        <v>4623</v>
      </c>
      <c r="L609" s="121">
        <v>0</v>
      </c>
      <c r="M609" s="121">
        <v>0</v>
      </c>
      <c r="N609" s="121">
        <v>0</v>
      </c>
      <c r="O609" s="121">
        <v>0</v>
      </c>
    </row>
    <row r="610" spans="1:15" x14ac:dyDescent="0.4">
      <c r="A610" s="117" t="s">
        <v>6634</v>
      </c>
      <c r="B610" s="117" t="s">
        <v>225</v>
      </c>
      <c r="C610" s="117" t="s">
        <v>224</v>
      </c>
      <c r="D610" s="117" t="s">
        <v>223</v>
      </c>
      <c r="E610" s="117" t="s">
        <v>5438</v>
      </c>
      <c r="F610" s="117" t="s">
        <v>5437</v>
      </c>
      <c r="G610" s="118" t="str">
        <f t="shared" si="9"/>
        <v>069230山形県市町村交通災害共済組合</v>
      </c>
      <c r="H610" s="117"/>
      <c r="J610" s="117"/>
      <c r="K610" s="121">
        <v>0</v>
      </c>
      <c r="L610" s="121">
        <v>0</v>
      </c>
      <c r="M610" s="121">
        <v>0</v>
      </c>
      <c r="N610" s="121">
        <v>0</v>
      </c>
      <c r="O610" s="121">
        <v>0</v>
      </c>
    </row>
    <row r="611" spans="1:15" x14ac:dyDescent="0.4">
      <c r="A611" s="117" t="s">
        <v>6634</v>
      </c>
      <c r="B611" s="117" t="s">
        <v>225</v>
      </c>
      <c r="C611" s="117" t="s">
        <v>224</v>
      </c>
      <c r="D611" s="117" t="s">
        <v>223</v>
      </c>
      <c r="E611" s="117" t="s">
        <v>5436</v>
      </c>
      <c r="F611" s="117" t="s">
        <v>5435</v>
      </c>
      <c r="G611" s="118" t="str">
        <f t="shared" si="9"/>
        <v>069451庄内広域行政組合（普通会計分）</v>
      </c>
      <c r="H611" s="117"/>
      <c r="J611" s="117"/>
      <c r="K611" s="121">
        <v>8131</v>
      </c>
      <c r="L611" s="121">
        <v>4723</v>
      </c>
      <c r="M611" s="121">
        <v>1986</v>
      </c>
      <c r="N611" s="121">
        <v>1415</v>
      </c>
      <c r="O611" s="121">
        <v>7</v>
      </c>
    </row>
    <row r="612" spans="1:15" x14ac:dyDescent="0.4">
      <c r="A612" s="117" t="s">
        <v>6634</v>
      </c>
      <c r="B612" s="117" t="s">
        <v>225</v>
      </c>
      <c r="C612" s="117" t="s">
        <v>224</v>
      </c>
      <c r="D612" s="117" t="s">
        <v>223</v>
      </c>
      <c r="E612" s="117" t="s">
        <v>5434</v>
      </c>
      <c r="F612" s="117" t="s">
        <v>5433</v>
      </c>
      <c r="G612" s="118" t="str">
        <f t="shared" si="9"/>
        <v>069515最上広域市町村圏事務組合</v>
      </c>
      <c r="H612" s="117"/>
      <c r="J612" s="117"/>
      <c r="K612" s="121">
        <v>929647</v>
      </c>
      <c r="L612" s="121">
        <v>447325</v>
      </c>
      <c r="M612" s="121">
        <v>252228</v>
      </c>
      <c r="N612" s="121">
        <v>141135</v>
      </c>
      <c r="O612" s="121">
        <v>1531</v>
      </c>
    </row>
    <row r="613" spans="1:15" x14ac:dyDescent="0.4">
      <c r="A613" s="117" t="s">
        <v>6634</v>
      </c>
      <c r="B613" s="117" t="s">
        <v>225</v>
      </c>
      <c r="C613" s="117" t="s">
        <v>224</v>
      </c>
      <c r="D613" s="117" t="s">
        <v>223</v>
      </c>
      <c r="E613" s="117" t="s">
        <v>5432</v>
      </c>
      <c r="F613" s="117" t="s">
        <v>5431</v>
      </c>
      <c r="G613" s="118" t="str">
        <f t="shared" si="9"/>
        <v>069523置賜広域行政事務組合</v>
      </c>
      <c r="H613" s="117"/>
      <c r="J613" s="117"/>
      <c r="K613" s="121">
        <v>2263252</v>
      </c>
      <c r="L613" s="121">
        <v>1089718</v>
      </c>
      <c r="M613" s="121">
        <v>583589</v>
      </c>
      <c r="N613" s="121">
        <v>335680</v>
      </c>
      <c r="O613" s="121">
        <v>3937</v>
      </c>
    </row>
    <row r="614" spans="1:15" x14ac:dyDescent="0.4">
      <c r="A614" s="117" t="s">
        <v>6634</v>
      </c>
      <c r="B614" s="117" t="s">
        <v>225</v>
      </c>
      <c r="C614" s="117" t="s">
        <v>224</v>
      </c>
      <c r="D614" s="117" t="s">
        <v>223</v>
      </c>
      <c r="E614" s="117" t="s">
        <v>5430</v>
      </c>
      <c r="F614" s="117" t="s">
        <v>5429</v>
      </c>
      <c r="G614" s="118" t="str">
        <f t="shared" si="9"/>
        <v>069531西村山広域行政事務組合（普通会計分）</v>
      </c>
      <c r="H614" s="117"/>
      <c r="J614" s="117"/>
      <c r="K614" s="121">
        <v>1105923</v>
      </c>
      <c r="L614" s="121">
        <v>530134</v>
      </c>
      <c r="M614" s="121">
        <v>303034</v>
      </c>
      <c r="N614" s="121">
        <v>169855</v>
      </c>
      <c r="O614" s="121">
        <v>2137</v>
      </c>
    </row>
    <row r="615" spans="1:15" x14ac:dyDescent="0.4">
      <c r="A615" s="117" t="s">
        <v>6634</v>
      </c>
      <c r="B615" s="117" t="s">
        <v>225</v>
      </c>
      <c r="C615" s="117" t="s">
        <v>224</v>
      </c>
      <c r="D615" s="117" t="s">
        <v>223</v>
      </c>
      <c r="E615" s="117" t="s">
        <v>5428</v>
      </c>
      <c r="F615" s="117" t="s">
        <v>5427</v>
      </c>
      <c r="G615" s="118" t="str">
        <f t="shared" si="9"/>
        <v>069540北村山広域行政事務組合</v>
      </c>
      <c r="H615" s="117"/>
      <c r="J615" s="117"/>
      <c r="K615" s="121">
        <v>49729</v>
      </c>
      <c r="L615" s="121">
        <v>23235</v>
      </c>
      <c r="M615" s="121">
        <v>10695</v>
      </c>
      <c r="N615" s="121">
        <v>7243</v>
      </c>
      <c r="O615" s="121">
        <v>42</v>
      </c>
    </row>
    <row r="616" spans="1:15" x14ac:dyDescent="0.4">
      <c r="A616" s="117" t="s">
        <v>6634</v>
      </c>
      <c r="B616" s="117" t="s">
        <v>225</v>
      </c>
      <c r="C616" s="117" t="s">
        <v>224</v>
      </c>
      <c r="D616" s="117" t="s">
        <v>223</v>
      </c>
      <c r="E616" s="117" t="s">
        <v>5426</v>
      </c>
      <c r="F616" s="117" t="s">
        <v>5425</v>
      </c>
      <c r="G616" s="118" t="str">
        <f t="shared" si="9"/>
        <v>069639酒田地区広域行政組合</v>
      </c>
      <c r="H616" s="117"/>
      <c r="J616" s="117"/>
      <c r="K616" s="121">
        <v>1539706</v>
      </c>
      <c r="L616" s="121">
        <v>769352</v>
      </c>
      <c r="M616" s="121">
        <v>450296</v>
      </c>
      <c r="N616" s="121">
        <v>243509</v>
      </c>
      <c r="O616" s="121">
        <v>3005</v>
      </c>
    </row>
    <row r="617" spans="1:15" x14ac:dyDescent="0.4">
      <c r="A617" s="117" t="s">
        <v>6634</v>
      </c>
      <c r="B617" s="117" t="s">
        <v>225</v>
      </c>
      <c r="C617" s="117" t="s">
        <v>224</v>
      </c>
      <c r="D617" s="117" t="s">
        <v>223</v>
      </c>
      <c r="E617" s="117" t="s">
        <v>5424</v>
      </c>
      <c r="F617" s="117" t="s">
        <v>5423</v>
      </c>
      <c r="G617" s="118" t="str">
        <f t="shared" si="9"/>
        <v>069647河北町ほか２市広域斎場事務組合</v>
      </c>
      <c r="H617" s="117"/>
      <c r="J617" s="117"/>
      <c r="K617" s="121">
        <v>2141</v>
      </c>
      <c r="L617" s="121">
        <v>0</v>
      </c>
      <c r="M617" s="121">
        <v>104</v>
      </c>
      <c r="N617" s="121">
        <v>0</v>
      </c>
      <c r="O617" s="121">
        <v>0</v>
      </c>
    </row>
    <row r="618" spans="1:15" x14ac:dyDescent="0.4">
      <c r="A618" s="117" t="s">
        <v>6634</v>
      </c>
      <c r="B618" s="117" t="s">
        <v>225</v>
      </c>
      <c r="C618" s="117" t="s">
        <v>224</v>
      </c>
      <c r="D618" s="117" t="s">
        <v>223</v>
      </c>
      <c r="E618" s="117" t="s">
        <v>5422</v>
      </c>
      <c r="F618" s="117" t="s">
        <v>5421</v>
      </c>
      <c r="G618" s="118" t="str">
        <f t="shared" si="9"/>
        <v>069655尾花沢市大石田町環境衛生事業組合（普通会計分）</v>
      </c>
      <c r="H618" s="117"/>
      <c r="J618" s="117"/>
      <c r="K618" s="121">
        <v>67071</v>
      </c>
      <c r="L618" s="121">
        <v>34710</v>
      </c>
      <c r="M618" s="121">
        <v>15088</v>
      </c>
      <c r="N618" s="121">
        <v>10110</v>
      </c>
      <c r="O618" s="121">
        <v>207</v>
      </c>
    </row>
    <row r="619" spans="1:15" x14ac:dyDescent="0.4">
      <c r="A619" s="117" t="s">
        <v>6634</v>
      </c>
      <c r="B619" s="117" t="s">
        <v>225</v>
      </c>
      <c r="C619" s="117" t="s">
        <v>224</v>
      </c>
      <c r="D619" s="117" t="s">
        <v>223</v>
      </c>
      <c r="E619" s="117" t="s">
        <v>5420</v>
      </c>
      <c r="F619" s="117" t="s">
        <v>5419</v>
      </c>
      <c r="G619" s="118" t="str">
        <f t="shared" si="9"/>
        <v>069671西村山広域行政事務組合（事業会計分）</v>
      </c>
      <c r="H619" s="117"/>
      <c r="J619" s="117"/>
      <c r="K619" s="121">
        <v>0</v>
      </c>
      <c r="L619" s="121">
        <v>0</v>
      </c>
      <c r="M619" s="121">
        <v>0</v>
      </c>
      <c r="N619" s="121">
        <v>0</v>
      </c>
      <c r="O619" s="121">
        <v>0</v>
      </c>
    </row>
    <row r="620" spans="1:15" x14ac:dyDescent="0.4">
      <c r="A620" s="117" t="s">
        <v>6634</v>
      </c>
      <c r="B620" s="117" t="s">
        <v>225</v>
      </c>
      <c r="C620" s="117" t="s">
        <v>224</v>
      </c>
      <c r="D620" s="117" t="s">
        <v>223</v>
      </c>
      <c r="E620" s="117" t="s">
        <v>5418</v>
      </c>
      <c r="F620" s="117" t="s">
        <v>5417</v>
      </c>
      <c r="G620" s="118" t="str">
        <f t="shared" si="9"/>
        <v>069698西置賜行政組合</v>
      </c>
      <c r="H620" s="117"/>
      <c r="J620" s="117"/>
      <c r="K620" s="121">
        <v>933260</v>
      </c>
      <c r="L620" s="121">
        <v>451173</v>
      </c>
      <c r="M620" s="121">
        <v>257554</v>
      </c>
      <c r="N620" s="121">
        <v>142327</v>
      </c>
      <c r="O620" s="121">
        <v>1475</v>
      </c>
    </row>
    <row r="621" spans="1:15" x14ac:dyDescent="0.4">
      <c r="A621" s="117" t="s">
        <v>6634</v>
      </c>
      <c r="B621" s="117" t="s">
        <v>225</v>
      </c>
      <c r="C621" s="117" t="s">
        <v>224</v>
      </c>
      <c r="D621" s="117" t="s">
        <v>223</v>
      </c>
      <c r="E621" s="117" t="s">
        <v>5416</v>
      </c>
      <c r="F621" s="117" t="s">
        <v>5415</v>
      </c>
      <c r="G621" s="118" t="str">
        <f t="shared" si="9"/>
        <v>069728最上地区広域連合（普通会計分）</v>
      </c>
      <c r="H621" s="117"/>
      <c r="J621" s="117"/>
      <c r="K621" s="121">
        <v>1895</v>
      </c>
      <c r="L621" s="121">
        <v>0</v>
      </c>
      <c r="M621" s="121">
        <v>907</v>
      </c>
      <c r="N621" s="121">
        <v>0</v>
      </c>
      <c r="O621" s="121">
        <v>0</v>
      </c>
    </row>
    <row r="622" spans="1:15" x14ac:dyDescent="0.4">
      <c r="A622" s="117" t="s">
        <v>6634</v>
      </c>
      <c r="B622" s="117" t="s">
        <v>225</v>
      </c>
      <c r="C622" s="117" t="s">
        <v>224</v>
      </c>
      <c r="D622" s="117" t="s">
        <v>223</v>
      </c>
      <c r="E622" s="117" t="s">
        <v>5414</v>
      </c>
      <c r="F622" s="117" t="s">
        <v>5413</v>
      </c>
      <c r="G622" s="118" t="str">
        <f t="shared" si="9"/>
        <v>069736最上地区広域連合（事業会計分）</v>
      </c>
      <c r="H622" s="117"/>
      <c r="J622" s="117"/>
      <c r="K622" s="121">
        <v>0</v>
      </c>
      <c r="L622" s="121">
        <v>0</v>
      </c>
      <c r="M622" s="121">
        <v>0</v>
      </c>
      <c r="N622" s="121">
        <v>0</v>
      </c>
      <c r="O622" s="121">
        <v>0</v>
      </c>
    </row>
    <row r="623" spans="1:15" x14ac:dyDescent="0.4">
      <c r="A623" s="117" t="s">
        <v>6634</v>
      </c>
      <c r="B623" s="117" t="s">
        <v>225</v>
      </c>
      <c r="C623" s="117" t="s">
        <v>224</v>
      </c>
      <c r="D623" s="117" t="s">
        <v>223</v>
      </c>
      <c r="E623" s="117" t="s">
        <v>5412</v>
      </c>
      <c r="F623" s="117" t="s">
        <v>5411</v>
      </c>
      <c r="G623" s="118" t="str">
        <f t="shared" si="9"/>
        <v>069744山形県後期高齢者医療広域連合（普通会計分）</v>
      </c>
      <c r="H623" s="117"/>
      <c r="J623" s="117"/>
      <c r="K623" s="121">
        <v>720</v>
      </c>
      <c r="L623" s="121">
        <v>0</v>
      </c>
      <c r="M623" s="121">
        <v>0</v>
      </c>
      <c r="N623" s="121">
        <v>0</v>
      </c>
      <c r="O623" s="121">
        <v>0</v>
      </c>
    </row>
    <row r="624" spans="1:15" x14ac:dyDescent="0.4">
      <c r="A624" s="117" t="s">
        <v>6634</v>
      </c>
      <c r="B624" s="117" t="s">
        <v>225</v>
      </c>
      <c r="C624" s="117" t="s">
        <v>224</v>
      </c>
      <c r="D624" s="117" t="s">
        <v>223</v>
      </c>
      <c r="E624" s="117" t="s">
        <v>5410</v>
      </c>
      <c r="F624" s="117" t="s">
        <v>5409</v>
      </c>
      <c r="G624" s="118" t="str">
        <f t="shared" si="9"/>
        <v>069752山形県後期高齢者医療広域連合（事業会計分）</v>
      </c>
      <c r="H624" s="117"/>
      <c r="J624" s="117"/>
      <c r="K624" s="121">
        <v>0</v>
      </c>
      <c r="L624" s="121">
        <v>0</v>
      </c>
      <c r="M624" s="121">
        <v>0</v>
      </c>
      <c r="N624" s="121">
        <v>0</v>
      </c>
      <c r="O624" s="121">
        <v>0</v>
      </c>
    </row>
    <row r="625" spans="1:15" x14ac:dyDescent="0.4">
      <c r="A625" s="117" t="s">
        <v>6634</v>
      </c>
      <c r="B625" s="117" t="s">
        <v>225</v>
      </c>
      <c r="C625" s="117" t="s">
        <v>224</v>
      </c>
      <c r="D625" s="117" t="s">
        <v>223</v>
      </c>
      <c r="E625" s="117" t="s">
        <v>5407</v>
      </c>
      <c r="F625" s="117" t="s">
        <v>5406</v>
      </c>
      <c r="G625" s="118" t="str">
        <f t="shared" si="9"/>
        <v>072010福島市</v>
      </c>
      <c r="H625" s="117"/>
      <c r="J625" s="117"/>
      <c r="K625" s="121">
        <v>16147443</v>
      </c>
      <c r="L625" s="121">
        <v>7356008</v>
      </c>
      <c r="M625" s="121">
        <v>4159210</v>
      </c>
      <c r="N625" s="121">
        <v>2381608</v>
      </c>
      <c r="O625" s="121">
        <v>16965</v>
      </c>
    </row>
    <row r="626" spans="1:15" x14ac:dyDescent="0.4">
      <c r="A626" s="117" t="s">
        <v>6634</v>
      </c>
      <c r="B626" s="117" t="s">
        <v>225</v>
      </c>
      <c r="C626" s="117" t="s">
        <v>224</v>
      </c>
      <c r="D626" s="117" t="s">
        <v>223</v>
      </c>
      <c r="E626" s="117" t="s">
        <v>5405</v>
      </c>
      <c r="F626" s="117" t="s">
        <v>5404</v>
      </c>
      <c r="G626" s="118" t="str">
        <f t="shared" si="9"/>
        <v>072028会津若松市</v>
      </c>
      <c r="H626" s="117"/>
      <c r="I626" s="117"/>
      <c r="J626" s="117"/>
      <c r="K626" s="121">
        <v>7512949</v>
      </c>
      <c r="L626" s="121">
        <v>3510051</v>
      </c>
      <c r="M626" s="121">
        <v>1910067</v>
      </c>
      <c r="N626" s="121">
        <v>1159781</v>
      </c>
      <c r="O626" s="121">
        <v>6547</v>
      </c>
    </row>
    <row r="627" spans="1:15" x14ac:dyDescent="0.4">
      <c r="A627" s="117" t="s">
        <v>6634</v>
      </c>
      <c r="B627" s="117" t="s">
        <v>225</v>
      </c>
      <c r="C627" s="117" t="s">
        <v>224</v>
      </c>
      <c r="D627" s="117" t="s">
        <v>223</v>
      </c>
      <c r="E627" s="117" t="s">
        <v>5403</v>
      </c>
      <c r="F627" s="117" t="s">
        <v>5402</v>
      </c>
      <c r="G627" s="118" t="str">
        <f t="shared" si="9"/>
        <v>072036郡山市</v>
      </c>
      <c r="H627" s="117"/>
      <c r="I627" s="117"/>
      <c r="J627" s="117"/>
      <c r="K627" s="121">
        <v>15178846</v>
      </c>
      <c r="L627" s="121">
        <v>7151644</v>
      </c>
      <c r="M627" s="121">
        <v>3825406</v>
      </c>
      <c r="N627" s="121">
        <v>2387904</v>
      </c>
      <c r="O627" s="121">
        <v>20452</v>
      </c>
    </row>
    <row r="628" spans="1:15" x14ac:dyDescent="0.4">
      <c r="A628" s="117" t="s">
        <v>6634</v>
      </c>
      <c r="B628" s="117" t="s">
        <v>225</v>
      </c>
      <c r="C628" s="117" t="s">
        <v>224</v>
      </c>
      <c r="D628" s="117" t="s">
        <v>223</v>
      </c>
      <c r="E628" s="117" t="s">
        <v>5401</v>
      </c>
      <c r="F628" s="117" t="s">
        <v>5400</v>
      </c>
      <c r="G628" s="118" t="str">
        <f t="shared" si="9"/>
        <v>072044いわき市</v>
      </c>
      <c r="H628" s="117"/>
      <c r="I628" s="117"/>
      <c r="J628" s="117"/>
      <c r="K628" s="121">
        <v>18878216</v>
      </c>
      <c r="L628" s="121">
        <v>8774515</v>
      </c>
      <c r="M628" s="121">
        <v>4691331</v>
      </c>
      <c r="N628" s="121">
        <v>3001406</v>
      </c>
      <c r="O628" s="121">
        <v>17928</v>
      </c>
    </row>
    <row r="629" spans="1:15" x14ac:dyDescent="0.4">
      <c r="A629" s="117" t="s">
        <v>6634</v>
      </c>
      <c r="B629" s="117" t="s">
        <v>225</v>
      </c>
      <c r="C629" s="117" t="s">
        <v>224</v>
      </c>
      <c r="D629" s="117" t="s">
        <v>223</v>
      </c>
      <c r="E629" s="117" t="s">
        <v>5399</v>
      </c>
      <c r="F629" s="117" t="s">
        <v>5398</v>
      </c>
      <c r="G629" s="118" t="str">
        <f t="shared" si="9"/>
        <v>072052白河市</v>
      </c>
      <c r="H629" s="117"/>
      <c r="I629" s="117"/>
      <c r="J629" s="117"/>
      <c r="K629" s="121">
        <v>4005982</v>
      </c>
      <c r="L629" s="121">
        <v>1812894</v>
      </c>
      <c r="M629" s="121">
        <v>930475</v>
      </c>
      <c r="N629" s="121">
        <v>563950</v>
      </c>
      <c r="O629" s="121">
        <v>3123</v>
      </c>
    </row>
    <row r="630" spans="1:15" x14ac:dyDescent="0.4">
      <c r="A630" s="117" t="s">
        <v>6634</v>
      </c>
      <c r="B630" s="117" t="s">
        <v>225</v>
      </c>
      <c r="C630" s="117" t="s">
        <v>224</v>
      </c>
      <c r="D630" s="117" t="s">
        <v>223</v>
      </c>
      <c r="E630" s="117" t="s">
        <v>5397</v>
      </c>
      <c r="F630" s="117" t="s">
        <v>5396</v>
      </c>
      <c r="G630" s="118" t="str">
        <f t="shared" si="9"/>
        <v>072079須賀川市</v>
      </c>
      <c r="H630" s="117"/>
      <c r="I630" s="117"/>
      <c r="J630" s="117"/>
      <c r="K630" s="121">
        <v>4186722</v>
      </c>
      <c r="L630" s="121">
        <v>1898649</v>
      </c>
      <c r="M630" s="121">
        <v>992021</v>
      </c>
      <c r="N630" s="121">
        <v>650129</v>
      </c>
      <c r="O630" s="121">
        <v>3888</v>
      </c>
    </row>
    <row r="631" spans="1:15" x14ac:dyDescent="0.4">
      <c r="A631" s="117" t="s">
        <v>6634</v>
      </c>
      <c r="B631" s="117" t="s">
        <v>225</v>
      </c>
      <c r="C631" s="117" t="s">
        <v>224</v>
      </c>
      <c r="D631" s="117" t="s">
        <v>223</v>
      </c>
      <c r="E631" s="117" t="s">
        <v>5395</v>
      </c>
      <c r="F631" s="117" t="s">
        <v>5394</v>
      </c>
      <c r="G631" s="118" t="str">
        <f t="shared" si="9"/>
        <v>072087喜多方市</v>
      </c>
      <c r="H631" s="117"/>
      <c r="I631" s="117"/>
      <c r="J631" s="117"/>
      <c r="K631" s="121">
        <v>4391853</v>
      </c>
      <c r="L631" s="121">
        <v>1923301</v>
      </c>
      <c r="M631" s="121">
        <v>993728</v>
      </c>
      <c r="N631" s="121">
        <v>589544</v>
      </c>
      <c r="O631" s="121">
        <v>46914</v>
      </c>
    </row>
    <row r="632" spans="1:15" x14ac:dyDescent="0.4">
      <c r="A632" s="117" t="s">
        <v>6634</v>
      </c>
      <c r="B632" s="117" t="s">
        <v>225</v>
      </c>
      <c r="C632" s="117" t="s">
        <v>224</v>
      </c>
      <c r="D632" s="117" t="s">
        <v>223</v>
      </c>
      <c r="E632" s="117" t="s">
        <v>5393</v>
      </c>
      <c r="F632" s="117" t="s">
        <v>5392</v>
      </c>
      <c r="G632" s="118" t="str">
        <f t="shared" si="9"/>
        <v>072095相馬市</v>
      </c>
      <c r="H632" s="117"/>
      <c r="I632" s="117"/>
      <c r="J632" s="117"/>
      <c r="K632" s="121">
        <v>2461563</v>
      </c>
      <c r="L632" s="121">
        <v>1058374</v>
      </c>
      <c r="M632" s="121">
        <v>577078</v>
      </c>
      <c r="N632" s="121">
        <v>379230</v>
      </c>
      <c r="O632" s="121">
        <v>1954</v>
      </c>
    </row>
    <row r="633" spans="1:15" x14ac:dyDescent="0.4">
      <c r="A633" s="117" t="s">
        <v>6634</v>
      </c>
      <c r="B633" s="117" t="s">
        <v>225</v>
      </c>
      <c r="C633" s="117" t="s">
        <v>224</v>
      </c>
      <c r="D633" s="117" t="s">
        <v>223</v>
      </c>
      <c r="E633" s="117" t="s">
        <v>5391</v>
      </c>
      <c r="F633" s="117" t="s">
        <v>5390</v>
      </c>
      <c r="G633" s="118" t="str">
        <f t="shared" si="9"/>
        <v>072109二本松市</v>
      </c>
      <c r="H633" s="117"/>
      <c r="I633" s="117"/>
      <c r="J633" s="117"/>
      <c r="K633" s="121">
        <v>4074030</v>
      </c>
      <c r="L633" s="121">
        <v>1752805</v>
      </c>
      <c r="M633" s="121">
        <v>873430</v>
      </c>
      <c r="N633" s="121">
        <v>582383</v>
      </c>
      <c r="O633" s="121">
        <v>3086</v>
      </c>
    </row>
    <row r="634" spans="1:15" x14ac:dyDescent="0.4">
      <c r="A634" s="117" t="s">
        <v>6634</v>
      </c>
      <c r="B634" s="117" t="s">
        <v>225</v>
      </c>
      <c r="C634" s="117" t="s">
        <v>224</v>
      </c>
      <c r="D634" s="117" t="s">
        <v>223</v>
      </c>
      <c r="E634" s="117" t="s">
        <v>5389</v>
      </c>
      <c r="F634" s="117" t="s">
        <v>5388</v>
      </c>
      <c r="G634" s="118" t="str">
        <f t="shared" si="9"/>
        <v>072117田村市</v>
      </c>
      <c r="H634" s="117"/>
      <c r="I634" s="117"/>
      <c r="J634" s="117"/>
      <c r="K634" s="121">
        <v>3479141</v>
      </c>
      <c r="L634" s="121">
        <v>1490074</v>
      </c>
      <c r="M634" s="121">
        <v>747838</v>
      </c>
      <c r="N634" s="121">
        <v>495551</v>
      </c>
      <c r="O634" s="121">
        <v>3050</v>
      </c>
    </row>
    <row r="635" spans="1:15" x14ac:dyDescent="0.4">
      <c r="A635" s="117" t="s">
        <v>6634</v>
      </c>
      <c r="B635" s="117" t="s">
        <v>225</v>
      </c>
      <c r="C635" s="117" t="s">
        <v>224</v>
      </c>
      <c r="D635" s="117" t="s">
        <v>223</v>
      </c>
      <c r="E635" s="117" t="s">
        <v>5387</v>
      </c>
      <c r="F635" s="117" t="s">
        <v>5386</v>
      </c>
      <c r="G635" s="118" t="str">
        <f t="shared" si="9"/>
        <v>072125南相馬市</v>
      </c>
      <c r="H635" s="117"/>
      <c r="I635" s="117"/>
      <c r="J635" s="117"/>
      <c r="K635" s="121">
        <v>4643148</v>
      </c>
      <c r="L635" s="121">
        <v>2058916</v>
      </c>
      <c r="M635" s="121">
        <v>1132391</v>
      </c>
      <c r="N635" s="121">
        <v>687043</v>
      </c>
      <c r="O635" s="121">
        <v>4383</v>
      </c>
    </row>
    <row r="636" spans="1:15" x14ac:dyDescent="0.4">
      <c r="A636" s="117" t="s">
        <v>6634</v>
      </c>
      <c r="B636" s="117" t="s">
        <v>225</v>
      </c>
      <c r="C636" s="117" t="s">
        <v>224</v>
      </c>
      <c r="D636" s="117" t="s">
        <v>223</v>
      </c>
      <c r="E636" s="117" t="s">
        <v>5385</v>
      </c>
      <c r="F636" s="117" t="s">
        <v>5384</v>
      </c>
      <c r="G636" s="118" t="str">
        <f t="shared" si="9"/>
        <v>072133伊達市</v>
      </c>
      <c r="H636" s="117"/>
      <c r="I636" s="117"/>
      <c r="J636" s="117"/>
      <c r="K636" s="121">
        <v>4149129</v>
      </c>
      <c r="L636" s="121">
        <v>1748247</v>
      </c>
      <c r="M636" s="121">
        <v>880550</v>
      </c>
      <c r="N636" s="121">
        <v>582592</v>
      </c>
      <c r="O636" s="121">
        <v>3367</v>
      </c>
    </row>
    <row r="637" spans="1:15" x14ac:dyDescent="0.4">
      <c r="A637" s="117" t="s">
        <v>6634</v>
      </c>
      <c r="B637" s="117" t="s">
        <v>225</v>
      </c>
      <c r="C637" s="117" t="s">
        <v>224</v>
      </c>
      <c r="D637" s="117" t="s">
        <v>223</v>
      </c>
      <c r="E637" s="117" t="s">
        <v>5383</v>
      </c>
      <c r="F637" s="117" t="s">
        <v>5382</v>
      </c>
      <c r="G637" s="118" t="str">
        <f t="shared" si="9"/>
        <v>072141本宮市</v>
      </c>
      <c r="H637" s="117"/>
      <c r="I637" s="117"/>
      <c r="J637" s="117"/>
      <c r="K637" s="121">
        <v>2123306</v>
      </c>
      <c r="L637" s="121">
        <v>922794</v>
      </c>
      <c r="M637" s="121">
        <v>469218</v>
      </c>
      <c r="N637" s="121">
        <v>312367</v>
      </c>
      <c r="O637" s="121">
        <v>1687</v>
      </c>
    </row>
    <row r="638" spans="1:15" x14ac:dyDescent="0.4">
      <c r="A638" s="117" t="s">
        <v>6634</v>
      </c>
      <c r="B638" s="117" t="s">
        <v>225</v>
      </c>
      <c r="C638" s="117" t="s">
        <v>224</v>
      </c>
      <c r="D638" s="117" t="s">
        <v>223</v>
      </c>
      <c r="E638" s="117" t="s">
        <v>5381</v>
      </c>
      <c r="F638" s="117" t="s">
        <v>5380</v>
      </c>
      <c r="G638" s="118" t="str">
        <f t="shared" si="9"/>
        <v>073016桑折町</v>
      </c>
      <c r="H638" s="117"/>
      <c r="I638" s="117"/>
      <c r="J638" s="117"/>
      <c r="K638" s="121">
        <v>1017715</v>
      </c>
      <c r="L638" s="121">
        <v>417056</v>
      </c>
      <c r="M638" s="121">
        <v>223609</v>
      </c>
      <c r="N638" s="121">
        <v>149003</v>
      </c>
      <c r="O638" s="121">
        <v>945</v>
      </c>
    </row>
    <row r="639" spans="1:15" x14ac:dyDescent="0.4">
      <c r="A639" s="117" t="s">
        <v>6634</v>
      </c>
      <c r="B639" s="117" t="s">
        <v>225</v>
      </c>
      <c r="C639" s="117" t="s">
        <v>224</v>
      </c>
      <c r="D639" s="117" t="s">
        <v>223</v>
      </c>
      <c r="E639" s="117" t="s">
        <v>5379</v>
      </c>
      <c r="F639" s="117" t="s">
        <v>5378</v>
      </c>
      <c r="G639" s="118" t="str">
        <f t="shared" si="9"/>
        <v>073032国見町</v>
      </c>
      <c r="H639" s="117"/>
      <c r="I639" s="117"/>
      <c r="J639" s="117"/>
      <c r="K639" s="121">
        <v>1089182</v>
      </c>
      <c r="L639" s="121">
        <v>372060</v>
      </c>
      <c r="M639" s="121">
        <v>231219</v>
      </c>
      <c r="N639" s="121">
        <v>142414</v>
      </c>
      <c r="O639" s="121">
        <v>787</v>
      </c>
    </row>
    <row r="640" spans="1:15" x14ac:dyDescent="0.4">
      <c r="A640" s="117" t="s">
        <v>6634</v>
      </c>
      <c r="B640" s="117" t="s">
        <v>225</v>
      </c>
      <c r="C640" s="117" t="s">
        <v>224</v>
      </c>
      <c r="D640" s="117" t="s">
        <v>223</v>
      </c>
      <c r="E640" s="117" t="s">
        <v>5377</v>
      </c>
      <c r="F640" s="117" t="s">
        <v>5376</v>
      </c>
      <c r="G640" s="118" t="str">
        <f t="shared" si="9"/>
        <v>073083川俣町</v>
      </c>
      <c r="H640" s="117"/>
      <c r="I640" s="117"/>
      <c r="J640" s="117"/>
      <c r="K640" s="121">
        <v>1053086</v>
      </c>
      <c r="L640" s="121">
        <v>390111</v>
      </c>
      <c r="M640" s="121">
        <v>216772</v>
      </c>
      <c r="N640" s="121">
        <v>138459</v>
      </c>
      <c r="O640" s="121">
        <v>852</v>
      </c>
    </row>
    <row r="641" spans="1:15" x14ac:dyDescent="0.4">
      <c r="A641" s="117" t="s">
        <v>6634</v>
      </c>
      <c r="B641" s="117" t="s">
        <v>225</v>
      </c>
      <c r="C641" s="117" t="s">
        <v>224</v>
      </c>
      <c r="D641" s="117" t="s">
        <v>223</v>
      </c>
      <c r="E641" s="117" t="s">
        <v>5375</v>
      </c>
      <c r="F641" s="117" t="s">
        <v>5374</v>
      </c>
      <c r="G641" s="118" t="str">
        <f t="shared" si="9"/>
        <v>073229大玉村</v>
      </c>
      <c r="H641" s="117"/>
      <c r="I641" s="117"/>
      <c r="J641" s="117"/>
      <c r="K641" s="121">
        <v>895240</v>
      </c>
      <c r="L641" s="121">
        <v>368100</v>
      </c>
      <c r="M641" s="121">
        <v>196152</v>
      </c>
      <c r="N641" s="121">
        <v>132274</v>
      </c>
      <c r="O641" s="121">
        <v>696</v>
      </c>
    </row>
    <row r="642" spans="1:15" x14ac:dyDescent="0.4">
      <c r="A642" s="117" t="s">
        <v>6634</v>
      </c>
      <c r="B642" s="117" t="s">
        <v>225</v>
      </c>
      <c r="C642" s="117" t="s">
        <v>224</v>
      </c>
      <c r="D642" s="117" t="s">
        <v>223</v>
      </c>
      <c r="E642" s="117" t="s">
        <v>5373</v>
      </c>
      <c r="F642" s="117" t="s">
        <v>5372</v>
      </c>
      <c r="G642" s="118" t="str">
        <f t="shared" ref="G642:G705" si="10">E642&amp;F642</f>
        <v>073423鏡石町</v>
      </c>
      <c r="H642" s="117"/>
      <c r="I642" s="117"/>
      <c r="J642" s="117"/>
      <c r="K642" s="121">
        <v>847679</v>
      </c>
      <c r="L642" s="121">
        <v>357008</v>
      </c>
      <c r="M642" s="121">
        <v>174303</v>
      </c>
      <c r="N642" s="121">
        <v>126488</v>
      </c>
      <c r="O642" s="121">
        <v>643</v>
      </c>
    </row>
    <row r="643" spans="1:15" x14ac:dyDescent="0.4">
      <c r="A643" s="117" t="s">
        <v>6634</v>
      </c>
      <c r="B643" s="117" t="s">
        <v>225</v>
      </c>
      <c r="C643" s="117" t="s">
        <v>224</v>
      </c>
      <c r="D643" s="117" t="s">
        <v>223</v>
      </c>
      <c r="E643" s="117" t="s">
        <v>5371</v>
      </c>
      <c r="F643" s="117" t="s">
        <v>5370</v>
      </c>
      <c r="G643" s="118" t="str">
        <f t="shared" si="10"/>
        <v>073440天栄村</v>
      </c>
      <c r="H643" s="117"/>
      <c r="I643" s="117"/>
      <c r="J643" s="117"/>
      <c r="K643" s="121">
        <v>740475</v>
      </c>
      <c r="L643" s="121">
        <v>293729</v>
      </c>
      <c r="M643" s="121">
        <v>152778</v>
      </c>
      <c r="N643" s="121">
        <v>109578</v>
      </c>
      <c r="O643" s="121">
        <v>138</v>
      </c>
    </row>
    <row r="644" spans="1:15" x14ac:dyDescent="0.4">
      <c r="A644" s="117" t="s">
        <v>6634</v>
      </c>
      <c r="B644" s="117" t="s">
        <v>225</v>
      </c>
      <c r="C644" s="117" t="s">
        <v>224</v>
      </c>
      <c r="D644" s="117" t="s">
        <v>223</v>
      </c>
      <c r="E644" s="117" t="s">
        <v>5369</v>
      </c>
      <c r="F644" s="117" t="s">
        <v>5368</v>
      </c>
      <c r="G644" s="118" t="str">
        <f t="shared" si="10"/>
        <v>073628下郷町</v>
      </c>
      <c r="H644" s="117"/>
      <c r="I644" s="117"/>
      <c r="J644" s="117"/>
      <c r="K644" s="121">
        <v>806985</v>
      </c>
      <c r="L644" s="121">
        <v>317002</v>
      </c>
      <c r="M644" s="121">
        <v>164743</v>
      </c>
      <c r="N644" s="121">
        <v>113695</v>
      </c>
      <c r="O644" s="121">
        <v>645</v>
      </c>
    </row>
    <row r="645" spans="1:15" x14ac:dyDescent="0.4">
      <c r="A645" s="117" t="s">
        <v>6634</v>
      </c>
      <c r="B645" s="117" t="s">
        <v>225</v>
      </c>
      <c r="C645" s="117" t="s">
        <v>224</v>
      </c>
      <c r="D645" s="117" t="s">
        <v>223</v>
      </c>
      <c r="E645" s="117" t="s">
        <v>5367</v>
      </c>
      <c r="F645" s="117" t="s">
        <v>5366</v>
      </c>
      <c r="G645" s="118" t="str">
        <f t="shared" si="10"/>
        <v>073644檜枝岐村</v>
      </c>
      <c r="H645" s="117"/>
      <c r="I645" s="117"/>
      <c r="J645" s="117"/>
      <c r="K645" s="121">
        <v>364910</v>
      </c>
      <c r="L645" s="121">
        <v>118159</v>
      </c>
      <c r="M645" s="121">
        <v>55720</v>
      </c>
      <c r="N645" s="121">
        <v>49921</v>
      </c>
      <c r="O645" s="121">
        <v>298</v>
      </c>
    </row>
    <row r="646" spans="1:15" x14ac:dyDescent="0.4">
      <c r="A646" s="117" t="s">
        <v>6634</v>
      </c>
      <c r="B646" s="117" t="s">
        <v>225</v>
      </c>
      <c r="C646" s="117" t="s">
        <v>224</v>
      </c>
      <c r="D646" s="117" t="s">
        <v>223</v>
      </c>
      <c r="E646" s="117" t="s">
        <v>5365</v>
      </c>
      <c r="F646" s="117" t="s">
        <v>5364</v>
      </c>
      <c r="G646" s="118" t="str">
        <f t="shared" si="10"/>
        <v>073679只見町</v>
      </c>
      <c r="H646" s="117"/>
      <c r="I646" s="117"/>
      <c r="J646" s="117"/>
      <c r="K646" s="121">
        <v>869091</v>
      </c>
      <c r="L646" s="121">
        <v>322642</v>
      </c>
      <c r="M646" s="121">
        <v>183684</v>
      </c>
      <c r="N646" s="121">
        <v>117056</v>
      </c>
      <c r="O646" s="121">
        <v>0</v>
      </c>
    </row>
    <row r="647" spans="1:15" x14ac:dyDescent="0.4">
      <c r="A647" s="117" t="s">
        <v>6634</v>
      </c>
      <c r="B647" s="117" t="s">
        <v>225</v>
      </c>
      <c r="C647" s="117" t="s">
        <v>224</v>
      </c>
      <c r="D647" s="117" t="s">
        <v>223</v>
      </c>
      <c r="E647" s="117" t="s">
        <v>5363</v>
      </c>
      <c r="F647" s="117" t="s">
        <v>5362</v>
      </c>
      <c r="G647" s="118" t="str">
        <f t="shared" si="10"/>
        <v>073687南会津町</v>
      </c>
      <c r="H647" s="117"/>
      <c r="I647" s="117"/>
      <c r="J647" s="117"/>
      <c r="K647" s="121">
        <v>1956861</v>
      </c>
      <c r="L647" s="121">
        <v>808775</v>
      </c>
      <c r="M647" s="121">
        <v>408985</v>
      </c>
      <c r="N647" s="121">
        <v>271953</v>
      </c>
      <c r="O647" s="121">
        <v>1557</v>
      </c>
    </row>
    <row r="648" spans="1:15" x14ac:dyDescent="0.4">
      <c r="A648" s="117" t="s">
        <v>6634</v>
      </c>
      <c r="B648" s="117" t="s">
        <v>225</v>
      </c>
      <c r="C648" s="117" t="s">
        <v>224</v>
      </c>
      <c r="D648" s="117" t="s">
        <v>223</v>
      </c>
      <c r="E648" s="117" t="s">
        <v>5361</v>
      </c>
      <c r="F648" s="117" t="s">
        <v>5360</v>
      </c>
      <c r="G648" s="118" t="str">
        <f t="shared" si="10"/>
        <v>074021北塩原村</v>
      </c>
      <c r="H648" s="117"/>
      <c r="I648" s="117"/>
      <c r="J648" s="117"/>
      <c r="K648" s="121">
        <v>516747</v>
      </c>
      <c r="L648" s="121">
        <v>207927</v>
      </c>
      <c r="M648" s="121">
        <v>99508</v>
      </c>
      <c r="N648" s="121">
        <v>73967</v>
      </c>
      <c r="O648" s="121">
        <v>452</v>
      </c>
    </row>
    <row r="649" spans="1:15" x14ac:dyDescent="0.4">
      <c r="A649" s="117" t="s">
        <v>6634</v>
      </c>
      <c r="B649" s="117" t="s">
        <v>225</v>
      </c>
      <c r="C649" s="117" t="s">
        <v>224</v>
      </c>
      <c r="D649" s="117" t="s">
        <v>223</v>
      </c>
      <c r="E649" s="117" t="s">
        <v>5359</v>
      </c>
      <c r="F649" s="117" t="s">
        <v>5358</v>
      </c>
      <c r="G649" s="118" t="str">
        <f t="shared" si="10"/>
        <v>074055西会津町</v>
      </c>
      <c r="H649" s="117"/>
      <c r="I649" s="117"/>
      <c r="J649" s="117"/>
      <c r="K649" s="121">
        <v>907787</v>
      </c>
      <c r="L649" s="121">
        <v>363171</v>
      </c>
      <c r="M649" s="121">
        <v>186791</v>
      </c>
      <c r="N649" s="121">
        <v>116099</v>
      </c>
      <c r="O649" s="121">
        <v>605</v>
      </c>
    </row>
    <row r="650" spans="1:15" x14ac:dyDescent="0.4">
      <c r="A650" s="117" t="s">
        <v>6634</v>
      </c>
      <c r="B650" s="117" t="s">
        <v>225</v>
      </c>
      <c r="C650" s="117" t="s">
        <v>224</v>
      </c>
      <c r="D650" s="117" t="s">
        <v>223</v>
      </c>
      <c r="E650" s="117" t="s">
        <v>5357</v>
      </c>
      <c r="F650" s="117" t="s">
        <v>5356</v>
      </c>
      <c r="G650" s="118" t="str">
        <f t="shared" si="10"/>
        <v>074071磐梯町</v>
      </c>
      <c r="H650" s="117"/>
      <c r="I650" s="117"/>
      <c r="J650" s="117"/>
      <c r="K650" s="121">
        <v>634092</v>
      </c>
      <c r="L650" s="121">
        <v>259632</v>
      </c>
      <c r="M650" s="121">
        <v>134259</v>
      </c>
      <c r="N650" s="121">
        <v>87788</v>
      </c>
      <c r="O650" s="121">
        <v>976</v>
      </c>
    </row>
    <row r="651" spans="1:15" x14ac:dyDescent="0.4">
      <c r="A651" s="117" t="s">
        <v>6634</v>
      </c>
      <c r="B651" s="117" t="s">
        <v>225</v>
      </c>
      <c r="C651" s="117" t="s">
        <v>224</v>
      </c>
      <c r="D651" s="117" t="s">
        <v>223</v>
      </c>
      <c r="E651" s="117" t="s">
        <v>5355</v>
      </c>
      <c r="F651" s="117" t="s">
        <v>5354</v>
      </c>
      <c r="G651" s="118" t="str">
        <f t="shared" si="10"/>
        <v>074080猪苗代町</v>
      </c>
      <c r="H651" s="117"/>
      <c r="I651" s="117"/>
      <c r="J651" s="117"/>
      <c r="K651" s="121">
        <v>1459726</v>
      </c>
      <c r="L651" s="121">
        <v>523969</v>
      </c>
      <c r="M651" s="121">
        <v>256947</v>
      </c>
      <c r="N651" s="121">
        <v>164577</v>
      </c>
      <c r="O651" s="121">
        <v>956</v>
      </c>
    </row>
    <row r="652" spans="1:15" x14ac:dyDescent="0.4">
      <c r="A652" s="117" t="s">
        <v>6634</v>
      </c>
      <c r="B652" s="117" t="s">
        <v>225</v>
      </c>
      <c r="C652" s="117" t="s">
        <v>224</v>
      </c>
      <c r="D652" s="117" t="s">
        <v>223</v>
      </c>
      <c r="E652" s="117" t="s">
        <v>5353</v>
      </c>
      <c r="F652" s="117" t="s">
        <v>5352</v>
      </c>
      <c r="G652" s="118" t="str">
        <f t="shared" si="10"/>
        <v>074217会津坂下町</v>
      </c>
      <c r="H652" s="117"/>
      <c r="I652" s="117"/>
      <c r="J652" s="117"/>
      <c r="K652" s="121">
        <v>1321713</v>
      </c>
      <c r="L652" s="121">
        <v>551570</v>
      </c>
      <c r="M652" s="121">
        <v>270770</v>
      </c>
      <c r="N652" s="121">
        <v>168098</v>
      </c>
      <c r="O652" s="121">
        <v>13206</v>
      </c>
    </row>
    <row r="653" spans="1:15" x14ac:dyDescent="0.4">
      <c r="A653" s="117" t="s">
        <v>6634</v>
      </c>
      <c r="B653" s="117" t="s">
        <v>225</v>
      </c>
      <c r="C653" s="117" t="s">
        <v>224</v>
      </c>
      <c r="D653" s="117" t="s">
        <v>223</v>
      </c>
      <c r="E653" s="117" t="s">
        <v>5351</v>
      </c>
      <c r="F653" s="117" t="s">
        <v>5350</v>
      </c>
      <c r="G653" s="118" t="str">
        <f t="shared" si="10"/>
        <v>074225湯川村</v>
      </c>
      <c r="H653" s="117"/>
      <c r="I653" s="117"/>
      <c r="J653" s="117"/>
      <c r="K653" s="121">
        <v>487563</v>
      </c>
      <c r="L653" s="121">
        <v>184719</v>
      </c>
      <c r="M653" s="121">
        <v>92220</v>
      </c>
      <c r="N653" s="121">
        <v>72804</v>
      </c>
      <c r="O653" s="121">
        <v>408</v>
      </c>
    </row>
    <row r="654" spans="1:15" x14ac:dyDescent="0.4">
      <c r="A654" s="117" t="s">
        <v>6634</v>
      </c>
      <c r="B654" s="117" t="s">
        <v>225</v>
      </c>
      <c r="C654" s="117" t="s">
        <v>224</v>
      </c>
      <c r="D654" s="117" t="s">
        <v>223</v>
      </c>
      <c r="E654" s="117" t="s">
        <v>5349</v>
      </c>
      <c r="F654" s="117" t="s">
        <v>5348</v>
      </c>
      <c r="G654" s="118" t="str">
        <f t="shared" si="10"/>
        <v>074233柳津町</v>
      </c>
      <c r="H654" s="117"/>
      <c r="I654" s="117"/>
      <c r="J654" s="117"/>
      <c r="K654" s="121">
        <v>581015</v>
      </c>
      <c r="L654" s="121">
        <v>190855</v>
      </c>
      <c r="M654" s="121">
        <v>106760</v>
      </c>
      <c r="N654" s="121">
        <v>93981</v>
      </c>
      <c r="O654" s="121">
        <v>568</v>
      </c>
    </row>
    <row r="655" spans="1:15" x14ac:dyDescent="0.4">
      <c r="A655" s="117" t="s">
        <v>6634</v>
      </c>
      <c r="B655" s="117" t="s">
        <v>225</v>
      </c>
      <c r="C655" s="117" t="s">
        <v>224</v>
      </c>
      <c r="D655" s="117" t="s">
        <v>223</v>
      </c>
      <c r="E655" s="117" t="s">
        <v>5347</v>
      </c>
      <c r="F655" s="117" t="s">
        <v>5346</v>
      </c>
      <c r="G655" s="118" t="str">
        <f t="shared" si="10"/>
        <v>074446三島町</v>
      </c>
      <c r="H655" s="117"/>
      <c r="I655" s="117"/>
      <c r="J655" s="117"/>
      <c r="K655" s="121">
        <v>359032</v>
      </c>
      <c r="L655" s="121">
        <v>119049</v>
      </c>
      <c r="M655" s="121">
        <v>71955</v>
      </c>
      <c r="N655" s="121">
        <v>54834</v>
      </c>
      <c r="O655" s="121">
        <v>285</v>
      </c>
    </row>
    <row r="656" spans="1:15" x14ac:dyDescent="0.4">
      <c r="A656" s="117" t="s">
        <v>6634</v>
      </c>
      <c r="B656" s="117" t="s">
        <v>225</v>
      </c>
      <c r="C656" s="117" t="s">
        <v>224</v>
      </c>
      <c r="D656" s="117" t="s">
        <v>223</v>
      </c>
      <c r="E656" s="117" t="s">
        <v>5345</v>
      </c>
      <c r="F656" s="117" t="s">
        <v>5344</v>
      </c>
      <c r="G656" s="118" t="str">
        <f t="shared" si="10"/>
        <v>074454金山町</v>
      </c>
      <c r="H656" s="117"/>
      <c r="I656" s="117"/>
      <c r="J656" s="117"/>
      <c r="K656" s="121">
        <v>488632</v>
      </c>
      <c r="L656" s="121">
        <v>178871</v>
      </c>
      <c r="M656" s="121">
        <v>88552</v>
      </c>
      <c r="N656" s="121">
        <v>69663</v>
      </c>
      <c r="O656" s="121">
        <v>450</v>
      </c>
    </row>
    <row r="657" spans="1:15" x14ac:dyDescent="0.4">
      <c r="A657" s="117" t="s">
        <v>6634</v>
      </c>
      <c r="B657" s="117" t="s">
        <v>225</v>
      </c>
      <c r="C657" s="117" t="s">
        <v>224</v>
      </c>
      <c r="D657" s="117" t="s">
        <v>223</v>
      </c>
      <c r="E657" s="117" t="s">
        <v>5343</v>
      </c>
      <c r="F657" s="117" t="s">
        <v>4955</v>
      </c>
      <c r="G657" s="118" t="str">
        <f t="shared" si="10"/>
        <v>074462昭和村</v>
      </c>
      <c r="H657" s="117"/>
      <c r="I657" s="117"/>
      <c r="J657" s="117"/>
      <c r="K657" s="121">
        <v>284108</v>
      </c>
      <c r="L657" s="121">
        <v>107057</v>
      </c>
      <c r="M657" s="121">
        <v>40508</v>
      </c>
      <c r="N657" s="121">
        <v>41323</v>
      </c>
      <c r="O657" s="121">
        <v>312</v>
      </c>
    </row>
    <row r="658" spans="1:15" x14ac:dyDescent="0.4">
      <c r="A658" s="117" t="s">
        <v>6634</v>
      </c>
      <c r="B658" s="117" t="s">
        <v>225</v>
      </c>
      <c r="C658" s="117" t="s">
        <v>224</v>
      </c>
      <c r="D658" s="117" t="s">
        <v>223</v>
      </c>
      <c r="E658" s="117" t="s">
        <v>5342</v>
      </c>
      <c r="F658" s="117" t="s">
        <v>5341</v>
      </c>
      <c r="G658" s="118" t="str">
        <f t="shared" si="10"/>
        <v>074471会津美里町</v>
      </c>
      <c r="H658" s="117"/>
      <c r="I658" s="117"/>
      <c r="J658" s="117"/>
      <c r="K658" s="121">
        <v>1693360</v>
      </c>
      <c r="L658" s="121">
        <v>685722</v>
      </c>
      <c r="M658" s="121">
        <v>343457</v>
      </c>
      <c r="N658" s="121">
        <v>245860</v>
      </c>
      <c r="O658" s="121">
        <v>1287</v>
      </c>
    </row>
    <row r="659" spans="1:15" x14ac:dyDescent="0.4">
      <c r="A659" s="117" t="s">
        <v>6634</v>
      </c>
      <c r="B659" s="117" t="s">
        <v>225</v>
      </c>
      <c r="C659" s="117" t="s">
        <v>224</v>
      </c>
      <c r="D659" s="117" t="s">
        <v>223</v>
      </c>
      <c r="E659" s="117" t="s">
        <v>5340</v>
      </c>
      <c r="F659" s="117" t="s">
        <v>5339</v>
      </c>
      <c r="G659" s="118" t="str">
        <f t="shared" si="10"/>
        <v>074616西郷村</v>
      </c>
      <c r="H659" s="117"/>
      <c r="I659" s="117"/>
      <c r="J659" s="117"/>
      <c r="K659" s="121">
        <v>1291474</v>
      </c>
      <c r="L659" s="121">
        <v>541380</v>
      </c>
      <c r="M659" s="121">
        <v>286819</v>
      </c>
      <c r="N659" s="121">
        <v>191978</v>
      </c>
      <c r="O659" s="121">
        <v>1136</v>
      </c>
    </row>
    <row r="660" spans="1:15" x14ac:dyDescent="0.4">
      <c r="A660" s="117" t="s">
        <v>6634</v>
      </c>
      <c r="B660" s="117" t="s">
        <v>225</v>
      </c>
      <c r="C660" s="117" t="s">
        <v>224</v>
      </c>
      <c r="D660" s="117" t="s">
        <v>223</v>
      </c>
      <c r="E660" s="117" t="s">
        <v>5338</v>
      </c>
      <c r="F660" s="117" t="s">
        <v>5337</v>
      </c>
      <c r="G660" s="118" t="str">
        <f t="shared" si="10"/>
        <v>074641泉崎村</v>
      </c>
      <c r="H660" s="117"/>
      <c r="I660" s="117"/>
      <c r="J660" s="117"/>
      <c r="K660" s="121">
        <v>652577</v>
      </c>
      <c r="L660" s="121">
        <v>224738</v>
      </c>
      <c r="M660" s="121">
        <v>101190</v>
      </c>
      <c r="N660" s="121">
        <v>84088</v>
      </c>
      <c r="O660" s="121">
        <v>1290</v>
      </c>
    </row>
    <row r="661" spans="1:15" x14ac:dyDescent="0.4">
      <c r="A661" s="117" t="s">
        <v>6634</v>
      </c>
      <c r="B661" s="117" t="s">
        <v>225</v>
      </c>
      <c r="C661" s="117" t="s">
        <v>224</v>
      </c>
      <c r="D661" s="117" t="s">
        <v>223</v>
      </c>
      <c r="E661" s="117" t="s">
        <v>5336</v>
      </c>
      <c r="F661" s="117" t="s">
        <v>5335</v>
      </c>
      <c r="G661" s="118" t="str">
        <f t="shared" si="10"/>
        <v>074659中島村</v>
      </c>
      <c r="H661" s="117"/>
      <c r="I661" s="117"/>
      <c r="J661" s="117"/>
      <c r="K661" s="121">
        <v>526365</v>
      </c>
      <c r="L661" s="121">
        <v>209973</v>
      </c>
      <c r="M661" s="121">
        <v>103641</v>
      </c>
      <c r="N661" s="121">
        <v>79513</v>
      </c>
      <c r="O661" s="121">
        <v>369</v>
      </c>
    </row>
    <row r="662" spans="1:15" x14ac:dyDescent="0.4">
      <c r="A662" s="117" t="s">
        <v>6634</v>
      </c>
      <c r="B662" s="117" t="s">
        <v>225</v>
      </c>
      <c r="C662" s="117" t="s">
        <v>224</v>
      </c>
      <c r="D662" s="117" t="s">
        <v>223</v>
      </c>
      <c r="E662" s="117" t="s">
        <v>5334</v>
      </c>
      <c r="F662" s="117" t="s">
        <v>5333</v>
      </c>
      <c r="G662" s="118" t="str">
        <f t="shared" si="10"/>
        <v>074667矢吹町</v>
      </c>
      <c r="H662" s="117"/>
      <c r="I662" s="117"/>
      <c r="J662" s="117"/>
      <c r="K662" s="121">
        <v>1154726</v>
      </c>
      <c r="L662" s="121">
        <v>445237</v>
      </c>
      <c r="M662" s="121">
        <v>218393</v>
      </c>
      <c r="N662" s="121">
        <v>162220</v>
      </c>
      <c r="O662" s="121">
        <v>879</v>
      </c>
    </row>
    <row r="663" spans="1:15" x14ac:dyDescent="0.4">
      <c r="A663" s="117" t="s">
        <v>6634</v>
      </c>
      <c r="B663" s="117" t="s">
        <v>225</v>
      </c>
      <c r="C663" s="117" t="s">
        <v>224</v>
      </c>
      <c r="D663" s="117" t="s">
        <v>223</v>
      </c>
      <c r="E663" s="117" t="s">
        <v>5332</v>
      </c>
      <c r="F663" s="117" t="s">
        <v>5331</v>
      </c>
      <c r="G663" s="118" t="str">
        <f t="shared" si="10"/>
        <v>074811棚倉町</v>
      </c>
      <c r="H663" s="117"/>
      <c r="I663" s="117"/>
      <c r="J663" s="117"/>
      <c r="K663" s="121">
        <v>1056493</v>
      </c>
      <c r="L663" s="121">
        <v>401084</v>
      </c>
      <c r="M663" s="121">
        <v>213879</v>
      </c>
      <c r="N663" s="121">
        <v>152574</v>
      </c>
      <c r="O663" s="121">
        <v>763</v>
      </c>
    </row>
    <row r="664" spans="1:15" x14ac:dyDescent="0.4">
      <c r="A664" s="117" t="s">
        <v>6634</v>
      </c>
      <c r="B664" s="117" t="s">
        <v>225</v>
      </c>
      <c r="C664" s="117" t="s">
        <v>224</v>
      </c>
      <c r="D664" s="117" t="s">
        <v>223</v>
      </c>
      <c r="E664" s="117" t="s">
        <v>5330</v>
      </c>
      <c r="F664" s="117" t="s">
        <v>5329</v>
      </c>
      <c r="G664" s="118" t="str">
        <f t="shared" si="10"/>
        <v>074829矢祭町</v>
      </c>
      <c r="H664" s="117"/>
      <c r="I664" s="117"/>
      <c r="J664" s="117"/>
      <c r="K664" s="121">
        <v>506661</v>
      </c>
      <c r="L664" s="121">
        <v>180660</v>
      </c>
      <c r="M664" s="121">
        <v>105370</v>
      </c>
      <c r="N664" s="121">
        <v>66148</v>
      </c>
      <c r="O664" s="121">
        <v>1843</v>
      </c>
    </row>
    <row r="665" spans="1:15" x14ac:dyDescent="0.4">
      <c r="A665" s="117" t="s">
        <v>6634</v>
      </c>
      <c r="B665" s="117" t="s">
        <v>225</v>
      </c>
      <c r="C665" s="117" t="s">
        <v>224</v>
      </c>
      <c r="D665" s="117" t="s">
        <v>223</v>
      </c>
      <c r="E665" s="117" t="s">
        <v>5328</v>
      </c>
      <c r="F665" s="117" t="s">
        <v>5327</v>
      </c>
      <c r="G665" s="118" t="str">
        <f t="shared" si="10"/>
        <v>074837塙町</v>
      </c>
      <c r="H665" s="117"/>
      <c r="I665" s="117"/>
      <c r="J665" s="117"/>
      <c r="K665" s="121">
        <v>913948</v>
      </c>
      <c r="L665" s="121">
        <v>374819</v>
      </c>
      <c r="M665" s="121">
        <v>185835</v>
      </c>
      <c r="N665" s="121">
        <v>136047</v>
      </c>
      <c r="O665" s="121">
        <v>789</v>
      </c>
    </row>
    <row r="666" spans="1:15" x14ac:dyDescent="0.4">
      <c r="A666" s="117" t="s">
        <v>6634</v>
      </c>
      <c r="B666" s="117" t="s">
        <v>225</v>
      </c>
      <c r="C666" s="117" t="s">
        <v>224</v>
      </c>
      <c r="D666" s="117" t="s">
        <v>223</v>
      </c>
      <c r="E666" s="117" t="s">
        <v>5326</v>
      </c>
      <c r="F666" s="117" t="s">
        <v>5325</v>
      </c>
      <c r="G666" s="118" t="str">
        <f t="shared" si="10"/>
        <v>074845鮫川村</v>
      </c>
      <c r="H666" s="117"/>
      <c r="I666" s="117"/>
      <c r="J666" s="117"/>
      <c r="K666" s="121">
        <v>579976</v>
      </c>
      <c r="L666" s="121">
        <v>233632</v>
      </c>
      <c r="M666" s="121">
        <v>115318</v>
      </c>
      <c r="N666" s="121">
        <v>82737</v>
      </c>
      <c r="O666" s="121">
        <v>516</v>
      </c>
    </row>
    <row r="667" spans="1:15" x14ac:dyDescent="0.4">
      <c r="A667" s="117" t="s">
        <v>6634</v>
      </c>
      <c r="B667" s="117" t="s">
        <v>225</v>
      </c>
      <c r="C667" s="117" t="s">
        <v>224</v>
      </c>
      <c r="D667" s="117" t="s">
        <v>223</v>
      </c>
      <c r="E667" s="117" t="s">
        <v>5324</v>
      </c>
      <c r="F667" s="117" t="s">
        <v>5323</v>
      </c>
      <c r="G667" s="118" t="str">
        <f t="shared" si="10"/>
        <v>075019石川町</v>
      </c>
      <c r="H667" s="117"/>
      <c r="I667" s="117"/>
      <c r="J667" s="117"/>
      <c r="K667" s="121">
        <v>1312151</v>
      </c>
      <c r="L667" s="121">
        <v>465947</v>
      </c>
      <c r="M667" s="121">
        <v>239909</v>
      </c>
      <c r="N667" s="121">
        <v>162160</v>
      </c>
      <c r="O667" s="121">
        <v>775</v>
      </c>
    </row>
    <row r="668" spans="1:15" x14ac:dyDescent="0.4">
      <c r="A668" s="117" t="s">
        <v>6634</v>
      </c>
      <c r="B668" s="117" t="s">
        <v>225</v>
      </c>
      <c r="C668" s="117" t="s">
        <v>224</v>
      </c>
      <c r="D668" s="117" t="s">
        <v>223</v>
      </c>
      <c r="E668" s="117" t="s">
        <v>5322</v>
      </c>
      <c r="F668" s="117" t="s">
        <v>5321</v>
      </c>
      <c r="G668" s="118" t="str">
        <f t="shared" si="10"/>
        <v>075027玉川村</v>
      </c>
      <c r="H668" s="117"/>
      <c r="I668" s="117"/>
      <c r="J668" s="117"/>
      <c r="K668" s="121">
        <v>564436</v>
      </c>
      <c r="L668" s="121">
        <v>201844</v>
      </c>
      <c r="M668" s="121">
        <v>106901</v>
      </c>
      <c r="N668" s="121">
        <v>87005</v>
      </c>
      <c r="O668" s="121">
        <v>579</v>
      </c>
    </row>
    <row r="669" spans="1:15" x14ac:dyDescent="0.4">
      <c r="A669" s="117" t="s">
        <v>6634</v>
      </c>
      <c r="B669" s="117" t="s">
        <v>225</v>
      </c>
      <c r="C669" s="117" t="s">
        <v>224</v>
      </c>
      <c r="D669" s="117" t="s">
        <v>223</v>
      </c>
      <c r="E669" s="117" t="s">
        <v>5320</v>
      </c>
      <c r="F669" s="117" t="s">
        <v>5319</v>
      </c>
      <c r="G669" s="118" t="str">
        <f t="shared" si="10"/>
        <v>075035平田村</v>
      </c>
      <c r="H669" s="117"/>
      <c r="I669" s="117"/>
      <c r="J669" s="117"/>
      <c r="K669" s="121">
        <v>686820</v>
      </c>
      <c r="L669" s="121">
        <v>264479</v>
      </c>
      <c r="M669" s="121">
        <v>129733</v>
      </c>
      <c r="N669" s="121">
        <v>98379</v>
      </c>
      <c r="O669" s="121">
        <v>600</v>
      </c>
    </row>
    <row r="670" spans="1:15" x14ac:dyDescent="0.4">
      <c r="A670" s="117" t="s">
        <v>6634</v>
      </c>
      <c r="B670" s="117" t="s">
        <v>225</v>
      </c>
      <c r="C670" s="117" t="s">
        <v>224</v>
      </c>
      <c r="D670" s="117" t="s">
        <v>223</v>
      </c>
      <c r="E670" s="117" t="s">
        <v>5318</v>
      </c>
      <c r="F670" s="117" t="s">
        <v>5317</v>
      </c>
      <c r="G670" s="118" t="str">
        <f t="shared" si="10"/>
        <v>075043浅川町</v>
      </c>
      <c r="H670" s="117"/>
      <c r="I670" s="117"/>
      <c r="J670" s="117"/>
      <c r="K670" s="121">
        <v>577804</v>
      </c>
      <c r="L670" s="121">
        <v>207853</v>
      </c>
      <c r="M670" s="121">
        <v>107847</v>
      </c>
      <c r="N670" s="121">
        <v>82197</v>
      </c>
      <c r="O670" s="121">
        <v>468</v>
      </c>
    </row>
    <row r="671" spans="1:15" x14ac:dyDescent="0.4">
      <c r="A671" s="117" t="s">
        <v>6634</v>
      </c>
      <c r="B671" s="117" t="s">
        <v>225</v>
      </c>
      <c r="C671" s="117" t="s">
        <v>224</v>
      </c>
      <c r="D671" s="117" t="s">
        <v>223</v>
      </c>
      <c r="E671" s="117" t="s">
        <v>5316</v>
      </c>
      <c r="F671" s="117" t="s">
        <v>5315</v>
      </c>
      <c r="G671" s="118" t="str">
        <f t="shared" si="10"/>
        <v>075051古殿町</v>
      </c>
      <c r="H671" s="117"/>
      <c r="I671" s="117"/>
      <c r="J671" s="117"/>
      <c r="K671" s="121">
        <v>651295</v>
      </c>
      <c r="L671" s="121">
        <v>258370</v>
      </c>
      <c r="M671" s="121">
        <v>124622</v>
      </c>
      <c r="N671" s="121">
        <v>98501</v>
      </c>
      <c r="O671" s="121">
        <v>764</v>
      </c>
    </row>
    <row r="672" spans="1:15" x14ac:dyDescent="0.4">
      <c r="A672" s="117" t="s">
        <v>6634</v>
      </c>
      <c r="B672" s="117" t="s">
        <v>225</v>
      </c>
      <c r="C672" s="117" t="s">
        <v>224</v>
      </c>
      <c r="D672" s="117" t="s">
        <v>223</v>
      </c>
      <c r="E672" s="117" t="s">
        <v>5314</v>
      </c>
      <c r="F672" s="117" t="s">
        <v>5313</v>
      </c>
      <c r="G672" s="118" t="str">
        <f t="shared" si="10"/>
        <v>075213三春町</v>
      </c>
      <c r="H672" s="117"/>
      <c r="I672" s="117"/>
      <c r="J672" s="117"/>
      <c r="K672" s="121">
        <v>1236779</v>
      </c>
      <c r="L672" s="121">
        <v>509528</v>
      </c>
      <c r="M672" s="121">
        <v>257260</v>
      </c>
      <c r="N672" s="121">
        <v>155685</v>
      </c>
      <c r="O672" s="121">
        <v>920</v>
      </c>
    </row>
    <row r="673" spans="1:15" x14ac:dyDescent="0.4">
      <c r="A673" s="117" t="s">
        <v>6634</v>
      </c>
      <c r="B673" s="117" t="s">
        <v>225</v>
      </c>
      <c r="C673" s="117" t="s">
        <v>224</v>
      </c>
      <c r="D673" s="117" t="s">
        <v>223</v>
      </c>
      <c r="E673" s="117" t="s">
        <v>5312</v>
      </c>
      <c r="F673" s="117" t="s">
        <v>5311</v>
      </c>
      <c r="G673" s="118" t="str">
        <f t="shared" si="10"/>
        <v>075221小野町</v>
      </c>
      <c r="H673" s="117"/>
      <c r="I673" s="117"/>
      <c r="J673" s="117"/>
      <c r="K673" s="121">
        <v>977795</v>
      </c>
      <c r="L673" s="121">
        <v>400810</v>
      </c>
      <c r="M673" s="121">
        <v>205776</v>
      </c>
      <c r="N673" s="121">
        <v>141464</v>
      </c>
      <c r="O673" s="121">
        <v>727</v>
      </c>
    </row>
    <row r="674" spans="1:15" x14ac:dyDescent="0.4">
      <c r="A674" s="117" t="s">
        <v>6634</v>
      </c>
      <c r="B674" s="117" t="s">
        <v>225</v>
      </c>
      <c r="C674" s="117" t="s">
        <v>224</v>
      </c>
      <c r="D674" s="117" t="s">
        <v>223</v>
      </c>
      <c r="E674" s="117" t="s">
        <v>5310</v>
      </c>
      <c r="F674" s="117" t="s">
        <v>5309</v>
      </c>
      <c r="G674" s="118" t="str">
        <f t="shared" si="10"/>
        <v>075418広野町</v>
      </c>
      <c r="H674" s="117"/>
      <c r="I674" s="117"/>
      <c r="J674" s="117"/>
      <c r="K674" s="121">
        <v>719364</v>
      </c>
      <c r="L674" s="121">
        <v>291517</v>
      </c>
      <c r="M674" s="121">
        <v>172383</v>
      </c>
      <c r="N674" s="121">
        <v>104036</v>
      </c>
      <c r="O674" s="121">
        <v>600</v>
      </c>
    </row>
    <row r="675" spans="1:15" x14ac:dyDescent="0.4">
      <c r="A675" s="117" t="s">
        <v>6634</v>
      </c>
      <c r="B675" s="117" t="s">
        <v>225</v>
      </c>
      <c r="C675" s="117" t="s">
        <v>224</v>
      </c>
      <c r="D675" s="117" t="s">
        <v>223</v>
      </c>
      <c r="E675" s="117" t="s">
        <v>5308</v>
      </c>
      <c r="F675" s="117" t="s">
        <v>5307</v>
      </c>
      <c r="G675" s="118" t="str">
        <f t="shared" si="10"/>
        <v>075426楢葉町</v>
      </c>
      <c r="H675" s="117"/>
      <c r="I675" s="117"/>
      <c r="J675" s="117"/>
      <c r="K675" s="121">
        <v>951118</v>
      </c>
      <c r="L675" s="121">
        <v>379239</v>
      </c>
      <c r="M675" s="121">
        <v>235313</v>
      </c>
      <c r="N675" s="121">
        <v>147504</v>
      </c>
      <c r="O675" s="121">
        <v>826</v>
      </c>
    </row>
    <row r="676" spans="1:15" x14ac:dyDescent="0.4">
      <c r="A676" s="117" t="s">
        <v>6634</v>
      </c>
      <c r="B676" s="117" t="s">
        <v>225</v>
      </c>
      <c r="C676" s="117" t="s">
        <v>224</v>
      </c>
      <c r="D676" s="117" t="s">
        <v>223</v>
      </c>
      <c r="E676" s="117" t="s">
        <v>5306</v>
      </c>
      <c r="F676" s="117" t="s">
        <v>5305</v>
      </c>
      <c r="G676" s="118" t="str">
        <f t="shared" si="10"/>
        <v>075434富岡町</v>
      </c>
      <c r="H676" s="117"/>
      <c r="I676" s="117"/>
      <c r="J676" s="117"/>
      <c r="K676" s="121">
        <v>1268149</v>
      </c>
      <c r="L676" s="121">
        <v>447555</v>
      </c>
      <c r="M676" s="121">
        <v>272180</v>
      </c>
      <c r="N676" s="121">
        <v>163099</v>
      </c>
      <c r="O676" s="121">
        <v>853</v>
      </c>
    </row>
    <row r="677" spans="1:15" x14ac:dyDescent="0.4">
      <c r="A677" s="117" t="s">
        <v>6634</v>
      </c>
      <c r="B677" s="117" t="s">
        <v>225</v>
      </c>
      <c r="C677" s="117" t="s">
        <v>224</v>
      </c>
      <c r="D677" s="117" t="s">
        <v>223</v>
      </c>
      <c r="E677" s="117" t="s">
        <v>5304</v>
      </c>
      <c r="F677" s="117" t="s">
        <v>5303</v>
      </c>
      <c r="G677" s="118" t="str">
        <f t="shared" si="10"/>
        <v>075442川内村</v>
      </c>
      <c r="H677" s="117"/>
      <c r="I677" s="117"/>
      <c r="J677" s="117"/>
      <c r="K677" s="121">
        <v>543845</v>
      </c>
      <c r="L677" s="121">
        <v>197148</v>
      </c>
      <c r="M677" s="121">
        <v>101130</v>
      </c>
      <c r="N677" s="121">
        <v>83799</v>
      </c>
      <c r="O677" s="121">
        <v>0</v>
      </c>
    </row>
    <row r="678" spans="1:15" x14ac:dyDescent="0.4">
      <c r="A678" s="117" t="s">
        <v>6634</v>
      </c>
      <c r="B678" s="117" t="s">
        <v>225</v>
      </c>
      <c r="C678" s="117" t="s">
        <v>224</v>
      </c>
      <c r="D678" s="117" t="s">
        <v>223</v>
      </c>
      <c r="E678" s="117" t="s">
        <v>5302</v>
      </c>
      <c r="F678" s="117" t="s">
        <v>5301</v>
      </c>
      <c r="G678" s="118" t="str">
        <f t="shared" si="10"/>
        <v>075451大熊町</v>
      </c>
      <c r="H678" s="117"/>
      <c r="I678" s="117"/>
      <c r="J678" s="117"/>
      <c r="K678" s="121">
        <v>1057972</v>
      </c>
      <c r="L678" s="121">
        <v>415566</v>
      </c>
      <c r="M678" s="121">
        <v>226748</v>
      </c>
      <c r="N678" s="121">
        <v>148518</v>
      </c>
      <c r="O678" s="121">
        <v>817</v>
      </c>
    </row>
    <row r="679" spans="1:15" x14ac:dyDescent="0.4">
      <c r="A679" s="117" t="s">
        <v>6634</v>
      </c>
      <c r="B679" s="117" t="s">
        <v>225</v>
      </c>
      <c r="C679" s="117" t="s">
        <v>224</v>
      </c>
      <c r="D679" s="117" t="s">
        <v>223</v>
      </c>
      <c r="E679" s="117" t="s">
        <v>5300</v>
      </c>
      <c r="F679" s="117" t="s">
        <v>5299</v>
      </c>
      <c r="G679" s="118" t="str">
        <f t="shared" si="10"/>
        <v>075469双葉町</v>
      </c>
      <c r="H679" s="117"/>
      <c r="I679" s="117"/>
      <c r="J679" s="117"/>
      <c r="K679" s="121">
        <v>835335</v>
      </c>
      <c r="L679" s="121">
        <v>330827</v>
      </c>
      <c r="M679" s="121">
        <v>190834</v>
      </c>
      <c r="N679" s="121">
        <v>124409</v>
      </c>
      <c r="O679" s="121">
        <v>653</v>
      </c>
    </row>
    <row r="680" spans="1:15" x14ac:dyDescent="0.4">
      <c r="A680" s="117" t="s">
        <v>6634</v>
      </c>
      <c r="B680" s="117" t="s">
        <v>225</v>
      </c>
      <c r="C680" s="117" t="s">
        <v>224</v>
      </c>
      <c r="D680" s="117" t="s">
        <v>223</v>
      </c>
      <c r="E680" s="117" t="s">
        <v>5298</v>
      </c>
      <c r="F680" s="117" t="s">
        <v>5297</v>
      </c>
      <c r="G680" s="118" t="str">
        <f t="shared" si="10"/>
        <v>075477浪江町</v>
      </c>
      <c r="H680" s="117"/>
      <c r="I680" s="117"/>
      <c r="J680" s="117"/>
      <c r="K680" s="121">
        <v>1563810</v>
      </c>
      <c r="L680" s="121">
        <v>572739</v>
      </c>
      <c r="M680" s="121">
        <v>347987</v>
      </c>
      <c r="N680" s="121">
        <v>202988</v>
      </c>
      <c r="O680" s="121">
        <v>916</v>
      </c>
    </row>
    <row r="681" spans="1:15" x14ac:dyDescent="0.4">
      <c r="A681" s="117" t="s">
        <v>6634</v>
      </c>
      <c r="B681" s="117" t="s">
        <v>225</v>
      </c>
      <c r="C681" s="117" t="s">
        <v>224</v>
      </c>
      <c r="D681" s="117" t="s">
        <v>223</v>
      </c>
      <c r="E681" s="117" t="s">
        <v>5296</v>
      </c>
      <c r="F681" s="117" t="s">
        <v>5295</v>
      </c>
      <c r="G681" s="118" t="str">
        <f t="shared" si="10"/>
        <v>075485葛尾村</v>
      </c>
      <c r="H681" s="117"/>
      <c r="I681" s="117"/>
      <c r="J681" s="117"/>
      <c r="K681" s="121">
        <v>344027</v>
      </c>
      <c r="L681" s="121">
        <v>124834</v>
      </c>
      <c r="M681" s="121">
        <v>68432</v>
      </c>
      <c r="N681" s="121">
        <v>44410</v>
      </c>
      <c r="O681" s="121">
        <v>308</v>
      </c>
    </row>
    <row r="682" spans="1:15" x14ac:dyDescent="0.4">
      <c r="A682" s="117" t="s">
        <v>6634</v>
      </c>
      <c r="B682" s="117" t="s">
        <v>225</v>
      </c>
      <c r="C682" s="117" t="s">
        <v>224</v>
      </c>
      <c r="D682" s="117" t="s">
        <v>223</v>
      </c>
      <c r="E682" s="117" t="s">
        <v>5294</v>
      </c>
      <c r="F682" s="117" t="s">
        <v>5293</v>
      </c>
      <c r="G682" s="118" t="str">
        <f t="shared" si="10"/>
        <v>075612新地町</v>
      </c>
      <c r="H682" s="117"/>
      <c r="I682" s="117"/>
      <c r="J682" s="117"/>
      <c r="K682" s="121">
        <v>1008343</v>
      </c>
      <c r="L682" s="121">
        <v>401737</v>
      </c>
      <c r="M682" s="121">
        <v>220894</v>
      </c>
      <c r="N682" s="121">
        <v>142782</v>
      </c>
      <c r="O682" s="121">
        <v>768</v>
      </c>
    </row>
    <row r="683" spans="1:15" x14ac:dyDescent="0.4">
      <c r="A683" s="117" t="s">
        <v>6634</v>
      </c>
      <c r="B683" s="117" t="s">
        <v>225</v>
      </c>
      <c r="C683" s="117" t="s">
        <v>224</v>
      </c>
      <c r="D683" s="117" t="s">
        <v>223</v>
      </c>
      <c r="E683" s="117" t="s">
        <v>5292</v>
      </c>
      <c r="F683" s="117" t="s">
        <v>5291</v>
      </c>
      <c r="G683" s="118" t="str">
        <f t="shared" si="10"/>
        <v>075647飯舘村</v>
      </c>
      <c r="H683" s="117"/>
      <c r="I683" s="117"/>
      <c r="J683" s="117"/>
      <c r="K683" s="121">
        <v>780944</v>
      </c>
      <c r="L683" s="121">
        <v>290671</v>
      </c>
      <c r="M683" s="121">
        <v>195435</v>
      </c>
      <c r="N683" s="121">
        <v>113797</v>
      </c>
      <c r="O683" s="121">
        <v>855</v>
      </c>
    </row>
    <row r="684" spans="1:15" x14ac:dyDescent="0.4">
      <c r="A684" s="117" t="s">
        <v>6634</v>
      </c>
      <c r="B684" s="117" t="s">
        <v>225</v>
      </c>
      <c r="C684" s="117" t="s">
        <v>224</v>
      </c>
      <c r="D684" s="117" t="s">
        <v>223</v>
      </c>
      <c r="E684" s="117" t="s">
        <v>5290</v>
      </c>
      <c r="F684" s="117" t="s">
        <v>5289</v>
      </c>
      <c r="G684" s="118" t="str">
        <f t="shared" si="10"/>
        <v>078026福島県市町村総合事務組合</v>
      </c>
      <c r="H684" s="117"/>
      <c r="I684" s="117"/>
      <c r="J684" s="117"/>
      <c r="K684" s="121">
        <v>7276012</v>
      </c>
      <c r="L684" s="121">
        <v>18098</v>
      </c>
      <c r="M684" s="121">
        <v>8735</v>
      </c>
      <c r="N684" s="121">
        <v>6403</v>
      </c>
      <c r="O684" s="121">
        <v>33224</v>
      </c>
    </row>
    <row r="685" spans="1:15" x14ac:dyDescent="0.4">
      <c r="A685" s="117" t="s">
        <v>6634</v>
      </c>
      <c r="B685" s="117" t="s">
        <v>225</v>
      </c>
      <c r="C685" s="117" t="s">
        <v>224</v>
      </c>
      <c r="D685" s="117" t="s">
        <v>223</v>
      </c>
      <c r="E685" s="117" t="s">
        <v>5288</v>
      </c>
      <c r="F685" s="117" t="s">
        <v>5287</v>
      </c>
      <c r="G685" s="118" t="str">
        <f t="shared" si="10"/>
        <v>078069川俣方部衛生処理組合</v>
      </c>
      <c r="H685" s="117"/>
      <c r="J685" s="117"/>
      <c r="K685" s="121">
        <v>36425</v>
      </c>
      <c r="L685" s="121">
        <v>18726</v>
      </c>
      <c r="M685" s="121">
        <v>8743</v>
      </c>
      <c r="N685" s="121">
        <v>5665</v>
      </c>
      <c r="O685" s="121">
        <v>94</v>
      </c>
    </row>
    <row r="686" spans="1:15" x14ac:dyDescent="0.4">
      <c r="A686" s="117" t="s">
        <v>6634</v>
      </c>
      <c r="B686" s="117" t="s">
        <v>225</v>
      </c>
      <c r="C686" s="117" t="s">
        <v>224</v>
      </c>
      <c r="D686" s="117" t="s">
        <v>223</v>
      </c>
      <c r="E686" s="117" t="s">
        <v>5286</v>
      </c>
      <c r="F686" s="117" t="s">
        <v>5285</v>
      </c>
      <c r="G686" s="118" t="str">
        <f t="shared" si="10"/>
        <v>078077福島県市民交通災害共済組合</v>
      </c>
      <c r="H686" s="117"/>
      <c r="J686" s="117"/>
      <c r="K686" s="121">
        <v>0</v>
      </c>
      <c r="L686" s="121">
        <v>0</v>
      </c>
      <c r="M686" s="121">
        <v>0</v>
      </c>
      <c r="N686" s="121">
        <v>0</v>
      </c>
      <c r="O686" s="121">
        <v>0</v>
      </c>
    </row>
    <row r="687" spans="1:15" x14ac:dyDescent="0.4">
      <c r="A687" s="117" t="s">
        <v>6634</v>
      </c>
      <c r="B687" s="117" t="s">
        <v>225</v>
      </c>
      <c r="C687" s="117" t="s">
        <v>224</v>
      </c>
      <c r="D687" s="117" t="s">
        <v>223</v>
      </c>
      <c r="E687" s="117" t="s">
        <v>5284</v>
      </c>
      <c r="F687" s="117" t="s">
        <v>5283</v>
      </c>
      <c r="G687" s="118" t="str">
        <f t="shared" si="10"/>
        <v>078085福島県伊達郡国見町桑折町有北山組合</v>
      </c>
      <c r="H687" s="117"/>
      <c r="J687" s="117"/>
      <c r="K687" s="121">
        <v>186</v>
      </c>
      <c r="L687" s="121">
        <v>0</v>
      </c>
      <c r="M687" s="121">
        <v>0</v>
      </c>
      <c r="N687" s="121">
        <v>0</v>
      </c>
      <c r="O687" s="121">
        <v>14</v>
      </c>
    </row>
    <row r="688" spans="1:15" x14ac:dyDescent="0.4">
      <c r="A688" s="117" t="s">
        <v>6634</v>
      </c>
      <c r="B688" s="117" t="s">
        <v>225</v>
      </c>
      <c r="C688" s="117" t="s">
        <v>224</v>
      </c>
      <c r="D688" s="117" t="s">
        <v>223</v>
      </c>
      <c r="E688" s="117" t="s">
        <v>5282</v>
      </c>
      <c r="F688" s="117" t="s">
        <v>5281</v>
      </c>
      <c r="G688" s="118" t="str">
        <f t="shared" si="10"/>
        <v>078115伊達地方衛生処理組合</v>
      </c>
      <c r="H688" s="117"/>
      <c r="J688" s="117"/>
      <c r="K688" s="121">
        <v>104521</v>
      </c>
      <c r="L688" s="121">
        <v>51968</v>
      </c>
      <c r="M688" s="121">
        <v>25331</v>
      </c>
      <c r="N688" s="121">
        <v>15660</v>
      </c>
      <c r="O688" s="121">
        <v>265</v>
      </c>
    </row>
    <row r="689" spans="1:15" x14ac:dyDescent="0.4">
      <c r="A689" s="117" t="s">
        <v>6634</v>
      </c>
      <c r="B689" s="117" t="s">
        <v>225</v>
      </c>
      <c r="C689" s="117" t="s">
        <v>224</v>
      </c>
      <c r="D689" s="117" t="s">
        <v>223</v>
      </c>
      <c r="E689" s="117" t="s">
        <v>5280</v>
      </c>
      <c r="F689" s="117" t="s">
        <v>5279</v>
      </c>
      <c r="G689" s="118" t="str">
        <f t="shared" si="10"/>
        <v>078204須賀川地方保健環境組合</v>
      </c>
      <c r="H689" s="117"/>
      <c r="J689" s="117"/>
      <c r="K689" s="121">
        <v>132047</v>
      </c>
      <c r="L689" s="121">
        <v>69772</v>
      </c>
      <c r="M689" s="121">
        <v>30258</v>
      </c>
      <c r="N689" s="121">
        <v>21168</v>
      </c>
      <c r="O689" s="121">
        <v>241</v>
      </c>
    </row>
    <row r="690" spans="1:15" x14ac:dyDescent="0.4">
      <c r="A690" s="117" t="s">
        <v>6634</v>
      </c>
      <c r="B690" s="117" t="s">
        <v>225</v>
      </c>
      <c r="C690" s="117" t="s">
        <v>224</v>
      </c>
      <c r="D690" s="117" t="s">
        <v>223</v>
      </c>
      <c r="E690" s="117" t="s">
        <v>5278</v>
      </c>
      <c r="F690" s="117" t="s">
        <v>5277</v>
      </c>
      <c r="G690" s="118" t="str">
        <f t="shared" si="10"/>
        <v>078255耶麻郡磐梯町外一市二町一ケ村組合</v>
      </c>
      <c r="H690" s="117"/>
      <c r="J690" s="117"/>
      <c r="K690" s="121">
        <v>7371</v>
      </c>
      <c r="L690" s="121">
        <v>2932</v>
      </c>
      <c r="M690" s="121">
        <v>1361</v>
      </c>
      <c r="N690" s="121">
        <v>908</v>
      </c>
      <c r="O690" s="121">
        <v>16</v>
      </c>
    </row>
    <row r="691" spans="1:15" x14ac:dyDescent="0.4">
      <c r="A691" s="117" t="s">
        <v>6634</v>
      </c>
      <c r="B691" s="117" t="s">
        <v>225</v>
      </c>
      <c r="C691" s="117" t="s">
        <v>224</v>
      </c>
      <c r="D691" s="117" t="s">
        <v>223</v>
      </c>
      <c r="E691" s="117" t="s">
        <v>5276</v>
      </c>
      <c r="F691" s="117" t="s">
        <v>5275</v>
      </c>
      <c r="G691" s="118" t="str">
        <f t="shared" si="10"/>
        <v>078441東白衛生組合</v>
      </c>
      <c r="H691" s="117"/>
      <c r="J691" s="117"/>
      <c r="K691" s="121">
        <v>110985</v>
      </c>
      <c r="L691" s="121">
        <v>52236</v>
      </c>
      <c r="M691" s="121">
        <v>24532</v>
      </c>
      <c r="N691" s="121">
        <v>15695</v>
      </c>
      <c r="O691" s="121">
        <v>116</v>
      </c>
    </row>
    <row r="692" spans="1:15" x14ac:dyDescent="0.4">
      <c r="A692" s="117" t="s">
        <v>6634</v>
      </c>
      <c r="B692" s="117" t="s">
        <v>225</v>
      </c>
      <c r="C692" s="117" t="s">
        <v>224</v>
      </c>
      <c r="D692" s="117" t="s">
        <v>223</v>
      </c>
      <c r="E692" s="117" t="s">
        <v>5274</v>
      </c>
      <c r="F692" s="117" t="s">
        <v>5273</v>
      </c>
      <c r="G692" s="118" t="str">
        <f t="shared" si="10"/>
        <v>078468石川地方生活環境施設組合</v>
      </c>
      <c r="H692" s="117"/>
      <c r="J692" s="117"/>
      <c r="K692" s="121">
        <v>107961</v>
      </c>
      <c r="L692" s="121">
        <v>51465</v>
      </c>
      <c r="M692" s="121">
        <v>29963</v>
      </c>
      <c r="N692" s="121">
        <v>17205</v>
      </c>
      <c r="O692" s="121">
        <v>295</v>
      </c>
    </row>
    <row r="693" spans="1:15" x14ac:dyDescent="0.4">
      <c r="A693" s="117" t="s">
        <v>6634</v>
      </c>
      <c r="B693" s="117" t="s">
        <v>225</v>
      </c>
      <c r="C693" s="117" t="s">
        <v>224</v>
      </c>
      <c r="D693" s="117" t="s">
        <v>223</v>
      </c>
      <c r="E693" s="117" t="s">
        <v>5272</v>
      </c>
      <c r="F693" s="117" t="s">
        <v>5271</v>
      </c>
      <c r="G693" s="118" t="str">
        <f t="shared" si="10"/>
        <v>078531田村広域行政組合</v>
      </c>
      <c r="H693" s="117"/>
      <c r="J693" s="117"/>
      <c r="K693" s="121">
        <v>236852</v>
      </c>
      <c r="L693" s="121">
        <v>117993</v>
      </c>
      <c r="M693" s="121">
        <v>54569</v>
      </c>
      <c r="N693" s="121">
        <v>35702</v>
      </c>
      <c r="O693" s="121">
        <v>951</v>
      </c>
    </row>
    <row r="694" spans="1:15" x14ac:dyDescent="0.4">
      <c r="A694" s="117" t="s">
        <v>6634</v>
      </c>
      <c r="B694" s="117" t="s">
        <v>225</v>
      </c>
      <c r="C694" s="117" t="s">
        <v>224</v>
      </c>
      <c r="D694" s="117" t="s">
        <v>223</v>
      </c>
      <c r="E694" s="117" t="s">
        <v>5270</v>
      </c>
      <c r="F694" s="117" t="s">
        <v>5269</v>
      </c>
      <c r="G694" s="118" t="str">
        <f t="shared" si="10"/>
        <v>078620相馬方部衛生組合</v>
      </c>
      <c r="H694" s="117"/>
      <c r="J694" s="117"/>
      <c r="K694" s="121">
        <v>142470</v>
      </c>
      <c r="L694" s="121">
        <v>55605</v>
      </c>
      <c r="M694" s="121">
        <v>27514</v>
      </c>
      <c r="N694" s="121">
        <v>17071</v>
      </c>
      <c r="O694" s="121">
        <v>311</v>
      </c>
    </row>
    <row r="695" spans="1:15" x14ac:dyDescent="0.4">
      <c r="A695" s="117" t="s">
        <v>6634</v>
      </c>
      <c r="B695" s="117" t="s">
        <v>225</v>
      </c>
      <c r="C695" s="117" t="s">
        <v>224</v>
      </c>
      <c r="D695" s="117" t="s">
        <v>223</v>
      </c>
      <c r="E695" s="117" t="s">
        <v>5268</v>
      </c>
      <c r="F695" s="117" t="s">
        <v>5267</v>
      </c>
      <c r="G695" s="118" t="str">
        <f t="shared" si="10"/>
        <v>078671白河地方広域市町村圏整備組合</v>
      </c>
      <c r="H695" s="117"/>
      <c r="J695" s="117"/>
      <c r="K695" s="121">
        <v>1793150</v>
      </c>
      <c r="L695" s="121">
        <v>852065</v>
      </c>
      <c r="M695" s="121">
        <v>486130</v>
      </c>
      <c r="N695" s="121">
        <v>273552</v>
      </c>
      <c r="O695" s="121">
        <v>3058</v>
      </c>
    </row>
    <row r="696" spans="1:15" x14ac:dyDescent="0.4">
      <c r="A696" s="117" t="s">
        <v>6634</v>
      </c>
      <c r="B696" s="117" t="s">
        <v>225</v>
      </c>
      <c r="C696" s="117" t="s">
        <v>224</v>
      </c>
      <c r="D696" s="117" t="s">
        <v>223</v>
      </c>
      <c r="E696" s="117" t="s">
        <v>5266</v>
      </c>
      <c r="F696" s="117" t="s">
        <v>5265</v>
      </c>
      <c r="G696" s="118" t="str">
        <f t="shared" si="10"/>
        <v>078689喜多方地方広域市町村圏組合</v>
      </c>
      <c r="H696" s="117"/>
      <c r="J696" s="117"/>
      <c r="K696" s="121">
        <v>1029196</v>
      </c>
      <c r="L696" s="121">
        <v>479298</v>
      </c>
      <c r="M696" s="121">
        <v>278464</v>
      </c>
      <c r="N696" s="121">
        <v>156629</v>
      </c>
      <c r="O696" s="121">
        <v>1788</v>
      </c>
    </row>
    <row r="697" spans="1:15" x14ac:dyDescent="0.4">
      <c r="A697" s="117" t="s">
        <v>6634</v>
      </c>
      <c r="B697" s="117" t="s">
        <v>225</v>
      </c>
      <c r="C697" s="117" t="s">
        <v>224</v>
      </c>
      <c r="D697" s="117" t="s">
        <v>223</v>
      </c>
      <c r="E697" s="117" t="s">
        <v>5264</v>
      </c>
      <c r="F697" s="117" t="s">
        <v>5263</v>
      </c>
      <c r="G697" s="118" t="str">
        <f t="shared" si="10"/>
        <v>078697伊達地方消防組合</v>
      </c>
      <c r="H697" s="117"/>
      <c r="J697" s="117"/>
      <c r="K697" s="121">
        <v>1111689</v>
      </c>
      <c r="L697" s="121">
        <v>520075</v>
      </c>
      <c r="M697" s="121">
        <v>313823</v>
      </c>
      <c r="N697" s="121">
        <v>170856</v>
      </c>
      <c r="O697" s="121">
        <v>1336</v>
      </c>
    </row>
    <row r="698" spans="1:15" x14ac:dyDescent="0.4">
      <c r="A698" s="117" t="s">
        <v>6634</v>
      </c>
      <c r="B698" s="117" t="s">
        <v>225</v>
      </c>
      <c r="C698" s="117" t="s">
        <v>224</v>
      </c>
      <c r="D698" s="117" t="s">
        <v>223</v>
      </c>
      <c r="E698" s="117" t="s">
        <v>5262</v>
      </c>
      <c r="F698" s="117" t="s">
        <v>5261</v>
      </c>
      <c r="G698" s="118" t="str">
        <f t="shared" si="10"/>
        <v>078701相馬地方広域市町村圏組合</v>
      </c>
      <c r="H698" s="117"/>
      <c r="J698" s="117"/>
      <c r="K698" s="121">
        <v>1367114</v>
      </c>
      <c r="L698" s="121">
        <v>647444</v>
      </c>
      <c r="M698" s="121">
        <v>368716</v>
      </c>
      <c r="N698" s="121">
        <v>207979</v>
      </c>
      <c r="O698" s="121">
        <v>2248</v>
      </c>
    </row>
    <row r="699" spans="1:15" x14ac:dyDescent="0.4">
      <c r="A699" s="117" t="s">
        <v>6634</v>
      </c>
      <c r="B699" s="117" t="s">
        <v>225</v>
      </c>
      <c r="C699" s="117" t="s">
        <v>224</v>
      </c>
      <c r="D699" s="117" t="s">
        <v>223</v>
      </c>
      <c r="E699" s="117" t="s">
        <v>5260</v>
      </c>
      <c r="F699" s="117" t="s">
        <v>5259</v>
      </c>
      <c r="G699" s="118" t="str">
        <f t="shared" si="10"/>
        <v>078719安達地方広域行政組合</v>
      </c>
      <c r="H699" s="117"/>
      <c r="J699" s="117"/>
      <c r="K699" s="121">
        <v>1157218</v>
      </c>
      <c r="L699" s="121">
        <v>548132</v>
      </c>
      <c r="M699" s="121">
        <v>319592</v>
      </c>
      <c r="N699" s="121">
        <v>176865</v>
      </c>
      <c r="O699" s="121">
        <v>2046</v>
      </c>
    </row>
    <row r="700" spans="1:15" x14ac:dyDescent="0.4">
      <c r="A700" s="117" t="s">
        <v>6634</v>
      </c>
      <c r="B700" s="117" t="s">
        <v>225</v>
      </c>
      <c r="C700" s="117" t="s">
        <v>224</v>
      </c>
      <c r="D700" s="117" t="s">
        <v>223</v>
      </c>
      <c r="E700" s="117" t="s">
        <v>5258</v>
      </c>
      <c r="F700" s="117" t="s">
        <v>5257</v>
      </c>
      <c r="G700" s="118" t="str">
        <f t="shared" si="10"/>
        <v>078727会津若松地方広域市町村圏整備組合</v>
      </c>
      <c r="H700" s="117"/>
      <c r="J700" s="117"/>
      <c r="K700" s="121">
        <v>2721584</v>
      </c>
      <c r="L700" s="121">
        <v>1234724</v>
      </c>
      <c r="M700" s="121">
        <v>751462</v>
      </c>
      <c r="N700" s="121">
        <v>396237</v>
      </c>
      <c r="O700" s="121">
        <v>4654</v>
      </c>
    </row>
    <row r="701" spans="1:15" x14ac:dyDescent="0.4">
      <c r="A701" s="117" t="s">
        <v>6634</v>
      </c>
      <c r="B701" s="117" t="s">
        <v>225</v>
      </c>
      <c r="C701" s="117" t="s">
        <v>224</v>
      </c>
      <c r="D701" s="117" t="s">
        <v>223</v>
      </c>
      <c r="E701" s="117" t="s">
        <v>5256</v>
      </c>
      <c r="F701" s="117" t="s">
        <v>5255</v>
      </c>
      <c r="G701" s="118" t="str">
        <f t="shared" si="10"/>
        <v>078735双葉地方広域市町村圏組合</v>
      </c>
      <c r="H701" s="117"/>
      <c r="J701" s="117"/>
      <c r="K701" s="121">
        <v>1215539</v>
      </c>
      <c r="L701" s="121">
        <v>531052</v>
      </c>
      <c r="M701" s="121">
        <v>356245</v>
      </c>
      <c r="N701" s="121">
        <v>184335</v>
      </c>
      <c r="O701" s="121">
        <v>1961</v>
      </c>
    </row>
    <row r="702" spans="1:15" x14ac:dyDescent="0.4">
      <c r="A702" s="117" t="s">
        <v>6634</v>
      </c>
      <c r="B702" s="117" t="s">
        <v>225</v>
      </c>
      <c r="C702" s="117" t="s">
        <v>224</v>
      </c>
      <c r="D702" s="117" t="s">
        <v>223</v>
      </c>
      <c r="E702" s="117" t="s">
        <v>5254</v>
      </c>
      <c r="F702" s="117" t="s">
        <v>5253</v>
      </c>
      <c r="G702" s="118" t="str">
        <f t="shared" si="10"/>
        <v>078751須賀川地方広域消防組合</v>
      </c>
      <c r="H702" s="117"/>
      <c r="J702" s="117"/>
      <c r="K702" s="121">
        <v>1627901</v>
      </c>
      <c r="L702" s="121">
        <v>768230</v>
      </c>
      <c r="M702" s="121">
        <v>456692</v>
      </c>
      <c r="N702" s="121">
        <v>245144</v>
      </c>
      <c r="O702" s="121">
        <v>2860</v>
      </c>
    </row>
    <row r="703" spans="1:15" x14ac:dyDescent="0.4">
      <c r="A703" s="117" t="s">
        <v>6634</v>
      </c>
      <c r="B703" s="117" t="s">
        <v>225</v>
      </c>
      <c r="C703" s="117" t="s">
        <v>224</v>
      </c>
      <c r="D703" s="117" t="s">
        <v>223</v>
      </c>
      <c r="E703" s="117" t="s">
        <v>5252</v>
      </c>
      <c r="F703" s="117" t="s">
        <v>5251</v>
      </c>
      <c r="G703" s="118" t="str">
        <f t="shared" si="10"/>
        <v>078760郡山地方広域消防組合</v>
      </c>
      <c r="H703" s="117"/>
      <c r="J703" s="117"/>
      <c r="K703" s="121">
        <v>3480357</v>
      </c>
      <c r="L703" s="121">
        <v>1592166</v>
      </c>
      <c r="M703" s="121">
        <v>1044570</v>
      </c>
      <c r="N703" s="121">
        <v>535291</v>
      </c>
      <c r="O703" s="121">
        <v>5339</v>
      </c>
    </row>
    <row r="704" spans="1:15" x14ac:dyDescent="0.4">
      <c r="A704" s="117" t="s">
        <v>6634</v>
      </c>
      <c r="B704" s="117" t="s">
        <v>225</v>
      </c>
      <c r="C704" s="117" t="s">
        <v>224</v>
      </c>
      <c r="D704" s="117" t="s">
        <v>223</v>
      </c>
      <c r="E704" s="117" t="s">
        <v>5250</v>
      </c>
      <c r="F704" s="117" t="s">
        <v>5249</v>
      </c>
      <c r="G704" s="118" t="str">
        <f t="shared" si="10"/>
        <v>078778南会津地方広域市町村圏組合</v>
      </c>
      <c r="H704" s="117"/>
      <c r="J704" s="117"/>
      <c r="K704" s="121">
        <v>764322</v>
      </c>
      <c r="L704" s="121">
        <v>338125</v>
      </c>
      <c r="M704" s="121">
        <v>209045</v>
      </c>
      <c r="N704" s="121">
        <v>111079</v>
      </c>
      <c r="O704" s="121">
        <v>1225</v>
      </c>
    </row>
    <row r="705" spans="1:15" x14ac:dyDescent="0.4">
      <c r="A705" s="117" t="s">
        <v>6634</v>
      </c>
      <c r="B705" s="117" t="s">
        <v>225</v>
      </c>
      <c r="C705" s="117" t="s">
        <v>224</v>
      </c>
      <c r="D705" s="117" t="s">
        <v>223</v>
      </c>
      <c r="E705" s="117" t="s">
        <v>5248</v>
      </c>
      <c r="F705" s="117" t="s">
        <v>5247</v>
      </c>
      <c r="G705" s="118" t="str">
        <f t="shared" si="10"/>
        <v>078921福島県後期高齢者医療広域連合</v>
      </c>
      <c r="H705" s="117"/>
      <c r="J705" s="117"/>
      <c r="K705" s="121">
        <v>711</v>
      </c>
      <c r="L705" s="121">
        <v>0</v>
      </c>
      <c r="M705" s="121">
        <v>0</v>
      </c>
      <c r="N705" s="121">
        <v>0</v>
      </c>
      <c r="O705" s="121">
        <v>0</v>
      </c>
    </row>
    <row r="706" spans="1:15" x14ac:dyDescent="0.4">
      <c r="A706" s="117" t="s">
        <v>6634</v>
      </c>
      <c r="B706" s="117" t="s">
        <v>225</v>
      </c>
      <c r="C706" s="117" t="s">
        <v>224</v>
      </c>
      <c r="D706" s="117" t="s">
        <v>223</v>
      </c>
      <c r="E706" s="117" t="s">
        <v>5246</v>
      </c>
      <c r="F706" s="117" t="s">
        <v>5245</v>
      </c>
      <c r="G706" s="118" t="str">
        <f t="shared" ref="G706:G769" si="11">E706&amp;F706</f>
        <v>078930南会津地方環境衛生組合</v>
      </c>
      <c r="H706" s="117"/>
      <c r="J706" s="117"/>
      <c r="K706" s="121">
        <v>222929</v>
      </c>
      <c r="L706" s="121">
        <v>113345</v>
      </c>
      <c r="M706" s="121">
        <v>51226</v>
      </c>
      <c r="N706" s="121">
        <v>33849</v>
      </c>
      <c r="O706" s="121">
        <v>647</v>
      </c>
    </row>
    <row r="707" spans="1:15" x14ac:dyDescent="0.4">
      <c r="A707" s="117" t="s">
        <v>6634</v>
      </c>
      <c r="B707" s="117" t="s">
        <v>225</v>
      </c>
      <c r="C707" s="117" t="s">
        <v>224</v>
      </c>
      <c r="D707" s="117" t="s">
        <v>223</v>
      </c>
      <c r="E707" s="117" t="s">
        <v>5243</v>
      </c>
      <c r="F707" s="117" t="s">
        <v>5242</v>
      </c>
      <c r="G707" s="118" t="str">
        <f t="shared" si="11"/>
        <v>082015水戸市</v>
      </c>
      <c r="H707" s="117"/>
      <c r="J707" s="117"/>
      <c r="K707" s="121">
        <v>16482864</v>
      </c>
      <c r="L707" s="121">
        <v>7059540</v>
      </c>
      <c r="M707" s="121">
        <v>3670782</v>
      </c>
      <c r="N707" s="121">
        <v>2294748</v>
      </c>
      <c r="O707" s="121">
        <v>14431</v>
      </c>
    </row>
    <row r="708" spans="1:15" x14ac:dyDescent="0.4">
      <c r="A708" s="117" t="s">
        <v>6634</v>
      </c>
      <c r="B708" s="117" t="s">
        <v>225</v>
      </c>
      <c r="C708" s="117" t="s">
        <v>224</v>
      </c>
      <c r="D708" s="117" t="s">
        <v>223</v>
      </c>
      <c r="E708" s="117" t="s">
        <v>5241</v>
      </c>
      <c r="F708" s="117" t="s">
        <v>5240</v>
      </c>
      <c r="G708" s="118" t="str">
        <f t="shared" si="11"/>
        <v>082023日立市</v>
      </c>
      <c r="H708" s="117"/>
      <c r="I708" s="117"/>
      <c r="J708" s="117"/>
      <c r="K708" s="121">
        <v>12764128</v>
      </c>
      <c r="L708" s="121">
        <v>5391101</v>
      </c>
      <c r="M708" s="121">
        <v>3102136</v>
      </c>
      <c r="N708" s="121">
        <v>1788116</v>
      </c>
      <c r="O708" s="121">
        <v>14939</v>
      </c>
    </row>
    <row r="709" spans="1:15" x14ac:dyDescent="0.4">
      <c r="A709" s="117" t="s">
        <v>6634</v>
      </c>
      <c r="B709" s="117" t="s">
        <v>225</v>
      </c>
      <c r="C709" s="117" t="s">
        <v>224</v>
      </c>
      <c r="D709" s="117" t="s">
        <v>223</v>
      </c>
      <c r="E709" s="117" t="s">
        <v>5239</v>
      </c>
      <c r="F709" s="117" t="s">
        <v>5238</v>
      </c>
      <c r="G709" s="118" t="str">
        <f t="shared" si="11"/>
        <v>082031土浦市</v>
      </c>
      <c r="H709" s="117"/>
      <c r="I709" s="117"/>
      <c r="J709" s="117"/>
      <c r="K709" s="121">
        <v>8722210</v>
      </c>
      <c r="L709" s="121">
        <v>3659445</v>
      </c>
      <c r="M709" s="121">
        <v>1962867</v>
      </c>
      <c r="N709" s="121">
        <v>1187305</v>
      </c>
      <c r="O709" s="121">
        <v>8638</v>
      </c>
    </row>
    <row r="710" spans="1:15" x14ac:dyDescent="0.4">
      <c r="A710" s="117" t="s">
        <v>6634</v>
      </c>
      <c r="B710" s="117" t="s">
        <v>225</v>
      </c>
      <c r="C710" s="117" t="s">
        <v>224</v>
      </c>
      <c r="D710" s="117" t="s">
        <v>223</v>
      </c>
      <c r="E710" s="117" t="s">
        <v>5237</v>
      </c>
      <c r="F710" s="117" t="s">
        <v>5236</v>
      </c>
      <c r="G710" s="118" t="str">
        <f t="shared" si="11"/>
        <v>082040古河市</v>
      </c>
      <c r="H710" s="117"/>
      <c r="I710" s="117"/>
      <c r="J710" s="117"/>
      <c r="K710" s="121">
        <v>6728035</v>
      </c>
      <c r="L710" s="121">
        <v>2944605</v>
      </c>
      <c r="M710" s="121">
        <v>1371308</v>
      </c>
      <c r="N710" s="121">
        <v>934563</v>
      </c>
      <c r="O710" s="121">
        <v>7024</v>
      </c>
    </row>
    <row r="711" spans="1:15" x14ac:dyDescent="0.4">
      <c r="A711" s="117" t="s">
        <v>6634</v>
      </c>
      <c r="B711" s="117" t="s">
        <v>225</v>
      </c>
      <c r="C711" s="117" t="s">
        <v>224</v>
      </c>
      <c r="D711" s="117" t="s">
        <v>223</v>
      </c>
      <c r="E711" s="117" t="s">
        <v>5235</v>
      </c>
      <c r="F711" s="117" t="s">
        <v>5234</v>
      </c>
      <c r="G711" s="118" t="str">
        <f t="shared" si="11"/>
        <v>082058石岡市</v>
      </c>
      <c r="H711" s="117"/>
      <c r="I711" s="117"/>
      <c r="J711" s="117"/>
      <c r="K711" s="121">
        <v>4855403</v>
      </c>
      <c r="L711" s="121">
        <v>2076487</v>
      </c>
      <c r="M711" s="121">
        <v>1092891</v>
      </c>
      <c r="N711" s="121">
        <v>670085</v>
      </c>
      <c r="O711" s="121">
        <v>4704</v>
      </c>
    </row>
    <row r="712" spans="1:15" x14ac:dyDescent="0.4">
      <c r="A712" s="117" t="s">
        <v>6634</v>
      </c>
      <c r="B712" s="117" t="s">
        <v>225</v>
      </c>
      <c r="C712" s="117" t="s">
        <v>224</v>
      </c>
      <c r="D712" s="117" t="s">
        <v>223</v>
      </c>
      <c r="E712" s="117" t="s">
        <v>5233</v>
      </c>
      <c r="F712" s="117" t="s">
        <v>5232</v>
      </c>
      <c r="G712" s="118" t="str">
        <f t="shared" si="11"/>
        <v>082074結城市</v>
      </c>
      <c r="H712" s="117"/>
      <c r="I712" s="117"/>
      <c r="J712" s="117"/>
      <c r="K712" s="121">
        <v>2664900</v>
      </c>
      <c r="L712" s="121">
        <v>1157575</v>
      </c>
      <c r="M712" s="121">
        <v>558396</v>
      </c>
      <c r="N712" s="121">
        <v>377652</v>
      </c>
      <c r="O712" s="121">
        <v>2310</v>
      </c>
    </row>
    <row r="713" spans="1:15" x14ac:dyDescent="0.4">
      <c r="A713" s="117" t="s">
        <v>6634</v>
      </c>
      <c r="B713" s="117" t="s">
        <v>225</v>
      </c>
      <c r="C713" s="117" t="s">
        <v>224</v>
      </c>
      <c r="D713" s="117" t="s">
        <v>223</v>
      </c>
      <c r="E713" s="117" t="s">
        <v>5231</v>
      </c>
      <c r="F713" s="117" t="s">
        <v>5230</v>
      </c>
      <c r="G713" s="118" t="str">
        <f t="shared" si="11"/>
        <v>082082龍ケ崎市</v>
      </c>
      <c r="H713" s="117"/>
      <c r="I713" s="117"/>
      <c r="J713" s="117"/>
      <c r="K713" s="121">
        <v>4239042</v>
      </c>
      <c r="L713" s="121">
        <v>1747364</v>
      </c>
      <c r="M713" s="121">
        <v>892698</v>
      </c>
      <c r="N713" s="121">
        <v>595687</v>
      </c>
      <c r="O713" s="121">
        <v>3578</v>
      </c>
    </row>
    <row r="714" spans="1:15" x14ac:dyDescent="0.4">
      <c r="A714" s="117" t="s">
        <v>6634</v>
      </c>
      <c r="B714" s="117" t="s">
        <v>225</v>
      </c>
      <c r="C714" s="117" t="s">
        <v>224</v>
      </c>
      <c r="D714" s="117" t="s">
        <v>223</v>
      </c>
      <c r="E714" s="117" t="s">
        <v>5229</v>
      </c>
      <c r="F714" s="117" t="s">
        <v>5228</v>
      </c>
      <c r="G714" s="118" t="str">
        <f t="shared" si="11"/>
        <v>082104下妻市</v>
      </c>
      <c r="H714" s="117"/>
      <c r="I714" s="117"/>
      <c r="J714" s="117"/>
      <c r="K714" s="121">
        <v>2343546</v>
      </c>
      <c r="L714" s="121">
        <v>1031498</v>
      </c>
      <c r="M714" s="121">
        <v>500309</v>
      </c>
      <c r="N714" s="121">
        <v>345991</v>
      </c>
      <c r="O714" s="121">
        <v>1674</v>
      </c>
    </row>
    <row r="715" spans="1:15" x14ac:dyDescent="0.4">
      <c r="A715" s="117" t="s">
        <v>6634</v>
      </c>
      <c r="B715" s="117" t="s">
        <v>225</v>
      </c>
      <c r="C715" s="117" t="s">
        <v>224</v>
      </c>
      <c r="D715" s="117" t="s">
        <v>223</v>
      </c>
      <c r="E715" s="117" t="s">
        <v>5227</v>
      </c>
      <c r="F715" s="117" t="s">
        <v>5226</v>
      </c>
      <c r="G715" s="118" t="str">
        <f t="shared" si="11"/>
        <v>082112常総市</v>
      </c>
      <c r="H715" s="117"/>
      <c r="I715" s="117"/>
      <c r="J715" s="117"/>
      <c r="K715" s="121">
        <v>3582372</v>
      </c>
      <c r="L715" s="121">
        <v>1613245</v>
      </c>
      <c r="M715" s="121">
        <v>851895</v>
      </c>
      <c r="N715" s="121">
        <v>534920</v>
      </c>
      <c r="O715" s="121">
        <v>5836</v>
      </c>
    </row>
    <row r="716" spans="1:15" x14ac:dyDescent="0.4">
      <c r="A716" s="117" t="s">
        <v>6634</v>
      </c>
      <c r="B716" s="117" t="s">
        <v>225</v>
      </c>
      <c r="C716" s="117" t="s">
        <v>224</v>
      </c>
      <c r="D716" s="117" t="s">
        <v>223</v>
      </c>
      <c r="E716" s="117" t="s">
        <v>5225</v>
      </c>
      <c r="F716" s="117" t="s">
        <v>5224</v>
      </c>
      <c r="G716" s="118" t="str">
        <f t="shared" si="11"/>
        <v>082121常陸太田市</v>
      </c>
      <c r="H716" s="117"/>
      <c r="I716" s="117"/>
      <c r="J716" s="117"/>
      <c r="K716" s="121">
        <v>4839864</v>
      </c>
      <c r="L716" s="121">
        <v>2045783</v>
      </c>
      <c r="M716" s="121">
        <v>1091019</v>
      </c>
      <c r="N716" s="121">
        <v>681382</v>
      </c>
      <c r="O716" s="121">
        <v>4375</v>
      </c>
    </row>
    <row r="717" spans="1:15" x14ac:dyDescent="0.4">
      <c r="A717" s="117" t="s">
        <v>6634</v>
      </c>
      <c r="B717" s="117" t="s">
        <v>225</v>
      </c>
      <c r="C717" s="117" t="s">
        <v>224</v>
      </c>
      <c r="D717" s="117" t="s">
        <v>223</v>
      </c>
      <c r="E717" s="117" t="s">
        <v>5223</v>
      </c>
      <c r="F717" s="117" t="s">
        <v>5222</v>
      </c>
      <c r="G717" s="118" t="str">
        <f t="shared" si="11"/>
        <v>082147高萩市</v>
      </c>
      <c r="H717" s="117"/>
      <c r="I717" s="117"/>
      <c r="J717" s="117"/>
      <c r="K717" s="121">
        <v>2348677</v>
      </c>
      <c r="L717" s="121">
        <v>997629</v>
      </c>
      <c r="M717" s="121">
        <v>550641</v>
      </c>
      <c r="N717" s="121">
        <v>364289</v>
      </c>
      <c r="O717" s="121">
        <v>2414</v>
      </c>
    </row>
    <row r="718" spans="1:15" x14ac:dyDescent="0.4">
      <c r="A718" s="117" t="s">
        <v>6634</v>
      </c>
      <c r="B718" s="117" t="s">
        <v>225</v>
      </c>
      <c r="C718" s="117" t="s">
        <v>224</v>
      </c>
      <c r="D718" s="117" t="s">
        <v>223</v>
      </c>
      <c r="E718" s="117" t="s">
        <v>5221</v>
      </c>
      <c r="F718" s="117" t="s">
        <v>5220</v>
      </c>
      <c r="G718" s="118" t="str">
        <f t="shared" si="11"/>
        <v>082155北茨城市</v>
      </c>
      <c r="H718" s="117"/>
      <c r="I718" s="117"/>
      <c r="J718" s="117"/>
      <c r="K718" s="121">
        <v>2779704</v>
      </c>
      <c r="L718" s="121">
        <v>1228714</v>
      </c>
      <c r="M718" s="121">
        <v>637102</v>
      </c>
      <c r="N718" s="121">
        <v>405372</v>
      </c>
      <c r="O718" s="121">
        <v>2802</v>
      </c>
    </row>
    <row r="719" spans="1:15" x14ac:dyDescent="0.4">
      <c r="A719" s="117" t="s">
        <v>6634</v>
      </c>
      <c r="B719" s="117" t="s">
        <v>225</v>
      </c>
      <c r="C719" s="117" t="s">
        <v>224</v>
      </c>
      <c r="D719" s="117" t="s">
        <v>223</v>
      </c>
      <c r="E719" s="117" t="s">
        <v>5219</v>
      </c>
      <c r="F719" s="117" t="s">
        <v>5218</v>
      </c>
      <c r="G719" s="118" t="str">
        <f t="shared" si="11"/>
        <v>082163笠間市</v>
      </c>
      <c r="H719" s="117"/>
      <c r="I719" s="117"/>
      <c r="J719" s="117"/>
      <c r="K719" s="121">
        <v>5188512</v>
      </c>
      <c r="L719" s="121">
        <v>2390347</v>
      </c>
      <c r="M719" s="121">
        <v>1188721</v>
      </c>
      <c r="N719" s="121">
        <v>766471</v>
      </c>
      <c r="O719" s="121">
        <v>5270</v>
      </c>
    </row>
    <row r="720" spans="1:15" x14ac:dyDescent="0.4">
      <c r="A720" s="117" t="s">
        <v>6634</v>
      </c>
      <c r="B720" s="117" t="s">
        <v>225</v>
      </c>
      <c r="C720" s="117" t="s">
        <v>224</v>
      </c>
      <c r="D720" s="117" t="s">
        <v>223</v>
      </c>
      <c r="E720" s="117" t="s">
        <v>5217</v>
      </c>
      <c r="F720" s="117" t="s">
        <v>5216</v>
      </c>
      <c r="G720" s="118" t="str">
        <f t="shared" si="11"/>
        <v>082171取手市</v>
      </c>
      <c r="H720" s="117"/>
      <c r="I720" s="117"/>
      <c r="J720" s="117"/>
      <c r="K720" s="121">
        <v>7064839</v>
      </c>
      <c r="L720" s="121">
        <v>3176941</v>
      </c>
      <c r="M720" s="121">
        <v>1614943</v>
      </c>
      <c r="N720" s="121">
        <v>999497</v>
      </c>
      <c r="O720" s="121">
        <v>7445</v>
      </c>
    </row>
    <row r="721" spans="1:15" x14ac:dyDescent="0.4">
      <c r="A721" s="117" t="s">
        <v>6634</v>
      </c>
      <c r="B721" s="117" t="s">
        <v>225</v>
      </c>
      <c r="C721" s="117" t="s">
        <v>224</v>
      </c>
      <c r="D721" s="117" t="s">
        <v>223</v>
      </c>
      <c r="E721" s="117" t="s">
        <v>5215</v>
      </c>
      <c r="F721" s="117" t="s">
        <v>5214</v>
      </c>
      <c r="G721" s="118" t="str">
        <f t="shared" si="11"/>
        <v>082198牛久市</v>
      </c>
      <c r="H721" s="117"/>
      <c r="I721" s="117"/>
      <c r="J721" s="117"/>
      <c r="K721" s="121">
        <v>4229989</v>
      </c>
      <c r="L721" s="121">
        <v>1455452</v>
      </c>
      <c r="M721" s="121">
        <v>768540</v>
      </c>
      <c r="N721" s="121">
        <v>492054</v>
      </c>
      <c r="O721" s="121">
        <v>2756</v>
      </c>
    </row>
    <row r="722" spans="1:15" x14ac:dyDescent="0.4">
      <c r="A722" s="117" t="s">
        <v>6634</v>
      </c>
      <c r="B722" s="117" t="s">
        <v>225</v>
      </c>
      <c r="C722" s="117" t="s">
        <v>224</v>
      </c>
      <c r="D722" s="117" t="s">
        <v>223</v>
      </c>
      <c r="E722" s="117" t="s">
        <v>5213</v>
      </c>
      <c r="F722" s="117" t="s">
        <v>5212</v>
      </c>
      <c r="G722" s="118" t="str">
        <f t="shared" si="11"/>
        <v>082201つくば市</v>
      </c>
      <c r="H722" s="117"/>
      <c r="I722" s="117"/>
      <c r="J722" s="117"/>
      <c r="K722" s="121">
        <v>15571496</v>
      </c>
      <c r="L722" s="121">
        <v>7469069</v>
      </c>
      <c r="M722" s="121">
        <v>3878130</v>
      </c>
      <c r="N722" s="121">
        <v>2352708</v>
      </c>
      <c r="O722" s="121">
        <v>12688</v>
      </c>
    </row>
    <row r="723" spans="1:15" x14ac:dyDescent="0.4">
      <c r="A723" s="117" t="s">
        <v>6634</v>
      </c>
      <c r="B723" s="117" t="s">
        <v>225</v>
      </c>
      <c r="C723" s="117" t="s">
        <v>224</v>
      </c>
      <c r="D723" s="117" t="s">
        <v>223</v>
      </c>
      <c r="E723" s="117" t="s">
        <v>5211</v>
      </c>
      <c r="F723" s="117" t="s">
        <v>5210</v>
      </c>
      <c r="G723" s="118" t="str">
        <f t="shared" si="11"/>
        <v>082210ひたちなか市</v>
      </c>
      <c r="H723" s="117"/>
      <c r="I723" s="117"/>
      <c r="J723" s="117"/>
      <c r="K723" s="121">
        <v>6486856</v>
      </c>
      <c r="L723" s="121">
        <v>2505441</v>
      </c>
      <c r="M723" s="121">
        <v>1368857</v>
      </c>
      <c r="N723" s="121">
        <v>822785</v>
      </c>
      <c r="O723" s="121">
        <v>10800</v>
      </c>
    </row>
    <row r="724" spans="1:15" x14ac:dyDescent="0.4">
      <c r="A724" s="117" t="s">
        <v>6634</v>
      </c>
      <c r="B724" s="117" t="s">
        <v>225</v>
      </c>
      <c r="C724" s="117" t="s">
        <v>224</v>
      </c>
      <c r="D724" s="117" t="s">
        <v>223</v>
      </c>
      <c r="E724" s="117" t="s">
        <v>5209</v>
      </c>
      <c r="F724" s="117" t="s">
        <v>5208</v>
      </c>
      <c r="G724" s="118" t="str">
        <f t="shared" si="11"/>
        <v>082228鹿嶋市</v>
      </c>
      <c r="H724" s="117"/>
      <c r="I724" s="117"/>
      <c r="J724" s="117"/>
      <c r="K724" s="121">
        <v>3833157</v>
      </c>
      <c r="L724" s="121">
        <v>1391962</v>
      </c>
      <c r="M724" s="121">
        <v>681668</v>
      </c>
      <c r="N724" s="121">
        <v>445726</v>
      </c>
      <c r="O724" s="121">
        <v>2686</v>
      </c>
    </row>
    <row r="725" spans="1:15" x14ac:dyDescent="0.4">
      <c r="A725" s="117" t="s">
        <v>6634</v>
      </c>
      <c r="B725" s="117" t="s">
        <v>225</v>
      </c>
      <c r="C725" s="117" t="s">
        <v>224</v>
      </c>
      <c r="D725" s="117" t="s">
        <v>223</v>
      </c>
      <c r="E725" s="117" t="s">
        <v>5207</v>
      </c>
      <c r="F725" s="117" t="s">
        <v>5206</v>
      </c>
      <c r="G725" s="118" t="str">
        <f t="shared" si="11"/>
        <v>082236潮来市</v>
      </c>
      <c r="H725" s="117"/>
      <c r="I725" s="117"/>
      <c r="J725" s="117"/>
      <c r="K725" s="121">
        <v>1926222</v>
      </c>
      <c r="L725" s="121">
        <v>797984</v>
      </c>
      <c r="M725" s="121">
        <v>390238</v>
      </c>
      <c r="N725" s="121">
        <v>262247</v>
      </c>
      <c r="O725" s="121">
        <v>1493</v>
      </c>
    </row>
    <row r="726" spans="1:15" x14ac:dyDescent="0.4">
      <c r="A726" s="117" t="s">
        <v>6634</v>
      </c>
      <c r="B726" s="117" t="s">
        <v>225</v>
      </c>
      <c r="C726" s="117" t="s">
        <v>224</v>
      </c>
      <c r="D726" s="117" t="s">
        <v>223</v>
      </c>
      <c r="E726" s="117" t="s">
        <v>5205</v>
      </c>
      <c r="F726" s="117" t="s">
        <v>5204</v>
      </c>
      <c r="G726" s="118" t="str">
        <f t="shared" si="11"/>
        <v>082244守谷市</v>
      </c>
      <c r="H726" s="117"/>
      <c r="I726" s="117"/>
      <c r="J726" s="117"/>
      <c r="K726" s="121">
        <v>2993099</v>
      </c>
      <c r="L726" s="121">
        <v>1254623</v>
      </c>
      <c r="M726" s="121">
        <v>613007</v>
      </c>
      <c r="N726" s="121">
        <v>425345</v>
      </c>
      <c r="O726" s="121">
        <v>2511</v>
      </c>
    </row>
    <row r="727" spans="1:15" x14ac:dyDescent="0.4">
      <c r="A727" s="117" t="s">
        <v>6634</v>
      </c>
      <c r="B727" s="117" t="s">
        <v>225</v>
      </c>
      <c r="C727" s="117" t="s">
        <v>224</v>
      </c>
      <c r="D727" s="117" t="s">
        <v>223</v>
      </c>
      <c r="E727" s="117" t="s">
        <v>5203</v>
      </c>
      <c r="F727" s="117" t="s">
        <v>5202</v>
      </c>
      <c r="G727" s="118" t="str">
        <f t="shared" si="11"/>
        <v>082252常陸大宮市</v>
      </c>
      <c r="H727" s="117"/>
      <c r="J727" s="117"/>
      <c r="K727" s="121">
        <v>3736683</v>
      </c>
      <c r="L727" s="121">
        <v>1657249</v>
      </c>
      <c r="M727" s="121">
        <v>820023</v>
      </c>
      <c r="N727" s="121">
        <v>521106</v>
      </c>
      <c r="O727" s="121">
        <v>3345</v>
      </c>
    </row>
    <row r="728" spans="1:15" x14ac:dyDescent="0.4">
      <c r="A728" s="117" t="s">
        <v>6634</v>
      </c>
      <c r="B728" s="117" t="s">
        <v>225</v>
      </c>
      <c r="C728" s="117" t="s">
        <v>224</v>
      </c>
      <c r="D728" s="117" t="s">
        <v>223</v>
      </c>
      <c r="E728" s="117" t="s">
        <v>5201</v>
      </c>
      <c r="F728" s="117" t="s">
        <v>5200</v>
      </c>
      <c r="G728" s="118" t="str">
        <f t="shared" si="11"/>
        <v>082261那珂市</v>
      </c>
      <c r="H728" s="117"/>
      <c r="I728" s="117"/>
      <c r="J728" s="117"/>
      <c r="K728" s="121">
        <v>3817080</v>
      </c>
      <c r="L728" s="121">
        <v>1719751</v>
      </c>
      <c r="M728" s="121">
        <v>888669</v>
      </c>
      <c r="N728" s="121">
        <v>560468</v>
      </c>
      <c r="O728" s="121">
        <v>3899</v>
      </c>
    </row>
    <row r="729" spans="1:15" x14ac:dyDescent="0.4">
      <c r="A729" s="117" t="s">
        <v>6634</v>
      </c>
      <c r="B729" s="117" t="s">
        <v>225</v>
      </c>
      <c r="C729" s="117" t="s">
        <v>224</v>
      </c>
      <c r="D729" s="117" t="s">
        <v>223</v>
      </c>
      <c r="E729" s="117" t="s">
        <v>5199</v>
      </c>
      <c r="F729" s="117" t="s">
        <v>5198</v>
      </c>
      <c r="G729" s="118" t="str">
        <f t="shared" si="11"/>
        <v>082279筑西市</v>
      </c>
      <c r="H729" s="117"/>
      <c r="I729" s="117"/>
      <c r="J729" s="117"/>
      <c r="K729" s="121">
        <v>5938718</v>
      </c>
      <c r="L729" s="121">
        <v>2638629</v>
      </c>
      <c r="M729" s="121">
        <v>1376479</v>
      </c>
      <c r="N729" s="121">
        <v>882930</v>
      </c>
      <c r="O729" s="121">
        <v>6291</v>
      </c>
    </row>
    <row r="730" spans="1:15" x14ac:dyDescent="0.4">
      <c r="A730" s="117" t="s">
        <v>6634</v>
      </c>
      <c r="B730" s="117" t="s">
        <v>225</v>
      </c>
      <c r="C730" s="117" t="s">
        <v>224</v>
      </c>
      <c r="D730" s="117" t="s">
        <v>223</v>
      </c>
      <c r="E730" s="117" t="s">
        <v>5197</v>
      </c>
      <c r="F730" s="117" t="s">
        <v>5196</v>
      </c>
      <c r="G730" s="118" t="str">
        <f t="shared" si="11"/>
        <v>082287坂東市</v>
      </c>
      <c r="H730" s="117"/>
      <c r="I730" s="117"/>
      <c r="J730" s="117"/>
      <c r="K730" s="121">
        <v>3383855</v>
      </c>
      <c r="L730" s="121">
        <v>1490316</v>
      </c>
      <c r="M730" s="121">
        <v>764159</v>
      </c>
      <c r="N730" s="121">
        <v>490800</v>
      </c>
      <c r="O730" s="121">
        <v>4198</v>
      </c>
    </row>
    <row r="731" spans="1:15" x14ac:dyDescent="0.4">
      <c r="A731" s="117" t="s">
        <v>6634</v>
      </c>
      <c r="B731" s="117" t="s">
        <v>225</v>
      </c>
      <c r="C731" s="117" t="s">
        <v>224</v>
      </c>
      <c r="D731" s="117" t="s">
        <v>223</v>
      </c>
      <c r="E731" s="117" t="s">
        <v>5195</v>
      </c>
      <c r="F731" s="117" t="s">
        <v>5194</v>
      </c>
      <c r="G731" s="118" t="str">
        <f t="shared" si="11"/>
        <v>082295稲敷市</v>
      </c>
      <c r="H731" s="117"/>
      <c r="I731" s="117"/>
      <c r="J731" s="117"/>
      <c r="K731" s="121">
        <v>3313896</v>
      </c>
      <c r="L731" s="121">
        <v>1270997</v>
      </c>
      <c r="M731" s="121">
        <v>647925</v>
      </c>
      <c r="N731" s="121">
        <v>430554</v>
      </c>
      <c r="O731" s="121">
        <v>2344</v>
      </c>
    </row>
    <row r="732" spans="1:15" x14ac:dyDescent="0.4">
      <c r="A732" s="117" t="s">
        <v>6634</v>
      </c>
      <c r="B732" s="117" t="s">
        <v>225</v>
      </c>
      <c r="C732" s="117" t="s">
        <v>224</v>
      </c>
      <c r="D732" s="117" t="s">
        <v>223</v>
      </c>
      <c r="E732" s="117" t="s">
        <v>5193</v>
      </c>
      <c r="F732" s="117" t="s">
        <v>5192</v>
      </c>
      <c r="G732" s="118" t="str">
        <f t="shared" si="11"/>
        <v>082309かすみがうら市</v>
      </c>
      <c r="H732" s="117"/>
      <c r="I732" s="117"/>
      <c r="J732" s="117"/>
      <c r="K732" s="121">
        <v>3131596</v>
      </c>
      <c r="L732" s="121">
        <v>1406239</v>
      </c>
      <c r="M732" s="121">
        <v>716769</v>
      </c>
      <c r="N732" s="121">
        <v>444569</v>
      </c>
      <c r="O732" s="121">
        <v>3905</v>
      </c>
    </row>
    <row r="733" spans="1:15" x14ac:dyDescent="0.4">
      <c r="A733" s="117" t="s">
        <v>6634</v>
      </c>
      <c r="B733" s="117" t="s">
        <v>225</v>
      </c>
      <c r="C733" s="117" t="s">
        <v>224</v>
      </c>
      <c r="D733" s="117" t="s">
        <v>223</v>
      </c>
      <c r="E733" s="117" t="s">
        <v>5191</v>
      </c>
      <c r="F733" s="117" t="s">
        <v>5190</v>
      </c>
      <c r="G733" s="118" t="str">
        <f t="shared" si="11"/>
        <v>082317桜川市</v>
      </c>
      <c r="H733" s="117"/>
      <c r="I733" s="117"/>
      <c r="J733" s="117"/>
      <c r="K733" s="121">
        <v>2526898</v>
      </c>
      <c r="L733" s="121">
        <v>1180774</v>
      </c>
      <c r="M733" s="121">
        <v>546534</v>
      </c>
      <c r="N733" s="121">
        <v>362523</v>
      </c>
      <c r="O733" s="121">
        <v>2298</v>
      </c>
    </row>
    <row r="734" spans="1:15" x14ac:dyDescent="0.4">
      <c r="A734" s="117" t="s">
        <v>6634</v>
      </c>
      <c r="B734" s="117" t="s">
        <v>225</v>
      </c>
      <c r="C734" s="117" t="s">
        <v>224</v>
      </c>
      <c r="D734" s="117" t="s">
        <v>223</v>
      </c>
      <c r="E734" s="117" t="s">
        <v>5189</v>
      </c>
      <c r="F734" s="117" t="s">
        <v>5188</v>
      </c>
      <c r="G734" s="118" t="str">
        <f t="shared" si="11"/>
        <v>082325神栖市</v>
      </c>
      <c r="H734" s="117"/>
      <c r="I734" s="117"/>
      <c r="J734" s="117"/>
      <c r="K734" s="121">
        <v>4912958</v>
      </c>
      <c r="L734" s="121">
        <v>2126598</v>
      </c>
      <c r="M734" s="121">
        <v>1126692</v>
      </c>
      <c r="N734" s="121">
        <v>734523</v>
      </c>
      <c r="O734" s="121">
        <v>4106</v>
      </c>
    </row>
    <row r="735" spans="1:15" x14ac:dyDescent="0.4">
      <c r="A735" s="117" t="s">
        <v>6634</v>
      </c>
      <c r="B735" s="117" t="s">
        <v>225</v>
      </c>
      <c r="C735" s="117" t="s">
        <v>224</v>
      </c>
      <c r="D735" s="117" t="s">
        <v>223</v>
      </c>
      <c r="E735" s="117" t="s">
        <v>5187</v>
      </c>
      <c r="F735" s="117" t="s">
        <v>5186</v>
      </c>
      <c r="G735" s="118" t="str">
        <f t="shared" si="11"/>
        <v>082333行方市</v>
      </c>
      <c r="H735" s="117"/>
      <c r="I735" s="117"/>
      <c r="J735" s="117"/>
      <c r="K735" s="121">
        <v>2782956</v>
      </c>
      <c r="L735" s="121">
        <v>1146999</v>
      </c>
      <c r="M735" s="121">
        <v>616186</v>
      </c>
      <c r="N735" s="121">
        <v>384075</v>
      </c>
      <c r="O735" s="121">
        <v>2481</v>
      </c>
    </row>
    <row r="736" spans="1:15" x14ac:dyDescent="0.4">
      <c r="A736" s="117" t="s">
        <v>6634</v>
      </c>
      <c r="B736" s="117" t="s">
        <v>225</v>
      </c>
      <c r="C736" s="117" t="s">
        <v>224</v>
      </c>
      <c r="D736" s="117" t="s">
        <v>223</v>
      </c>
      <c r="E736" s="117" t="s">
        <v>5185</v>
      </c>
      <c r="F736" s="117" t="s">
        <v>5184</v>
      </c>
      <c r="G736" s="118" t="str">
        <f t="shared" si="11"/>
        <v>082341鉾田市</v>
      </c>
      <c r="H736" s="117"/>
      <c r="I736" s="117"/>
      <c r="J736" s="117"/>
      <c r="K736" s="121">
        <v>2793549</v>
      </c>
      <c r="L736" s="121">
        <v>1210134</v>
      </c>
      <c r="M736" s="121">
        <v>602121</v>
      </c>
      <c r="N736" s="121">
        <v>387028</v>
      </c>
      <c r="O736" s="121">
        <v>2600</v>
      </c>
    </row>
    <row r="737" spans="1:15" x14ac:dyDescent="0.4">
      <c r="A737" s="117" t="s">
        <v>6634</v>
      </c>
      <c r="B737" s="117" t="s">
        <v>225</v>
      </c>
      <c r="C737" s="117" t="s">
        <v>224</v>
      </c>
      <c r="D737" s="117" t="s">
        <v>223</v>
      </c>
      <c r="E737" s="117" t="s">
        <v>5183</v>
      </c>
      <c r="F737" s="117" t="s">
        <v>5182</v>
      </c>
      <c r="G737" s="118" t="str">
        <f t="shared" si="11"/>
        <v>082350つくばみらい市</v>
      </c>
      <c r="H737" s="117"/>
      <c r="I737" s="117"/>
      <c r="J737" s="117"/>
      <c r="K737" s="121">
        <v>2958265</v>
      </c>
      <c r="L737" s="121">
        <v>1124481</v>
      </c>
      <c r="M737" s="121">
        <v>623103</v>
      </c>
      <c r="N737" s="121">
        <v>430753</v>
      </c>
      <c r="O737" s="121">
        <v>2464</v>
      </c>
    </row>
    <row r="738" spans="1:15" x14ac:dyDescent="0.4">
      <c r="A738" s="117" t="s">
        <v>6634</v>
      </c>
      <c r="B738" s="117" t="s">
        <v>225</v>
      </c>
      <c r="C738" s="117" t="s">
        <v>224</v>
      </c>
      <c r="D738" s="117" t="s">
        <v>223</v>
      </c>
      <c r="E738" s="117" t="s">
        <v>5181</v>
      </c>
      <c r="F738" s="117" t="s">
        <v>5180</v>
      </c>
      <c r="G738" s="118" t="str">
        <f t="shared" si="11"/>
        <v>082368小美玉市</v>
      </c>
      <c r="H738" s="117"/>
      <c r="I738" s="117"/>
      <c r="J738" s="117"/>
      <c r="K738" s="121">
        <v>3747049</v>
      </c>
      <c r="L738" s="121">
        <v>1688568</v>
      </c>
      <c r="M738" s="121">
        <v>892062</v>
      </c>
      <c r="N738" s="121">
        <v>562072</v>
      </c>
      <c r="O738" s="121">
        <v>4408</v>
      </c>
    </row>
    <row r="739" spans="1:15" x14ac:dyDescent="0.4">
      <c r="A739" s="117" t="s">
        <v>6634</v>
      </c>
      <c r="B739" s="117" t="s">
        <v>225</v>
      </c>
      <c r="C739" s="117" t="s">
        <v>224</v>
      </c>
      <c r="D739" s="117" t="s">
        <v>223</v>
      </c>
      <c r="E739" s="117" t="s">
        <v>5179</v>
      </c>
      <c r="F739" s="117" t="s">
        <v>5178</v>
      </c>
      <c r="G739" s="118" t="str">
        <f t="shared" si="11"/>
        <v>083020茨城町</v>
      </c>
      <c r="H739" s="117"/>
      <c r="I739" s="117"/>
      <c r="J739" s="117"/>
      <c r="K739" s="121">
        <v>2323983</v>
      </c>
      <c r="L739" s="121">
        <v>976401</v>
      </c>
      <c r="M739" s="121">
        <v>501369</v>
      </c>
      <c r="N739" s="121">
        <v>317358</v>
      </c>
      <c r="O739" s="121">
        <v>2453</v>
      </c>
    </row>
    <row r="740" spans="1:15" x14ac:dyDescent="0.4">
      <c r="A740" s="117" t="s">
        <v>6634</v>
      </c>
      <c r="B740" s="117" t="s">
        <v>225</v>
      </c>
      <c r="C740" s="117" t="s">
        <v>224</v>
      </c>
      <c r="D740" s="117" t="s">
        <v>223</v>
      </c>
      <c r="E740" s="117" t="s">
        <v>5177</v>
      </c>
      <c r="F740" s="117" t="s">
        <v>5176</v>
      </c>
      <c r="G740" s="118" t="str">
        <f t="shared" si="11"/>
        <v>083097大洗町</v>
      </c>
      <c r="H740" s="117"/>
      <c r="I740" s="117"/>
      <c r="J740" s="117"/>
      <c r="K740" s="121">
        <v>1569056</v>
      </c>
      <c r="L740" s="121">
        <v>664087</v>
      </c>
      <c r="M740" s="121">
        <v>365577</v>
      </c>
      <c r="N740" s="121">
        <v>229715</v>
      </c>
      <c r="O740" s="121">
        <v>1468</v>
      </c>
    </row>
    <row r="741" spans="1:15" x14ac:dyDescent="0.4">
      <c r="A741" s="117" t="s">
        <v>6634</v>
      </c>
      <c r="B741" s="117" t="s">
        <v>225</v>
      </c>
      <c r="C741" s="117" t="s">
        <v>224</v>
      </c>
      <c r="D741" s="117" t="s">
        <v>223</v>
      </c>
      <c r="E741" s="117" t="s">
        <v>5175</v>
      </c>
      <c r="F741" s="117" t="s">
        <v>5174</v>
      </c>
      <c r="G741" s="118" t="str">
        <f t="shared" si="11"/>
        <v>083101城里町</v>
      </c>
      <c r="H741" s="117"/>
      <c r="I741" s="117"/>
      <c r="J741" s="117"/>
      <c r="K741" s="121">
        <v>1547099</v>
      </c>
      <c r="L741" s="121">
        <v>572270</v>
      </c>
      <c r="M741" s="121">
        <v>309427</v>
      </c>
      <c r="N741" s="121">
        <v>210381</v>
      </c>
      <c r="O741" s="121">
        <v>1594</v>
      </c>
    </row>
    <row r="742" spans="1:15" x14ac:dyDescent="0.4">
      <c r="A742" s="117" t="s">
        <v>6634</v>
      </c>
      <c r="B742" s="117" t="s">
        <v>225</v>
      </c>
      <c r="C742" s="117" t="s">
        <v>224</v>
      </c>
      <c r="D742" s="117" t="s">
        <v>223</v>
      </c>
      <c r="E742" s="117" t="s">
        <v>5173</v>
      </c>
      <c r="F742" s="117" t="s">
        <v>5172</v>
      </c>
      <c r="G742" s="118" t="str">
        <f t="shared" si="11"/>
        <v>083411東海村</v>
      </c>
      <c r="H742" s="117"/>
      <c r="I742" s="117"/>
      <c r="J742" s="117"/>
      <c r="K742" s="121">
        <v>3196912</v>
      </c>
      <c r="L742" s="121">
        <v>1289207</v>
      </c>
      <c r="M742" s="121">
        <v>701092</v>
      </c>
      <c r="N742" s="121">
        <v>429724</v>
      </c>
      <c r="O742" s="121">
        <v>2699</v>
      </c>
    </row>
    <row r="743" spans="1:15" x14ac:dyDescent="0.4">
      <c r="A743" s="117" t="s">
        <v>6634</v>
      </c>
      <c r="B743" s="117" t="s">
        <v>225</v>
      </c>
      <c r="C743" s="117" t="s">
        <v>224</v>
      </c>
      <c r="D743" s="117" t="s">
        <v>223</v>
      </c>
      <c r="E743" s="117" t="s">
        <v>5171</v>
      </c>
      <c r="F743" s="117" t="s">
        <v>5170</v>
      </c>
      <c r="G743" s="118" t="str">
        <f t="shared" si="11"/>
        <v>083640大子町</v>
      </c>
      <c r="H743" s="117"/>
      <c r="I743" s="117"/>
      <c r="J743" s="117"/>
      <c r="K743" s="121">
        <v>1947113</v>
      </c>
      <c r="L743" s="121">
        <v>785324</v>
      </c>
      <c r="M743" s="121">
        <v>421331</v>
      </c>
      <c r="N743" s="121">
        <v>266938</v>
      </c>
      <c r="O743" s="121">
        <v>2981</v>
      </c>
    </row>
    <row r="744" spans="1:15" x14ac:dyDescent="0.4">
      <c r="A744" s="117" t="s">
        <v>6634</v>
      </c>
      <c r="B744" s="117" t="s">
        <v>225</v>
      </c>
      <c r="C744" s="117" t="s">
        <v>224</v>
      </c>
      <c r="D744" s="117" t="s">
        <v>223</v>
      </c>
      <c r="E744" s="117" t="s">
        <v>5169</v>
      </c>
      <c r="F744" s="117" t="s">
        <v>5168</v>
      </c>
      <c r="G744" s="118" t="str">
        <f t="shared" si="11"/>
        <v>084425美浦村</v>
      </c>
      <c r="H744" s="117"/>
      <c r="I744" s="117"/>
      <c r="J744" s="117"/>
      <c r="K744" s="121">
        <v>1377959</v>
      </c>
      <c r="L744" s="121">
        <v>548809</v>
      </c>
      <c r="M744" s="121">
        <v>263145</v>
      </c>
      <c r="N744" s="121">
        <v>185972</v>
      </c>
      <c r="O744" s="121">
        <v>1141</v>
      </c>
    </row>
    <row r="745" spans="1:15" x14ac:dyDescent="0.4">
      <c r="A745" s="117" t="s">
        <v>6634</v>
      </c>
      <c r="B745" s="117" t="s">
        <v>225</v>
      </c>
      <c r="C745" s="117" t="s">
        <v>224</v>
      </c>
      <c r="D745" s="117" t="s">
        <v>223</v>
      </c>
      <c r="E745" s="117" t="s">
        <v>5167</v>
      </c>
      <c r="F745" s="117" t="s">
        <v>5166</v>
      </c>
      <c r="G745" s="118" t="str">
        <f t="shared" si="11"/>
        <v>084433阿見町</v>
      </c>
      <c r="H745" s="117"/>
      <c r="I745" s="117"/>
      <c r="J745" s="117"/>
      <c r="K745" s="121">
        <v>2346262</v>
      </c>
      <c r="L745" s="121">
        <v>1015222</v>
      </c>
      <c r="M745" s="121">
        <v>518065</v>
      </c>
      <c r="N745" s="121">
        <v>332654</v>
      </c>
      <c r="O745" s="121">
        <v>1366</v>
      </c>
    </row>
    <row r="746" spans="1:15" x14ac:dyDescent="0.4">
      <c r="A746" s="117" t="s">
        <v>6634</v>
      </c>
      <c r="B746" s="117" t="s">
        <v>225</v>
      </c>
      <c r="C746" s="117" t="s">
        <v>224</v>
      </c>
      <c r="D746" s="117" t="s">
        <v>223</v>
      </c>
      <c r="E746" s="117" t="s">
        <v>5165</v>
      </c>
      <c r="F746" s="117" t="s">
        <v>5164</v>
      </c>
      <c r="G746" s="118" t="str">
        <f t="shared" si="11"/>
        <v>084476河内町</v>
      </c>
      <c r="H746" s="117"/>
      <c r="I746" s="117"/>
      <c r="J746" s="117"/>
      <c r="K746" s="121">
        <v>890356</v>
      </c>
      <c r="L746" s="121">
        <v>394071</v>
      </c>
      <c r="M746" s="121">
        <v>177103</v>
      </c>
      <c r="N746" s="121">
        <v>135104</v>
      </c>
      <c r="O746" s="121">
        <v>809</v>
      </c>
    </row>
    <row r="747" spans="1:15" x14ac:dyDescent="0.4">
      <c r="A747" s="117" t="s">
        <v>6634</v>
      </c>
      <c r="B747" s="117" t="s">
        <v>225</v>
      </c>
      <c r="C747" s="117" t="s">
        <v>224</v>
      </c>
      <c r="D747" s="117" t="s">
        <v>223</v>
      </c>
      <c r="E747" s="117" t="s">
        <v>5163</v>
      </c>
      <c r="F747" s="117" t="s">
        <v>5162</v>
      </c>
      <c r="G747" s="118" t="str">
        <f t="shared" si="11"/>
        <v>085219八千代町</v>
      </c>
      <c r="H747" s="117"/>
      <c r="I747" s="117"/>
      <c r="J747" s="117"/>
      <c r="K747" s="121">
        <v>1307296</v>
      </c>
      <c r="L747" s="121">
        <v>569630</v>
      </c>
      <c r="M747" s="121">
        <v>273399</v>
      </c>
      <c r="N747" s="121">
        <v>190192</v>
      </c>
      <c r="O747" s="121">
        <v>937</v>
      </c>
    </row>
    <row r="748" spans="1:15" x14ac:dyDescent="0.4">
      <c r="A748" s="117" t="s">
        <v>6634</v>
      </c>
      <c r="B748" s="117" t="s">
        <v>225</v>
      </c>
      <c r="C748" s="117" t="s">
        <v>224</v>
      </c>
      <c r="D748" s="117" t="s">
        <v>223</v>
      </c>
      <c r="E748" s="117" t="s">
        <v>5161</v>
      </c>
      <c r="F748" s="117" t="s">
        <v>5160</v>
      </c>
      <c r="G748" s="118" t="str">
        <f t="shared" si="11"/>
        <v>085421五霞町</v>
      </c>
      <c r="H748" s="117"/>
      <c r="J748" s="117"/>
      <c r="K748" s="121">
        <v>836063</v>
      </c>
      <c r="L748" s="121">
        <v>329033</v>
      </c>
      <c r="M748" s="121">
        <v>167811</v>
      </c>
      <c r="N748" s="121">
        <v>119314</v>
      </c>
      <c r="O748" s="121">
        <v>718</v>
      </c>
    </row>
    <row r="749" spans="1:15" x14ac:dyDescent="0.4">
      <c r="A749" s="117" t="s">
        <v>6634</v>
      </c>
      <c r="B749" s="117" t="s">
        <v>225</v>
      </c>
      <c r="C749" s="117" t="s">
        <v>224</v>
      </c>
      <c r="D749" s="117" t="s">
        <v>223</v>
      </c>
      <c r="E749" s="117" t="s">
        <v>5159</v>
      </c>
      <c r="F749" s="117" t="s">
        <v>5158</v>
      </c>
      <c r="G749" s="118" t="str">
        <f t="shared" si="11"/>
        <v>085464境町</v>
      </c>
      <c r="H749" s="117"/>
      <c r="J749" s="117"/>
      <c r="K749" s="121">
        <v>1587868</v>
      </c>
      <c r="L749" s="121">
        <v>701021</v>
      </c>
      <c r="M749" s="121">
        <v>352867</v>
      </c>
      <c r="N749" s="121">
        <v>238728</v>
      </c>
      <c r="O749" s="121">
        <v>1619</v>
      </c>
    </row>
    <row r="750" spans="1:15" x14ac:dyDescent="0.4">
      <c r="A750" s="117" t="s">
        <v>6634</v>
      </c>
      <c r="B750" s="117" t="s">
        <v>225</v>
      </c>
      <c r="C750" s="117" t="s">
        <v>224</v>
      </c>
      <c r="D750" s="117" t="s">
        <v>223</v>
      </c>
      <c r="E750" s="117" t="s">
        <v>5157</v>
      </c>
      <c r="F750" s="117" t="s">
        <v>5156</v>
      </c>
      <c r="G750" s="118" t="str">
        <f t="shared" si="11"/>
        <v>085642利根町</v>
      </c>
      <c r="H750" s="117"/>
      <c r="J750" s="117"/>
      <c r="K750" s="121">
        <v>1284780</v>
      </c>
      <c r="L750" s="121">
        <v>586450</v>
      </c>
      <c r="M750" s="121">
        <v>279140</v>
      </c>
      <c r="N750" s="121">
        <v>187794</v>
      </c>
      <c r="O750" s="121">
        <v>986</v>
      </c>
    </row>
    <row r="751" spans="1:15" x14ac:dyDescent="0.4">
      <c r="A751" s="117" t="s">
        <v>6634</v>
      </c>
      <c r="B751" s="117" t="s">
        <v>225</v>
      </c>
      <c r="C751" s="117" t="s">
        <v>224</v>
      </c>
      <c r="D751" s="117" t="s">
        <v>223</v>
      </c>
      <c r="E751" s="117" t="s">
        <v>5155</v>
      </c>
      <c r="F751" s="117" t="s">
        <v>5154</v>
      </c>
      <c r="G751" s="118" t="str">
        <f t="shared" si="11"/>
        <v>088366大宮地方環境整備組合</v>
      </c>
      <c r="H751" s="117"/>
      <c r="I751" s="117"/>
      <c r="J751" s="117"/>
      <c r="K751" s="121">
        <v>144875</v>
      </c>
      <c r="L751" s="121">
        <v>69110</v>
      </c>
      <c r="M751" s="121">
        <v>30650</v>
      </c>
      <c r="N751" s="121">
        <v>20323</v>
      </c>
      <c r="O751" s="121">
        <v>326</v>
      </c>
    </row>
    <row r="752" spans="1:15" x14ac:dyDescent="0.4">
      <c r="A752" s="117" t="s">
        <v>6634</v>
      </c>
      <c r="B752" s="117" t="s">
        <v>225</v>
      </c>
      <c r="C752" s="117" t="s">
        <v>224</v>
      </c>
      <c r="D752" s="117" t="s">
        <v>223</v>
      </c>
      <c r="E752" s="117" t="s">
        <v>5153</v>
      </c>
      <c r="F752" s="117" t="s">
        <v>5152</v>
      </c>
      <c r="G752" s="118" t="str">
        <f t="shared" si="11"/>
        <v>088404清水丘診療所事務組合</v>
      </c>
      <c r="H752" s="117"/>
      <c r="J752" s="117"/>
      <c r="K752" s="121">
        <v>0</v>
      </c>
      <c r="L752" s="121">
        <v>0</v>
      </c>
      <c r="M752" s="121">
        <v>0</v>
      </c>
      <c r="N752" s="121">
        <v>0</v>
      </c>
      <c r="O752" s="121">
        <v>0</v>
      </c>
    </row>
    <row r="753" spans="1:15" x14ac:dyDescent="0.4">
      <c r="A753" s="117" t="s">
        <v>6634</v>
      </c>
      <c r="B753" s="117" t="s">
        <v>225</v>
      </c>
      <c r="C753" s="117" t="s">
        <v>224</v>
      </c>
      <c r="D753" s="117" t="s">
        <v>223</v>
      </c>
      <c r="E753" s="117" t="s">
        <v>5151</v>
      </c>
      <c r="F753" s="117" t="s">
        <v>5150</v>
      </c>
      <c r="G753" s="118" t="str">
        <f t="shared" si="11"/>
        <v>088439常総衛生組合</v>
      </c>
      <c r="H753" s="117"/>
      <c r="J753" s="117"/>
      <c r="K753" s="121">
        <v>71002</v>
      </c>
      <c r="L753" s="121">
        <v>37045</v>
      </c>
      <c r="M753" s="121">
        <v>17508</v>
      </c>
      <c r="N753" s="121">
        <v>10820</v>
      </c>
      <c r="O753" s="121">
        <v>163</v>
      </c>
    </row>
    <row r="754" spans="1:15" x14ac:dyDescent="0.4">
      <c r="A754" s="117" t="s">
        <v>6634</v>
      </c>
      <c r="B754" s="117" t="s">
        <v>225</v>
      </c>
      <c r="C754" s="117" t="s">
        <v>224</v>
      </c>
      <c r="D754" s="117" t="s">
        <v>223</v>
      </c>
      <c r="E754" s="117" t="s">
        <v>5149</v>
      </c>
      <c r="F754" s="117" t="s">
        <v>5148</v>
      </c>
      <c r="G754" s="118" t="str">
        <f t="shared" si="11"/>
        <v>088455龍ヶ崎地方塵芥処理組合</v>
      </c>
      <c r="H754" s="117"/>
      <c r="J754" s="117"/>
      <c r="K754" s="121">
        <v>149031</v>
      </c>
      <c r="L754" s="121">
        <v>70964</v>
      </c>
      <c r="M754" s="121">
        <v>34267</v>
      </c>
      <c r="N754" s="121">
        <v>21126</v>
      </c>
      <c r="O754" s="121">
        <v>348</v>
      </c>
    </row>
    <row r="755" spans="1:15" x14ac:dyDescent="0.4">
      <c r="A755" s="117" t="s">
        <v>6634</v>
      </c>
      <c r="B755" s="117" t="s">
        <v>225</v>
      </c>
      <c r="C755" s="117" t="s">
        <v>224</v>
      </c>
      <c r="D755" s="117" t="s">
        <v>223</v>
      </c>
      <c r="E755" s="117" t="s">
        <v>5147</v>
      </c>
      <c r="F755" s="117" t="s">
        <v>5146</v>
      </c>
      <c r="G755" s="118" t="str">
        <f t="shared" si="11"/>
        <v>088501龍ヶ崎地方衛生組合</v>
      </c>
      <c r="H755" s="117"/>
      <c r="J755" s="117"/>
      <c r="K755" s="121">
        <v>142652</v>
      </c>
      <c r="L755" s="121">
        <v>72577</v>
      </c>
      <c r="M755" s="121">
        <v>34531</v>
      </c>
      <c r="N755" s="121">
        <v>21522</v>
      </c>
      <c r="O755" s="121">
        <v>437</v>
      </c>
    </row>
    <row r="756" spans="1:15" x14ac:dyDescent="0.4">
      <c r="A756" s="117" t="s">
        <v>6634</v>
      </c>
      <c r="B756" s="117" t="s">
        <v>225</v>
      </c>
      <c r="C756" s="117" t="s">
        <v>224</v>
      </c>
      <c r="D756" s="117" t="s">
        <v>223</v>
      </c>
      <c r="E756" s="117" t="s">
        <v>5145</v>
      </c>
      <c r="F756" s="117" t="s">
        <v>5144</v>
      </c>
      <c r="G756" s="118" t="str">
        <f t="shared" si="11"/>
        <v>088510さしま環境管理事務組合</v>
      </c>
      <c r="H756" s="117"/>
      <c r="J756" s="117"/>
      <c r="K756" s="121">
        <v>455185</v>
      </c>
      <c r="L756" s="121">
        <v>235618</v>
      </c>
      <c r="M756" s="121">
        <v>106908</v>
      </c>
      <c r="N756" s="121">
        <v>70253</v>
      </c>
      <c r="O756" s="121">
        <v>1052</v>
      </c>
    </row>
    <row r="757" spans="1:15" x14ac:dyDescent="0.4">
      <c r="A757" s="117" t="s">
        <v>6634</v>
      </c>
      <c r="B757" s="117" t="s">
        <v>225</v>
      </c>
      <c r="C757" s="117" t="s">
        <v>224</v>
      </c>
      <c r="D757" s="117" t="s">
        <v>223</v>
      </c>
      <c r="E757" s="117" t="s">
        <v>5143</v>
      </c>
      <c r="F757" s="117" t="s">
        <v>5142</v>
      </c>
      <c r="G757" s="118" t="str">
        <f t="shared" si="11"/>
        <v>088536筑北環境衛生組合</v>
      </c>
      <c r="H757" s="117"/>
      <c r="J757" s="117"/>
      <c r="K757" s="121">
        <v>64927</v>
      </c>
      <c r="L757" s="121">
        <v>34799</v>
      </c>
      <c r="M757" s="121">
        <v>15073</v>
      </c>
      <c r="N757" s="121">
        <v>10026</v>
      </c>
      <c r="O757" s="121">
        <v>179</v>
      </c>
    </row>
    <row r="758" spans="1:15" x14ac:dyDescent="0.4">
      <c r="A758" s="117" t="s">
        <v>6634</v>
      </c>
      <c r="B758" s="117" t="s">
        <v>225</v>
      </c>
      <c r="C758" s="117" t="s">
        <v>224</v>
      </c>
      <c r="D758" s="117" t="s">
        <v>223</v>
      </c>
      <c r="E758" s="117" t="s">
        <v>5141</v>
      </c>
      <c r="F758" s="117" t="s">
        <v>5140</v>
      </c>
      <c r="G758" s="118" t="str">
        <f t="shared" si="11"/>
        <v>088552茨城地方広域環境事務組合</v>
      </c>
      <c r="H758" s="117"/>
      <c r="J758" s="117"/>
      <c r="K758" s="121">
        <v>96416</v>
      </c>
      <c r="L758" s="121">
        <v>46610</v>
      </c>
      <c r="M758" s="121">
        <v>24352</v>
      </c>
      <c r="N758" s="121">
        <v>14495</v>
      </c>
      <c r="O758" s="121">
        <v>501</v>
      </c>
    </row>
    <row r="759" spans="1:15" x14ac:dyDescent="0.4">
      <c r="A759" s="117" t="s">
        <v>6634</v>
      </c>
      <c r="B759" s="117" t="s">
        <v>225</v>
      </c>
      <c r="C759" s="117" t="s">
        <v>224</v>
      </c>
      <c r="D759" s="117" t="s">
        <v>223</v>
      </c>
      <c r="E759" s="117" t="s">
        <v>5139</v>
      </c>
      <c r="F759" s="117" t="s">
        <v>5138</v>
      </c>
      <c r="G759" s="118" t="str">
        <f t="shared" si="11"/>
        <v>088579取手市外２市火葬場組合</v>
      </c>
      <c r="H759" s="117"/>
      <c r="J759" s="117"/>
      <c r="K759" s="121">
        <v>4381</v>
      </c>
      <c r="L759" s="121">
        <v>0</v>
      </c>
      <c r="M759" s="121">
        <v>0</v>
      </c>
      <c r="N759" s="121">
        <v>0</v>
      </c>
      <c r="O759" s="121">
        <v>0</v>
      </c>
    </row>
    <row r="760" spans="1:15" x14ac:dyDescent="0.4">
      <c r="A760" s="117" t="s">
        <v>6634</v>
      </c>
      <c r="B760" s="117" t="s">
        <v>225</v>
      </c>
      <c r="C760" s="117" t="s">
        <v>224</v>
      </c>
      <c r="D760" s="117" t="s">
        <v>223</v>
      </c>
      <c r="E760" s="117" t="s">
        <v>5137</v>
      </c>
      <c r="F760" s="117" t="s">
        <v>5136</v>
      </c>
      <c r="G760" s="118" t="str">
        <f t="shared" si="11"/>
        <v>088595大洗，鉾田，水戸環境組合</v>
      </c>
      <c r="H760" s="117"/>
      <c r="J760" s="117"/>
      <c r="K760" s="121">
        <v>166183</v>
      </c>
      <c r="L760" s="121">
        <v>82813</v>
      </c>
      <c r="M760" s="121">
        <v>42162</v>
      </c>
      <c r="N760" s="121">
        <v>25598</v>
      </c>
      <c r="O760" s="121">
        <v>420</v>
      </c>
    </row>
    <row r="761" spans="1:15" x14ac:dyDescent="0.4">
      <c r="A761" s="117" t="s">
        <v>6634</v>
      </c>
      <c r="B761" s="117" t="s">
        <v>225</v>
      </c>
      <c r="C761" s="117" t="s">
        <v>224</v>
      </c>
      <c r="D761" s="117" t="s">
        <v>223</v>
      </c>
      <c r="E761" s="117" t="s">
        <v>5135</v>
      </c>
      <c r="F761" s="117" t="s">
        <v>5134</v>
      </c>
      <c r="G761" s="118" t="str">
        <f t="shared" si="11"/>
        <v>088676江戸崎地方衛生土木組合</v>
      </c>
      <c r="H761" s="117"/>
      <c r="J761" s="117"/>
      <c r="K761" s="121">
        <v>251358</v>
      </c>
      <c r="L761" s="121">
        <v>131689</v>
      </c>
      <c r="M761" s="121">
        <v>59952</v>
      </c>
      <c r="N761" s="121">
        <v>38774</v>
      </c>
      <c r="O761" s="121">
        <v>504</v>
      </c>
    </row>
    <row r="762" spans="1:15" x14ac:dyDescent="0.4">
      <c r="A762" s="117" t="s">
        <v>6634</v>
      </c>
      <c r="B762" s="117" t="s">
        <v>225</v>
      </c>
      <c r="C762" s="117" t="s">
        <v>224</v>
      </c>
      <c r="D762" s="117" t="s">
        <v>223</v>
      </c>
      <c r="E762" s="117" t="s">
        <v>5133</v>
      </c>
      <c r="F762" s="117" t="s">
        <v>5132</v>
      </c>
      <c r="G762" s="118" t="str">
        <f t="shared" si="11"/>
        <v>088714湖北環境衛生組合</v>
      </c>
      <c r="H762" s="117"/>
      <c r="J762" s="117"/>
      <c r="K762" s="121">
        <v>28493</v>
      </c>
      <c r="L762" s="121">
        <v>15562</v>
      </c>
      <c r="M762" s="121">
        <v>6198</v>
      </c>
      <c r="N762" s="121">
        <v>3857</v>
      </c>
      <c r="O762" s="121">
        <v>75</v>
      </c>
    </row>
    <row r="763" spans="1:15" x14ac:dyDescent="0.4">
      <c r="A763" s="117" t="s">
        <v>6634</v>
      </c>
      <c r="B763" s="117" t="s">
        <v>225</v>
      </c>
      <c r="C763" s="117" t="s">
        <v>224</v>
      </c>
      <c r="D763" s="117" t="s">
        <v>223</v>
      </c>
      <c r="E763" s="117" t="s">
        <v>5131</v>
      </c>
      <c r="F763" s="117" t="s">
        <v>5130</v>
      </c>
      <c r="G763" s="118" t="str">
        <f t="shared" si="11"/>
        <v>088790笠間・水戸環境組合</v>
      </c>
      <c r="H763" s="117"/>
      <c r="J763" s="117"/>
      <c r="K763" s="121">
        <v>134665</v>
      </c>
      <c r="L763" s="121">
        <v>73102</v>
      </c>
      <c r="M763" s="121">
        <v>29836</v>
      </c>
      <c r="N763" s="121">
        <v>21480</v>
      </c>
      <c r="O763" s="121">
        <v>372</v>
      </c>
    </row>
    <row r="764" spans="1:15" x14ac:dyDescent="0.4">
      <c r="A764" s="117" t="s">
        <v>6634</v>
      </c>
      <c r="B764" s="117" t="s">
        <v>225</v>
      </c>
      <c r="C764" s="117" t="s">
        <v>224</v>
      </c>
      <c r="D764" s="117" t="s">
        <v>223</v>
      </c>
      <c r="E764" s="117" t="s">
        <v>5129</v>
      </c>
      <c r="F764" s="117" t="s">
        <v>5128</v>
      </c>
      <c r="G764" s="118" t="str">
        <f t="shared" si="11"/>
        <v>088838茨城西南地方広域市町村圏事務組合</v>
      </c>
      <c r="H764" s="117"/>
      <c r="J764" s="117"/>
      <c r="K764" s="121">
        <v>3185474</v>
      </c>
      <c r="L764" s="121">
        <v>1570776</v>
      </c>
      <c r="M764" s="121">
        <v>903300</v>
      </c>
      <c r="N764" s="121">
        <v>493189</v>
      </c>
      <c r="O764" s="121">
        <v>5971</v>
      </c>
    </row>
    <row r="765" spans="1:15" x14ac:dyDescent="0.4">
      <c r="A765" s="117" t="s">
        <v>6634</v>
      </c>
      <c r="B765" s="117" t="s">
        <v>225</v>
      </c>
      <c r="C765" s="117" t="s">
        <v>224</v>
      </c>
      <c r="D765" s="117" t="s">
        <v>223</v>
      </c>
      <c r="E765" s="117" t="s">
        <v>5127</v>
      </c>
      <c r="F765" s="117" t="s">
        <v>5126</v>
      </c>
      <c r="G765" s="118" t="str">
        <f t="shared" si="11"/>
        <v>088862筑西広域市町村圏事務組合</v>
      </c>
      <c r="H765" s="117"/>
      <c r="J765" s="117"/>
      <c r="K765" s="121">
        <v>2241588</v>
      </c>
      <c r="L765" s="121">
        <v>1167666</v>
      </c>
      <c r="M765" s="121">
        <v>564426</v>
      </c>
      <c r="N765" s="121">
        <v>342136</v>
      </c>
      <c r="O765" s="121">
        <v>4170</v>
      </c>
    </row>
    <row r="766" spans="1:15" x14ac:dyDescent="0.4">
      <c r="A766" s="117" t="s">
        <v>6634</v>
      </c>
      <c r="B766" s="117" t="s">
        <v>225</v>
      </c>
      <c r="C766" s="117" t="s">
        <v>224</v>
      </c>
      <c r="D766" s="117" t="s">
        <v>223</v>
      </c>
      <c r="E766" s="117" t="s">
        <v>5125</v>
      </c>
      <c r="F766" s="117" t="s">
        <v>5124</v>
      </c>
      <c r="G766" s="118" t="str">
        <f t="shared" si="11"/>
        <v>088871茨城美野里環境組合</v>
      </c>
      <c r="H766" s="117"/>
      <c r="J766" s="117"/>
      <c r="K766" s="121">
        <v>84412</v>
      </c>
      <c r="L766" s="121">
        <v>31560</v>
      </c>
      <c r="M766" s="121">
        <v>15332</v>
      </c>
      <c r="N766" s="121">
        <v>9367</v>
      </c>
      <c r="O766" s="121">
        <v>177</v>
      </c>
    </row>
    <row r="767" spans="1:15" x14ac:dyDescent="0.4">
      <c r="A767" s="117" t="s">
        <v>6634</v>
      </c>
      <c r="B767" s="117" t="s">
        <v>225</v>
      </c>
      <c r="C767" s="117" t="s">
        <v>224</v>
      </c>
      <c r="D767" s="117" t="s">
        <v>223</v>
      </c>
      <c r="E767" s="117" t="s">
        <v>5123</v>
      </c>
      <c r="F767" s="117" t="s">
        <v>5122</v>
      </c>
      <c r="G767" s="118" t="str">
        <f t="shared" si="11"/>
        <v>088951常総地方広域市町村圏事務組合</v>
      </c>
      <c r="H767" s="117"/>
      <c r="J767" s="117"/>
      <c r="K767" s="121">
        <v>2337994</v>
      </c>
      <c r="L767" s="121">
        <v>1177229</v>
      </c>
      <c r="M767" s="121">
        <v>597445</v>
      </c>
      <c r="N767" s="121">
        <v>353655</v>
      </c>
      <c r="O767" s="121">
        <v>4126</v>
      </c>
    </row>
    <row r="768" spans="1:15" x14ac:dyDescent="0.4">
      <c r="A768" s="117" t="s">
        <v>6634</v>
      </c>
      <c r="B768" s="117" t="s">
        <v>225</v>
      </c>
      <c r="C768" s="117" t="s">
        <v>224</v>
      </c>
      <c r="D768" s="117" t="s">
        <v>223</v>
      </c>
      <c r="E768" s="117" t="s">
        <v>5121</v>
      </c>
      <c r="F768" s="117" t="s">
        <v>5120</v>
      </c>
      <c r="G768" s="118" t="str">
        <f t="shared" si="11"/>
        <v>088960鹿行広域事務組合</v>
      </c>
      <c r="H768" s="117"/>
      <c r="J768" s="117"/>
      <c r="K768" s="121">
        <v>1628319</v>
      </c>
      <c r="L768" s="121">
        <v>782644</v>
      </c>
      <c r="M768" s="121">
        <v>418876</v>
      </c>
      <c r="N768" s="121">
        <v>239882</v>
      </c>
      <c r="O768" s="121">
        <v>2595</v>
      </c>
    </row>
    <row r="769" spans="1:15" x14ac:dyDescent="0.4">
      <c r="A769" s="117" t="s">
        <v>6634</v>
      </c>
      <c r="B769" s="117" t="s">
        <v>225</v>
      </c>
      <c r="C769" s="117" t="s">
        <v>224</v>
      </c>
      <c r="D769" s="117" t="s">
        <v>223</v>
      </c>
      <c r="E769" s="117" t="s">
        <v>5119</v>
      </c>
      <c r="F769" s="117" t="s">
        <v>5118</v>
      </c>
      <c r="G769" s="118" t="str">
        <f t="shared" si="11"/>
        <v>088986霞台厚生施設組合</v>
      </c>
      <c r="H769" s="117"/>
      <c r="J769" s="117"/>
      <c r="K769" s="121">
        <v>64578</v>
      </c>
      <c r="L769" s="121">
        <v>31825</v>
      </c>
      <c r="M769" s="121">
        <v>14905</v>
      </c>
      <c r="N769" s="121">
        <v>8704</v>
      </c>
      <c r="O769" s="121">
        <v>129</v>
      </c>
    </row>
    <row r="770" spans="1:15" x14ac:dyDescent="0.4">
      <c r="A770" s="117" t="s">
        <v>6634</v>
      </c>
      <c r="B770" s="117" t="s">
        <v>225</v>
      </c>
      <c r="C770" s="117" t="s">
        <v>224</v>
      </c>
      <c r="D770" s="117" t="s">
        <v>223</v>
      </c>
      <c r="E770" s="117" t="s">
        <v>5117</v>
      </c>
      <c r="F770" s="117" t="s">
        <v>5116</v>
      </c>
      <c r="G770" s="118" t="str">
        <f t="shared" ref="G770:G833" si="12">E770&amp;F770</f>
        <v>089010稲敷地方広域市町村圏事務組合</v>
      </c>
      <c r="H770" s="117"/>
      <c r="J770" s="117"/>
      <c r="K770" s="121">
        <v>3086824</v>
      </c>
      <c r="L770" s="121">
        <v>1536064</v>
      </c>
      <c r="M770" s="121">
        <v>812568</v>
      </c>
      <c r="N770" s="121">
        <v>472765</v>
      </c>
      <c r="O770" s="121">
        <v>6407</v>
      </c>
    </row>
    <row r="771" spans="1:15" x14ac:dyDescent="0.4">
      <c r="A771" s="117" t="s">
        <v>6634</v>
      </c>
      <c r="B771" s="117" t="s">
        <v>225</v>
      </c>
      <c r="C771" s="117" t="s">
        <v>224</v>
      </c>
      <c r="D771" s="117" t="s">
        <v>223</v>
      </c>
      <c r="E771" s="117" t="s">
        <v>5115</v>
      </c>
      <c r="F771" s="117" t="s">
        <v>5114</v>
      </c>
      <c r="G771" s="118" t="str">
        <f t="shared" si="12"/>
        <v>089044新治地方広域事務組合</v>
      </c>
      <c r="H771" s="117"/>
      <c r="J771" s="117"/>
      <c r="K771" s="121">
        <v>171852</v>
      </c>
      <c r="L771" s="121">
        <v>88773</v>
      </c>
      <c r="M771" s="121">
        <v>44086</v>
      </c>
      <c r="N771" s="121">
        <v>26581</v>
      </c>
      <c r="O771" s="121">
        <v>384</v>
      </c>
    </row>
    <row r="772" spans="1:15" x14ac:dyDescent="0.4">
      <c r="A772" s="117" t="s">
        <v>6634</v>
      </c>
      <c r="B772" s="117" t="s">
        <v>225</v>
      </c>
      <c r="C772" s="117" t="s">
        <v>224</v>
      </c>
      <c r="D772" s="117" t="s">
        <v>223</v>
      </c>
      <c r="E772" s="117" t="s">
        <v>5113</v>
      </c>
      <c r="F772" s="117" t="s">
        <v>5112</v>
      </c>
      <c r="G772" s="118" t="str">
        <f t="shared" si="12"/>
        <v>089079茨城県市町村総合事務組合（普通会計分）</v>
      </c>
      <c r="H772" s="117"/>
      <c r="J772" s="117"/>
      <c r="K772" s="121">
        <v>19602928</v>
      </c>
      <c r="L772" s="121">
        <v>59756</v>
      </c>
      <c r="M772" s="121">
        <v>37834</v>
      </c>
      <c r="N772" s="121">
        <v>19645</v>
      </c>
      <c r="O772" s="121">
        <v>53476</v>
      </c>
    </row>
    <row r="773" spans="1:15" x14ac:dyDescent="0.4">
      <c r="A773" s="117" t="s">
        <v>6634</v>
      </c>
      <c r="B773" s="117" t="s">
        <v>225</v>
      </c>
      <c r="C773" s="117" t="s">
        <v>224</v>
      </c>
      <c r="D773" s="117" t="s">
        <v>223</v>
      </c>
      <c r="E773" s="117" t="s">
        <v>5111</v>
      </c>
      <c r="F773" s="117" t="s">
        <v>5110</v>
      </c>
      <c r="G773" s="118" t="str">
        <f t="shared" si="12"/>
        <v>089087茨城県市町村総合事務組合（事業会計分）</v>
      </c>
      <c r="H773" s="117"/>
      <c r="J773" s="117"/>
      <c r="K773" s="121">
        <v>0</v>
      </c>
      <c r="L773" s="121">
        <v>0</v>
      </c>
      <c r="M773" s="121">
        <v>0</v>
      </c>
      <c r="N773" s="121">
        <v>0</v>
      </c>
      <c r="O773" s="121">
        <v>0</v>
      </c>
    </row>
    <row r="774" spans="1:15" x14ac:dyDescent="0.4">
      <c r="A774" s="117" t="s">
        <v>6634</v>
      </c>
      <c r="B774" s="117" t="s">
        <v>225</v>
      </c>
      <c r="C774" s="117" t="s">
        <v>224</v>
      </c>
      <c r="D774" s="117" t="s">
        <v>223</v>
      </c>
      <c r="E774" s="117" t="s">
        <v>5109</v>
      </c>
      <c r="F774" s="117" t="s">
        <v>5108</v>
      </c>
      <c r="G774" s="118" t="str">
        <f t="shared" si="12"/>
        <v>089095石岡地方斎場組合</v>
      </c>
      <c r="H774" s="117"/>
      <c r="J774" s="117"/>
      <c r="K774" s="121">
        <v>19615</v>
      </c>
      <c r="L774" s="121">
        <v>10003</v>
      </c>
      <c r="M774" s="121">
        <v>4756</v>
      </c>
      <c r="N774" s="121">
        <v>2877</v>
      </c>
      <c r="O774" s="121">
        <v>19</v>
      </c>
    </row>
    <row r="775" spans="1:15" x14ac:dyDescent="0.4">
      <c r="A775" s="117" t="s">
        <v>6634</v>
      </c>
      <c r="B775" s="117" t="s">
        <v>225</v>
      </c>
      <c r="C775" s="117" t="s">
        <v>224</v>
      </c>
      <c r="D775" s="117" t="s">
        <v>223</v>
      </c>
      <c r="E775" s="117" t="s">
        <v>5107</v>
      </c>
      <c r="F775" s="117" t="s">
        <v>5106</v>
      </c>
      <c r="G775" s="118" t="str">
        <f t="shared" si="12"/>
        <v>089109笠間地方広域事務組合</v>
      </c>
      <c r="H775" s="117"/>
      <c r="J775" s="117"/>
      <c r="K775" s="121">
        <v>8407</v>
      </c>
      <c r="L775" s="121">
        <v>3931</v>
      </c>
      <c r="M775" s="121">
        <v>2238</v>
      </c>
      <c r="N775" s="121">
        <v>1213</v>
      </c>
      <c r="O775" s="121">
        <v>7</v>
      </c>
    </row>
    <row r="776" spans="1:15" x14ac:dyDescent="0.4">
      <c r="A776" s="117" t="s">
        <v>6634</v>
      </c>
      <c r="B776" s="117" t="s">
        <v>225</v>
      </c>
      <c r="C776" s="117" t="s">
        <v>224</v>
      </c>
      <c r="D776" s="117" t="s">
        <v>223</v>
      </c>
      <c r="E776" s="117" t="s">
        <v>5105</v>
      </c>
      <c r="F776" s="117" t="s">
        <v>5104</v>
      </c>
      <c r="G776" s="118" t="str">
        <f t="shared" si="12"/>
        <v>089168鹿島地方事務組合</v>
      </c>
      <c r="H776" s="117"/>
      <c r="J776" s="117"/>
      <c r="K776" s="121">
        <v>2390247</v>
      </c>
      <c r="L776" s="121">
        <v>1179742</v>
      </c>
      <c r="M776" s="121">
        <v>678502</v>
      </c>
      <c r="N776" s="121">
        <v>366302</v>
      </c>
      <c r="O776" s="121">
        <v>4247</v>
      </c>
    </row>
    <row r="777" spans="1:15" x14ac:dyDescent="0.4">
      <c r="A777" s="117" t="s">
        <v>6634</v>
      </c>
      <c r="B777" s="117" t="s">
        <v>225</v>
      </c>
      <c r="C777" s="117" t="s">
        <v>224</v>
      </c>
      <c r="D777" s="117" t="s">
        <v>223</v>
      </c>
      <c r="E777" s="117" t="s">
        <v>5103</v>
      </c>
      <c r="F777" s="117" t="s">
        <v>5102</v>
      </c>
      <c r="G777" s="118" t="str">
        <f t="shared" si="12"/>
        <v>089206水戸地方農業共済事務組合</v>
      </c>
      <c r="H777" s="117"/>
      <c r="J777" s="117"/>
      <c r="K777" s="121">
        <v>0</v>
      </c>
      <c r="L777" s="121">
        <v>0</v>
      </c>
      <c r="M777" s="121">
        <v>0</v>
      </c>
      <c r="N777" s="121">
        <v>0</v>
      </c>
      <c r="O777" s="121">
        <v>0</v>
      </c>
    </row>
    <row r="778" spans="1:15" x14ac:dyDescent="0.4">
      <c r="A778" s="117" t="s">
        <v>6634</v>
      </c>
      <c r="B778" s="117" t="s">
        <v>225</v>
      </c>
      <c r="C778" s="117" t="s">
        <v>224</v>
      </c>
      <c r="D778" s="117" t="s">
        <v>223</v>
      </c>
      <c r="E778" s="117" t="s">
        <v>5101</v>
      </c>
      <c r="F778" s="117" t="s">
        <v>5100</v>
      </c>
      <c r="G778" s="118" t="str">
        <f t="shared" si="12"/>
        <v>089346下妻地方広域事務組合</v>
      </c>
      <c r="H778" s="117"/>
      <c r="J778" s="117"/>
      <c r="K778" s="121">
        <v>137341</v>
      </c>
      <c r="L778" s="121">
        <v>71646</v>
      </c>
      <c r="M778" s="121">
        <v>33999</v>
      </c>
      <c r="N778" s="121">
        <v>21061</v>
      </c>
      <c r="O778" s="121">
        <v>263</v>
      </c>
    </row>
    <row r="779" spans="1:15" x14ac:dyDescent="0.4">
      <c r="A779" s="117" t="s">
        <v>6634</v>
      </c>
      <c r="B779" s="117" t="s">
        <v>225</v>
      </c>
      <c r="C779" s="117" t="s">
        <v>224</v>
      </c>
      <c r="D779" s="117" t="s">
        <v>223</v>
      </c>
      <c r="E779" s="117" t="s">
        <v>5099</v>
      </c>
      <c r="F779" s="117" t="s">
        <v>5098</v>
      </c>
      <c r="G779" s="118" t="str">
        <f t="shared" si="12"/>
        <v>089354ひたちなか・東海広域事務組合</v>
      </c>
      <c r="H779" s="117"/>
      <c r="J779" s="117"/>
      <c r="K779" s="121">
        <v>1847791</v>
      </c>
      <c r="L779" s="121">
        <v>889754</v>
      </c>
      <c r="M779" s="121">
        <v>532746</v>
      </c>
      <c r="N779" s="121">
        <v>282443</v>
      </c>
      <c r="O779" s="121">
        <v>3241</v>
      </c>
    </row>
    <row r="780" spans="1:15" x14ac:dyDescent="0.4">
      <c r="A780" s="117" t="s">
        <v>6634</v>
      </c>
      <c r="B780" s="117" t="s">
        <v>225</v>
      </c>
      <c r="C780" s="117" t="s">
        <v>224</v>
      </c>
      <c r="D780" s="117" t="s">
        <v>223</v>
      </c>
      <c r="E780" s="117" t="s">
        <v>5097</v>
      </c>
      <c r="F780" s="117" t="s">
        <v>5096</v>
      </c>
      <c r="G780" s="118" t="str">
        <f t="shared" si="12"/>
        <v>089389牛久市・阿見町斎場組合</v>
      </c>
      <c r="H780" s="117"/>
      <c r="J780" s="117"/>
      <c r="K780" s="121">
        <v>2173</v>
      </c>
      <c r="L780" s="121">
        <v>0</v>
      </c>
      <c r="M780" s="121">
        <v>240</v>
      </c>
      <c r="N780" s="121">
        <v>0</v>
      </c>
      <c r="O780" s="121">
        <v>0</v>
      </c>
    </row>
    <row r="781" spans="1:15" x14ac:dyDescent="0.4">
      <c r="A781" s="117" t="s">
        <v>6634</v>
      </c>
      <c r="B781" s="117" t="s">
        <v>225</v>
      </c>
      <c r="C781" s="117" t="s">
        <v>224</v>
      </c>
      <c r="D781" s="117" t="s">
        <v>223</v>
      </c>
      <c r="E781" s="117" t="s">
        <v>5095</v>
      </c>
      <c r="F781" s="117" t="s">
        <v>5094</v>
      </c>
      <c r="G781" s="118" t="str">
        <f t="shared" si="12"/>
        <v>089397茨城北農業共済事務組合</v>
      </c>
      <c r="H781" s="117"/>
      <c r="J781" s="117"/>
      <c r="K781" s="121">
        <v>0</v>
      </c>
      <c r="L781" s="121">
        <v>0</v>
      </c>
      <c r="M781" s="121">
        <v>0</v>
      </c>
      <c r="N781" s="121">
        <v>0</v>
      </c>
      <c r="O781" s="121">
        <v>0</v>
      </c>
    </row>
    <row r="782" spans="1:15" x14ac:dyDescent="0.4">
      <c r="A782" s="117" t="s">
        <v>6634</v>
      </c>
      <c r="B782" s="117" t="s">
        <v>225</v>
      </c>
      <c r="C782" s="117" t="s">
        <v>224</v>
      </c>
      <c r="D782" s="117" t="s">
        <v>223</v>
      </c>
      <c r="E782" s="117" t="s">
        <v>5093</v>
      </c>
      <c r="F782" s="117" t="s">
        <v>5092</v>
      </c>
      <c r="G782" s="118" t="str">
        <f t="shared" si="12"/>
        <v>089401茨城租税債権管理機構</v>
      </c>
      <c r="H782" s="117"/>
      <c r="J782" s="117"/>
      <c r="K782" s="121">
        <v>65617</v>
      </c>
      <c r="L782" s="121">
        <v>4280</v>
      </c>
      <c r="M782" s="121">
        <v>39274</v>
      </c>
      <c r="N782" s="121">
        <v>0</v>
      </c>
      <c r="O782" s="121">
        <v>59</v>
      </c>
    </row>
    <row r="783" spans="1:15" x14ac:dyDescent="0.4">
      <c r="A783" s="117" t="s">
        <v>6634</v>
      </c>
      <c r="B783" s="117" t="s">
        <v>225</v>
      </c>
      <c r="C783" s="117" t="s">
        <v>224</v>
      </c>
      <c r="D783" s="117" t="s">
        <v>223</v>
      </c>
      <c r="E783" s="117" t="s">
        <v>5091</v>
      </c>
      <c r="F783" s="117" t="s">
        <v>5090</v>
      </c>
      <c r="G783" s="118" t="str">
        <f t="shared" si="12"/>
        <v>089427利根川水系県南水防事務組合</v>
      </c>
      <c r="H783" s="117"/>
      <c r="J783" s="117"/>
      <c r="K783" s="121">
        <v>15922</v>
      </c>
      <c r="L783" s="121">
        <v>5055</v>
      </c>
      <c r="M783" s="121">
        <v>2682</v>
      </c>
      <c r="N783" s="121">
        <v>1350</v>
      </c>
      <c r="O783" s="121">
        <v>9</v>
      </c>
    </row>
    <row r="784" spans="1:15" x14ac:dyDescent="0.4">
      <c r="A784" s="117" t="s">
        <v>6634</v>
      </c>
      <c r="B784" s="117" t="s">
        <v>225</v>
      </c>
      <c r="C784" s="117" t="s">
        <v>224</v>
      </c>
      <c r="D784" s="117" t="s">
        <v>223</v>
      </c>
      <c r="E784" s="117" t="s">
        <v>5089</v>
      </c>
      <c r="F784" s="117" t="s">
        <v>5088</v>
      </c>
      <c r="G784" s="118" t="str">
        <f t="shared" si="12"/>
        <v>089443茨城県後期高齢者医療広域連合</v>
      </c>
      <c r="H784" s="117"/>
      <c r="J784" s="117"/>
      <c r="K784" s="121">
        <v>5597</v>
      </c>
      <c r="L784" s="121">
        <v>0</v>
      </c>
      <c r="M784" s="121">
        <v>691</v>
      </c>
      <c r="N784" s="121">
        <v>0</v>
      </c>
      <c r="O784" s="121">
        <v>9</v>
      </c>
    </row>
    <row r="785" spans="1:15" x14ac:dyDescent="0.4">
      <c r="A785" s="117" t="s">
        <v>6634</v>
      </c>
      <c r="B785" s="117" t="s">
        <v>225</v>
      </c>
      <c r="C785" s="117" t="s">
        <v>224</v>
      </c>
      <c r="D785" s="117" t="s">
        <v>223</v>
      </c>
      <c r="E785" s="117" t="s">
        <v>5087</v>
      </c>
      <c r="F785" s="117" t="s">
        <v>5086</v>
      </c>
      <c r="G785" s="118" t="str">
        <f t="shared" si="12"/>
        <v>089451土浦・かすみがうら土地区画整理一部事務組合</v>
      </c>
      <c r="H785" s="117"/>
      <c r="J785" s="117"/>
      <c r="K785" s="121">
        <v>2499</v>
      </c>
      <c r="L785" s="121">
        <v>0</v>
      </c>
      <c r="M785" s="121">
        <v>2319</v>
      </c>
      <c r="N785" s="121">
        <v>0</v>
      </c>
      <c r="O785" s="121">
        <v>4</v>
      </c>
    </row>
    <row r="786" spans="1:15" x14ac:dyDescent="0.4">
      <c r="A786" s="117" t="s">
        <v>6634</v>
      </c>
      <c r="B786" s="117" t="s">
        <v>225</v>
      </c>
      <c r="C786" s="117" t="s">
        <v>224</v>
      </c>
      <c r="D786" s="117" t="s">
        <v>223</v>
      </c>
      <c r="E786" s="117" t="s">
        <v>5084</v>
      </c>
      <c r="F786" s="117" t="s">
        <v>5083</v>
      </c>
      <c r="G786" s="118" t="str">
        <f t="shared" si="12"/>
        <v>092011宇都宮市</v>
      </c>
      <c r="H786" s="117"/>
      <c r="J786" s="117"/>
      <c r="K786" s="121">
        <v>29776323</v>
      </c>
      <c r="L786" s="121">
        <v>12309087</v>
      </c>
      <c r="M786" s="121">
        <v>6780899</v>
      </c>
      <c r="N786" s="121">
        <v>3924982</v>
      </c>
      <c r="O786" s="121">
        <v>33955</v>
      </c>
    </row>
    <row r="787" spans="1:15" x14ac:dyDescent="0.4">
      <c r="A787" s="117" t="s">
        <v>6634</v>
      </c>
      <c r="B787" s="117" t="s">
        <v>225</v>
      </c>
      <c r="C787" s="117" t="s">
        <v>224</v>
      </c>
      <c r="D787" s="117" t="s">
        <v>223</v>
      </c>
      <c r="E787" s="117" t="s">
        <v>5082</v>
      </c>
      <c r="F787" s="117" t="s">
        <v>5081</v>
      </c>
      <c r="G787" s="118" t="str">
        <f t="shared" si="12"/>
        <v>092029足利市</v>
      </c>
      <c r="H787" s="117"/>
      <c r="I787" s="117"/>
      <c r="J787" s="117"/>
      <c r="K787" s="121">
        <v>8189619</v>
      </c>
      <c r="L787" s="121">
        <v>3723485</v>
      </c>
      <c r="M787" s="121">
        <v>2142277</v>
      </c>
      <c r="N787" s="121">
        <v>1272712</v>
      </c>
      <c r="O787" s="121">
        <v>8942</v>
      </c>
    </row>
    <row r="788" spans="1:15" x14ac:dyDescent="0.4">
      <c r="A788" s="117" t="s">
        <v>6634</v>
      </c>
      <c r="B788" s="117" t="s">
        <v>225</v>
      </c>
      <c r="C788" s="117" t="s">
        <v>224</v>
      </c>
      <c r="D788" s="117" t="s">
        <v>223</v>
      </c>
      <c r="E788" s="117" t="s">
        <v>5080</v>
      </c>
      <c r="F788" s="117" t="s">
        <v>5079</v>
      </c>
      <c r="G788" s="118" t="str">
        <f t="shared" si="12"/>
        <v>092037栃木市</v>
      </c>
      <c r="H788" s="117"/>
      <c r="I788" s="117"/>
      <c r="J788" s="117"/>
      <c r="K788" s="121">
        <v>11101132</v>
      </c>
      <c r="L788" s="121">
        <v>4679834</v>
      </c>
      <c r="M788" s="121">
        <v>2550430</v>
      </c>
      <c r="N788" s="121">
        <v>1558655</v>
      </c>
      <c r="O788" s="121">
        <v>9943</v>
      </c>
    </row>
    <row r="789" spans="1:15" x14ac:dyDescent="0.4">
      <c r="A789" s="117" t="s">
        <v>6634</v>
      </c>
      <c r="B789" s="117" t="s">
        <v>225</v>
      </c>
      <c r="C789" s="117" t="s">
        <v>224</v>
      </c>
      <c r="D789" s="117" t="s">
        <v>223</v>
      </c>
      <c r="E789" s="117" t="s">
        <v>5078</v>
      </c>
      <c r="F789" s="117" t="s">
        <v>5077</v>
      </c>
      <c r="G789" s="118" t="str">
        <f t="shared" si="12"/>
        <v>092045佐野市</v>
      </c>
      <c r="H789" s="117"/>
      <c r="J789" s="117"/>
      <c r="K789" s="121">
        <v>9140374</v>
      </c>
      <c r="L789" s="121">
        <v>3602288</v>
      </c>
      <c r="M789" s="121">
        <v>1969734</v>
      </c>
      <c r="N789" s="121">
        <v>1195147</v>
      </c>
      <c r="O789" s="121">
        <v>8188</v>
      </c>
    </row>
    <row r="790" spans="1:15" x14ac:dyDescent="0.4">
      <c r="A790" s="117" t="s">
        <v>6634</v>
      </c>
      <c r="B790" s="117" t="s">
        <v>225</v>
      </c>
      <c r="C790" s="117" t="s">
        <v>224</v>
      </c>
      <c r="D790" s="117" t="s">
        <v>223</v>
      </c>
      <c r="E790" s="117" t="s">
        <v>5076</v>
      </c>
      <c r="F790" s="117" t="s">
        <v>5075</v>
      </c>
      <c r="G790" s="118" t="str">
        <f t="shared" si="12"/>
        <v>092053鹿沼市</v>
      </c>
      <c r="H790" s="117"/>
      <c r="I790" s="117"/>
      <c r="J790" s="117"/>
      <c r="K790" s="121">
        <v>6759409</v>
      </c>
      <c r="L790" s="121">
        <v>3053764</v>
      </c>
      <c r="M790" s="121">
        <v>1638139</v>
      </c>
      <c r="N790" s="121">
        <v>1001287</v>
      </c>
      <c r="O790" s="121">
        <v>7218</v>
      </c>
    </row>
    <row r="791" spans="1:15" x14ac:dyDescent="0.4">
      <c r="A791" s="117" t="s">
        <v>6634</v>
      </c>
      <c r="B791" s="117" t="s">
        <v>225</v>
      </c>
      <c r="C791" s="117" t="s">
        <v>224</v>
      </c>
      <c r="D791" s="117" t="s">
        <v>223</v>
      </c>
      <c r="E791" s="117" t="s">
        <v>5074</v>
      </c>
      <c r="F791" s="117" t="s">
        <v>5073</v>
      </c>
      <c r="G791" s="118" t="str">
        <f t="shared" si="12"/>
        <v>092061日光市</v>
      </c>
      <c r="H791" s="117"/>
      <c r="J791" s="117"/>
      <c r="K791" s="121">
        <v>7829098</v>
      </c>
      <c r="L791" s="121">
        <v>3437863</v>
      </c>
      <c r="M791" s="121">
        <v>1814453</v>
      </c>
      <c r="N791" s="121">
        <v>1116912</v>
      </c>
      <c r="O791" s="121">
        <v>8552</v>
      </c>
    </row>
    <row r="792" spans="1:15" x14ac:dyDescent="0.4">
      <c r="A792" s="117" t="s">
        <v>6634</v>
      </c>
      <c r="B792" s="117" t="s">
        <v>225</v>
      </c>
      <c r="C792" s="117" t="s">
        <v>224</v>
      </c>
      <c r="D792" s="117" t="s">
        <v>223</v>
      </c>
      <c r="E792" s="117" t="s">
        <v>5072</v>
      </c>
      <c r="F792" s="117" t="s">
        <v>5071</v>
      </c>
      <c r="G792" s="118" t="str">
        <f t="shared" si="12"/>
        <v>092088小山市</v>
      </c>
      <c r="H792" s="117"/>
      <c r="J792" s="117"/>
      <c r="K792" s="121">
        <v>8748125</v>
      </c>
      <c r="L792" s="121">
        <v>3788435</v>
      </c>
      <c r="M792" s="121">
        <v>2125021</v>
      </c>
      <c r="N792" s="121">
        <v>1256026</v>
      </c>
      <c r="O792" s="121">
        <v>13109</v>
      </c>
    </row>
    <row r="793" spans="1:15" x14ac:dyDescent="0.4">
      <c r="A793" s="117" t="s">
        <v>6634</v>
      </c>
      <c r="B793" s="117" t="s">
        <v>225</v>
      </c>
      <c r="C793" s="117" t="s">
        <v>224</v>
      </c>
      <c r="D793" s="117" t="s">
        <v>223</v>
      </c>
      <c r="E793" s="117" t="s">
        <v>5070</v>
      </c>
      <c r="F793" s="117" t="s">
        <v>5069</v>
      </c>
      <c r="G793" s="118" t="str">
        <f t="shared" si="12"/>
        <v>092096真岡市</v>
      </c>
      <c r="H793" s="117"/>
      <c r="I793" s="117"/>
      <c r="J793" s="117"/>
      <c r="K793" s="121">
        <v>3885620</v>
      </c>
      <c r="L793" s="121">
        <v>1692712</v>
      </c>
      <c r="M793" s="121">
        <v>877611</v>
      </c>
      <c r="N793" s="121">
        <v>528707</v>
      </c>
      <c r="O793" s="121">
        <v>0</v>
      </c>
    </row>
    <row r="794" spans="1:15" x14ac:dyDescent="0.4">
      <c r="A794" s="117" t="s">
        <v>6634</v>
      </c>
      <c r="B794" s="117" t="s">
        <v>225</v>
      </c>
      <c r="C794" s="117" t="s">
        <v>224</v>
      </c>
      <c r="D794" s="117" t="s">
        <v>223</v>
      </c>
      <c r="E794" s="117" t="s">
        <v>5068</v>
      </c>
      <c r="F794" s="117" t="s">
        <v>5067</v>
      </c>
      <c r="G794" s="118" t="str">
        <f t="shared" si="12"/>
        <v>092100大田原市</v>
      </c>
      <c r="H794" s="117"/>
      <c r="I794" s="117"/>
      <c r="J794" s="117"/>
      <c r="K794" s="121">
        <v>4767492</v>
      </c>
      <c r="L794" s="121">
        <v>1995692</v>
      </c>
      <c r="M794" s="121">
        <v>1048409</v>
      </c>
      <c r="N794" s="121">
        <v>688730</v>
      </c>
      <c r="O794" s="121">
        <v>3669</v>
      </c>
    </row>
    <row r="795" spans="1:15" x14ac:dyDescent="0.4">
      <c r="A795" s="117" t="s">
        <v>6634</v>
      </c>
      <c r="B795" s="117" t="s">
        <v>225</v>
      </c>
      <c r="C795" s="117" t="s">
        <v>224</v>
      </c>
      <c r="D795" s="117" t="s">
        <v>223</v>
      </c>
      <c r="E795" s="117" t="s">
        <v>5066</v>
      </c>
      <c r="F795" s="117" t="s">
        <v>5065</v>
      </c>
      <c r="G795" s="118" t="str">
        <f t="shared" si="12"/>
        <v>092118矢板市</v>
      </c>
      <c r="H795" s="117"/>
      <c r="I795" s="117"/>
      <c r="J795" s="117"/>
      <c r="K795" s="121">
        <v>1970314</v>
      </c>
      <c r="L795" s="121">
        <v>830412</v>
      </c>
      <c r="M795" s="121">
        <v>411555</v>
      </c>
      <c r="N795" s="121">
        <v>278181</v>
      </c>
      <c r="O795" s="121">
        <v>1351</v>
      </c>
    </row>
    <row r="796" spans="1:15" x14ac:dyDescent="0.4">
      <c r="A796" s="117" t="s">
        <v>6634</v>
      </c>
      <c r="B796" s="117" t="s">
        <v>225</v>
      </c>
      <c r="C796" s="117" t="s">
        <v>224</v>
      </c>
      <c r="D796" s="117" t="s">
        <v>223</v>
      </c>
      <c r="E796" s="117" t="s">
        <v>5064</v>
      </c>
      <c r="F796" s="117" t="s">
        <v>5063</v>
      </c>
      <c r="G796" s="118" t="str">
        <f t="shared" si="12"/>
        <v>092134那須塩原市</v>
      </c>
      <c r="H796" s="117"/>
      <c r="I796" s="117"/>
      <c r="J796" s="117"/>
      <c r="K796" s="121">
        <v>6305164</v>
      </c>
      <c r="L796" s="121">
        <v>2647892</v>
      </c>
      <c r="M796" s="121">
        <v>1475341</v>
      </c>
      <c r="N796" s="121">
        <v>922924</v>
      </c>
      <c r="O796" s="121">
        <v>5129</v>
      </c>
    </row>
    <row r="797" spans="1:15" x14ac:dyDescent="0.4">
      <c r="A797" s="117" t="s">
        <v>6634</v>
      </c>
      <c r="B797" s="117" t="s">
        <v>225</v>
      </c>
      <c r="C797" s="117" t="s">
        <v>224</v>
      </c>
      <c r="D797" s="117" t="s">
        <v>223</v>
      </c>
      <c r="E797" s="117" t="s">
        <v>5062</v>
      </c>
      <c r="F797" s="117" t="s">
        <v>5061</v>
      </c>
      <c r="G797" s="118" t="str">
        <f t="shared" si="12"/>
        <v>092142さくら市</v>
      </c>
      <c r="H797" s="117"/>
      <c r="I797" s="117"/>
      <c r="J797" s="117"/>
      <c r="K797" s="121">
        <v>2463809</v>
      </c>
      <c r="L797" s="121">
        <v>1040851</v>
      </c>
      <c r="M797" s="121">
        <v>558104</v>
      </c>
      <c r="N797" s="121">
        <v>359121</v>
      </c>
      <c r="O797" s="121">
        <v>2396</v>
      </c>
    </row>
    <row r="798" spans="1:15" x14ac:dyDescent="0.4">
      <c r="A798" s="117" t="s">
        <v>6634</v>
      </c>
      <c r="B798" s="117" t="s">
        <v>225</v>
      </c>
      <c r="C798" s="117" t="s">
        <v>224</v>
      </c>
      <c r="D798" s="117" t="s">
        <v>223</v>
      </c>
      <c r="E798" s="117" t="s">
        <v>5060</v>
      </c>
      <c r="F798" s="117" t="s">
        <v>5059</v>
      </c>
      <c r="G798" s="118" t="str">
        <f t="shared" si="12"/>
        <v>092151那須烏山市</v>
      </c>
      <c r="H798" s="117"/>
      <c r="I798" s="117"/>
      <c r="J798" s="117"/>
      <c r="K798" s="121">
        <v>1872300</v>
      </c>
      <c r="L798" s="121">
        <v>815405</v>
      </c>
      <c r="M798" s="121">
        <v>418569</v>
      </c>
      <c r="N798" s="121">
        <v>278052</v>
      </c>
      <c r="O798" s="121">
        <v>1495</v>
      </c>
    </row>
    <row r="799" spans="1:15" x14ac:dyDescent="0.4">
      <c r="A799" s="117" t="s">
        <v>6634</v>
      </c>
      <c r="B799" s="117" t="s">
        <v>225</v>
      </c>
      <c r="C799" s="117" t="s">
        <v>224</v>
      </c>
      <c r="D799" s="117" t="s">
        <v>223</v>
      </c>
      <c r="E799" s="117" t="s">
        <v>5058</v>
      </c>
      <c r="F799" s="117" t="s">
        <v>5057</v>
      </c>
      <c r="G799" s="118" t="str">
        <f t="shared" si="12"/>
        <v>092169下野市</v>
      </c>
      <c r="H799" s="117"/>
      <c r="I799" s="117"/>
      <c r="J799" s="117"/>
      <c r="K799" s="121">
        <v>3223715</v>
      </c>
      <c r="L799" s="121">
        <v>1326263</v>
      </c>
      <c r="M799" s="121">
        <v>699339</v>
      </c>
      <c r="N799" s="121">
        <v>468443</v>
      </c>
      <c r="O799" s="121">
        <v>3019</v>
      </c>
    </row>
    <row r="800" spans="1:15" x14ac:dyDescent="0.4">
      <c r="A800" s="117" t="s">
        <v>6634</v>
      </c>
      <c r="B800" s="117" t="s">
        <v>225</v>
      </c>
      <c r="C800" s="117" t="s">
        <v>224</v>
      </c>
      <c r="D800" s="117" t="s">
        <v>223</v>
      </c>
      <c r="E800" s="117" t="s">
        <v>5056</v>
      </c>
      <c r="F800" s="117" t="s">
        <v>5055</v>
      </c>
      <c r="G800" s="118" t="str">
        <f t="shared" si="12"/>
        <v>093017上三川町</v>
      </c>
      <c r="H800" s="117"/>
      <c r="J800" s="117"/>
      <c r="K800" s="121">
        <v>1531566</v>
      </c>
      <c r="L800" s="121">
        <v>627420</v>
      </c>
      <c r="M800" s="121">
        <v>305328</v>
      </c>
      <c r="N800" s="121">
        <v>212696</v>
      </c>
      <c r="O800" s="121">
        <v>1391</v>
      </c>
    </row>
    <row r="801" spans="1:15" x14ac:dyDescent="0.4">
      <c r="A801" s="117" t="s">
        <v>6634</v>
      </c>
      <c r="B801" s="117" t="s">
        <v>225</v>
      </c>
      <c r="C801" s="117" t="s">
        <v>224</v>
      </c>
      <c r="D801" s="117" t="s">
        <v>223</v>
      </c>
      <c r="E801" s="117" t="s">
        <v>5054</v>
      </c>
      <c r="F801" s="117" t="s">
        <v>5053</v>
      </c>
      <c r="G801" s="118" t="str">
        <f t="shared" si="12"/>
        <v>093424益子町</v>
      </c>
      <c r="H801" s="117"/>
      <c r="J801" s="117"/>
      <c r="K801" s="121">
        <v>1281795</v>
      </c>
      <c r="L801" s="121">
        <v>490680</v>
      </c>
      <c r="M801" s="121">
        <v>235383</v>
      </c>
      <c r="N801" s="121">
        <v>169239</v>
      </c>
      <c r="O801" s="121">
        <v>947</v>
      </c>
    </row>
    <row r="802" spans="1:15" x14ac:dyDescent="0.4">
      <c r="A802" s="117" t="s">
        <v>6634</v>
      </c>
      <c r="B802" s="117" t="s">
        <v>225</v>
      </c>
      <c r="C802" s="117" t="s">
        <v>224</v>
      </c>
      <c r="D802" s="117" t="s">
        <v>223</v>
      </c>
      <c r="E802" s="117" t="s">
        <v>5052</v>
      </c>
      <c r="F802" s="117" t="s">
        <v>5051</v>
      </c>
      <c r="G802" s="118" t="str">
        <f t="shared" si="12"/>
        <v>093432茂木町</v>
      </c>
      <c r="H802" s="117"/>
      <c r="I802" s="117"/>
      <c r="J802" s="117"/>
      <c r="K802" s="121">
        <v>1144949</v>
      </c>
      <c r="L802" s="121">
        <v>421690</v>
      </c>
      <c r="M802" s="121">
        <v>215574</v>
      </c>
      <c r="N802" s="121">
        <v>155089</v>
      </c>
      <c r="O802" s="121">
        <v>756</v>
      </c>
    </row>
    <row r="803" spans="1:15" x14ac:dyDescent="0.4">
      <c r="A803" s="117" t="s">
        <v>6634</v>
      </c>
      <c r="B803" s="117" t="s">
        <v>225</v>
      </c>
      <c r="C803" s="117" t="s">
        <v>224</v>
      </c>
      <c r="D803" s="117" t="s">
        <v>223</v>
      </c>
      <c r="E803" s="117" t="s">
        <v>5050</v>
      </c>
      <c r="F803" s="117" t="s">
        <v>5049</v>
      </c>
      <c r="G803" s="118" t="str">
        <f t="shared" si="12"/>
        <v>093441市貝町</v>
      </c>
      <c r="H803" s="117"/>
      <c r="I803" s="117"/>
      <c r="J803" s="117"/>
      <c r="K803" s="121">
        <v>921725</v>
      </c>
      <c r="L803" s="121">
        <v>361087</v>
      </c>
      <c r="M803" s="121">
        <v>172676</v>
      </c>
      <c r="N803" s="121">
        <v>124824</v>
      </c>
      <c r="O803" s="121">
        <v>666</v>
      </c>
    </row>
    <row r="804" spans="1:15" x14ac:dyDescent="0.4">
      <c r="A804" s="117" t="s">
        <v>6634</v>
      </c>
      <c r="B804" s="117" t="s">
        <v>225</v>
      </c>
      <c r="C804" s="117" t="s">
        <v>224</v>
      </c>
      <c r="D804" s="117" t="s">
        <v>223</v>
      </c>
      <c r="E804" s="117" t="s">
        <v>5048</v>
      </c>
      <c r="F804" s="117" t="s">
        <v>5047</v>
      </c>
      <c r="G804" s="118" t="str">
        <f t="shared" si="12"/>
        <v>093459芳賀町</v>
      </c>
      <c r="H804" s="117"/>
      <c r="I804" s="117"/>
      <c r="J804" s="117"/>
      <c r="K804" s="121">
        <v>1418451</v>
      </c>
      <c r="L804" s="121">
        <v>542210</v>
      </c>
      <c r="M804" s="121">
        <v>281416</v>
      </c>
      <c r="N804" s="121">
        <v>187697</v>
      </c>
      <c r="O804" s="121">
        <v>26391</v>
      </c>
    </row>
    <row r="805" spans="1:15" x14ac:dyDescent="0.4">
      <c r="A805" s="117" t="s">
        <v>6634</v>
      </c>
      <c r="B805" s="117" t="s">
        <v>225</v>
      </c>
      <c r="C805" s="117" t="s">
        <v>224</v>
      </c>
      <c r="D805" s="117" t="s">
        <v>223</v>
      </c>
      <c r="E805" s="117" t="s">
        <v>5046</v>
      </c>
      <c r="F805" s="117" t="s">
        <v>5045</v>
      </c>
      <c r="G805" s="118" t="str">
        <f t="shared" si="12"/>
        <v>093611壬生町</v>
      </c>
      <c r="H805" s="117"/>
      <c r="I805" s="117"/>
      <c r="J805" s="117"/>
      <c r="K805" s="121">
        <v>1844197</v>
      </c>
      <c r="L805" s="121">
        <v>760316</v>
      </c>
      <c r="M805" s="121">
        <v>411612</v>
      </c>
      <c r="N805" s="121">
        <v>270350</v>
      </c>
      <c r="O805" s="121">
        <v>1611</v>
      </c>
    </row>
    <row r="806" spans="1:15" x14ac:dyDescent="0.4">
      <c r="A806" s="117" t="s">
        <v>6634</v>
      </c>
      <c r="B806" s="117" t="s">
        <v>225</v>
      </c>
      <c r="C806" s="117" t="s">
        <v>224</v>
      </c>
      <c r="D806" s="117" t="s">
        <v>223</v>
      </c>
      <c r="E806" s="117" t="s">
        <v>5044</v>
      </c>
      <c r="F806" s="117" t="s">
        <v>5043</v>
      </c>
      <c r="G806" s="118" t="str">
        <f t="shared" si="12"/>
        <v>093645野木町</v>
      </c>
      <c r="H806" s="117"/>
      <c r="J806" s="117"/>
      <c r="K806" s="121">
        <v>1479639</v>
      </c>
      <c r="L806" s="121">
        <v>592782</v>
      </c>
      <c r="M806" s="121">
        <v>307274</v>
      </c>
      <c r="N806" s="121">
        <v>210813</v>
      </c>
      <c r="O806" s="121">
        <v>0</v>
      </c>
    </row>
    <row r="807" spans="1:15" x14ac:dyDescent="0.4">
      <c r="A807" s="117" t="s">
        <v>6634</v>
      </c>
      <c r="B807" s="117" t="s">
        <v>225</v>
      </c>
      <c r="C807" s="117" t="s">
        <v>224</v>
      </c>
      <c r="D807" s="117" t="s">
        <v>223</v>
      </c>
      <c r="E807" s="117" t="s">
        <v>5042</v>
      </c>
      <c r="F807" s="117" t="s">
        <v>5041</v>
      </c>
      <c r="G807" s="118" t="str">
        <f t="shared" si="12"/>
        <v>093840塩谷町</v>
      </c>
      <c r="H807" s="117"/>
      <c r="J807" s="117"/>
      <c r="K807" s="121">
        <v>946915</v>
      </c>
      <c r="L807" s="121">
        <v>394631</v>
      </c>
      <c r="M807" s="121">
        <v>203311</v>
      </c>
      <c r="N807" s="121">
        <v>138237</v>
      </c>
      <c r="O807" s="121">
        <v>0</v>
      </c>
    </row>
    <row r="808" spans="1:15" x14ac:dyDescent="0.4">
      <c r="A808" s="117" t="s">
        <v>6634</v>
      </c>
      <c r="B808" s="117" t="s">
        <v>225</v>
      </c>
      <c r="C808" s="117" t="s">
        <v>224</v>
      </c>
      <c r="D808" s="117" t="s">
        <v>223</v>
      </c>
      <c r="E808" s="117" t="s">
        <v>5040</v>
      </c>
      <c r="F808" s="117" t="s">
        <v>5039</v>
      </c>
      <c r="G808" s="118" t="str">
        <f t="shared" si="12"/>
        <v>093866高根沢町</v>
      </c>
      <c r="H808" s="117"/>
      <c r="J808" s="117"/>
      <c r="K808" s="121">
        <v>1444745</v>
      </c>
      <c r="L808" s="121">
        <v>609852</v>
      </c>
      <c r="M808" s="121">
        <v>323724</v>
      </c>
      <c r="N808" s="121">
        <v>217358</v>
      </c>
      <c r="O808" s="121">
        <v>1117</v>
      </c>
    </row>
    <row r="809" spans="1:15" x14ac:dyDescent="0.4">
      <c r="A809" s="117" t="s">
        <v>6634</v>
      </c>
      <c r="B809" s="117" t="s">
        <v>225</v>
      </c>
      <c r="C809" s="117" t="s">
        <v>224</v>
      </c>
      <c r="D809" s="117" t="s">
        <v>223</v>
      </c>
      <c r="E809" s="117" t="s">
        <v>5038</v>
      </c>
      <c r="F809" s="117" t="s">
        <v>5037</v>
      </c>
      <c r="G809" s="118" t="str">
        <f t="shared" si="12"/>
        <v>094072那須町</v>
      </c>
      <c r="H809" s="117"/>
      <c r="I809" s="117"/>
      <c r="J809" s="117"/>
      <c r="K809" s="121">
        <v>2055042</v>
      </c>
      <c r="L809" s="121">
        <v>851007</v>
      </c>
      <c r="M809" s="121">
        <v>469663</v>
      </c>
      <c r="N809" s="121">
        <v>275968</v>
      </c>
      <c r="O809" s="121">
        <v>1672</v>
      </c>
    </row>
    <row r="810" spans="1:15" x14ac:dyDescent="0.4">
      <c r="A810" s="117" t="s">
        <v>6634</v>
      </c>
      <c r="B810" s="117" t="s">
        <v>225</v>
      </c>
      <c r="C810" s="117" t="s">
        <v>224</v>
      </c>
      <c r="D810" s="117" t="s">
        <v>223</v>
      </c>
      <c r="E810" s="117" t="s">
        <v>5036</v>
      </c>
      <c r="F810" s="117" t="s">
        <v>1151</v>
      </c>
      <c r="G810" s="118" t="str">
        <f t="shared" si="12"/>
        <v>094111那珂川町</v>
      </c>
      <c r="H810" s="117"/>
      <c r="I810" s="117"/>
      <c r="J810" s="117"/>
      <c r="K810" s="121">
        <v>1481785</v>
      </c>
      <c r="L810" s="121">
        <v>633406</v>
      </c>
      <c r="M810" s="121">
        <v>304758</v>
      </c>
      <c r="N810" s="121">
        <v>207204</v>
      </c>
      <c r="O810" s="121">
        <v>1239</v>
      </c>
    </row>
    <row r="811" spans="1:15" x14ac:dyDescent="0.4">
      <c r="A811" s="117" t="s">
        <v>6634</v>
      </c>
      <c r="B811" s="117" t="s">
        <v>225</v>
      </c>
      <c r="C811" s="117" t="s">
        <v>224</v>
      </c>
      <c r="D811" s="117" t="s">
        <v>223</v>
      </c>
      <c r="E811" s="117" t="s">
        <v>5035</v>
      </c>
      <c r="F811" s="117" t="s">
        <v>5034</v>
      </c>
      <c r="G811" s="118" t="str">
        <f t="shared" si="12"/>
        <v>098060那須地区広域行政事務組合（普通会計分）</v>
      </c>
      <c r="H811" s="117"/>
      <c r="I811" s="117"/>
      <c r="J811" s="117"/>
      <c r="K811" s="121">
        <v>174832</v>
      </c>
      <c r="L811" s="121">
        <v>71153</v>
      </c>
      <c r="M811" s="121">
        <v>36235</v>
      </c>
      <c r="N811" s="121">
        <v>21907</v>
      </c>
      <c r="O811" s="121">
        <v>187</v>
      </c>
    </row>
    <row r="812" spans="1:15" x14ac:dyDescent="0.4">
      <c r="A812" s="117" t="s">
        <v>6634</v>
      </c>
      <c r="B812" s="117" t="s">
        <v>225</v>
      </c>
      <c r="C812" s="117" t="s">
        <v>224</v>
      </c>
      <c r="D812" s="117" t="s">
        <v>223</v>
      </c>
      <c r="E812" s="117" t="s">
        <v>5033</v>
      </c>
      <c r="F812" s="117" t="s">
        <v>5032</v>
      </c>
      <c r="G812" s="118" t="str">
        <f t="shared" si="12"/>
        <v>098086佐野地区衛生施設組合</v>
      </c>
      <c r="H812" s="117"/>
      <c r="J812" s="117"/>
      <c r="K812" s="121">
        <v>50555</v>
      </c>
      <c r="L812" s="121">
        <v>24586</v>
      </c>
      <c r="M812" s="121">
        <v>12525</v>
      </c>
      <c r="N812" s="121">
        <v>7552</v>
      </c>
      <c r="O812" s="121">
        <v>73</v>
      </c>
    </row>
    <row r="813" spans="1:15" x14ac:dyDescent="0.4">
      <c r="A813" s="117" t="s">
        <v>6634</v>
      </c>
      <c r="B813" s="117" t="s">
        <v>225</v>
      </c>
      <c r="C813" s="117" t="s">
        <v>224</v>
      </c>
      <c r="D813" s="117" t="s">
        <v>223</v>
      </c>
      <c r="E813" s="117" t="s">
        <v>5031</v>
      </c>
      <c r="F813" s="117" t="s">
        <v>5030</v>
      </c>
      <c r="G813" s="118" t="str">
        <f t="shared" si="12"/>
        <v>098124黒磯那須共同火葬場組合</v>
      </c>
      <c r="H813" s="117"/>
      <c r="J813" s="117"/>
      <c r="K813" s="121">
        <v>347</v>
      </c>
      <c r="L813" s="121">
        <v>0</v>
      </c>
      <c r="M813" s="121">
        <v>0</v>
      </c>
      <c r="N813" s="121">
        <v>30</v>
      </c>
      <c r="O813" s="121">
        <v>0</v>
      </c>
    </row>
    <row r="814" spans="1:15" x14ac:dyDescent="0.4">
      <c r="A814" s="117" t="s">
        <v>6634</v>
      </c>
      <c r="B814" s="117" t="s">
        <v>225</v>
      </c>
      <c r="C814" s="117" t="s">
        <v>224</v>
      </c>
      <c r="D814" s="117" t="s">
        <v>223</v>
      </c>
      <c r="E814" s="117" t="s">
        <v>5029</v>
      </c>
      <c r="F814" s="117" t="s">
        <v>5028</v>
      </c>
      <c r="G814" s="118" t="str">
        <f t="shared" si="12"/>
        <v>098213芳賀郡中部環境衛生事務組合</v>
      </c>
      <c r="H814" s="117"/>
      <c r="J814" s="117"/>
      <c r="K814" s="121">
        <v>39017</v>
      </c>
      <c r="L814" s="121">
        <v>23031</v>
      </c>
      <c r="M814" s="121">
        <v>7568</v>
      </c>
      <c r="N814" s="121">
        <v>5661</v>
      </c>
      <c r="O814" s="121">
        <v>0</v>
      </c>
    </row>
    <row r="815" spans="1:15" x14ac:dyDescent="0.4">
      <c r="A815" s="117" t="s">
        <v>6634</v>
      </c>
      <c r="B815" s="117" t="s">
        <v>225</v>
      </c>
      <c r="C815" s="117" t="s">
        <v>224</v>
      </c>
      <c r="D815" s="117" t="s">
        <v>223</v>
      </c>
      <c r="E815" s="117" t="s">
        <v>5027</v>
      </c>
      <c r="F815" s="117" t="s">
        <v>5026</v>
      </c>
      <c r="G815" s="118" t="str">
        <f t="shared" si="12"/>
        <v>098281石橋地区消防組合</v>
      </c>
      <c r="H815" s="117"/>
      <c r="J815" s="117"/>
      <c r="K815" s="121">
        <v>1329020</v>
      </c>
      <c r="L815" s="121">
        <v>642942</v>
      </c>
      <c r="M815" s="121">
        <v>358238</v>
      </c>
      <c r="N815" s="121">
        <v>202697</v>
      </c>
      <c r="O815" s="121">
        <v>2406</v>
      </c>
    </row>
    <row r="816" spans="1:15" x14ac:dyDescent="0.4">
      <c r="A816" s="117" t="s">
        <v>6634</v>
      </c>
      <c r="B816" s="117" t="s">
        <v>225</v>
      </c>
      <c r="C816" s="117" t="s">
        <v>224</v>
      </c>
      <c r="D816" s="117" t="s">
        <v>223</v>
      </c>
      <c r="E816" s="117" t="s">
        <v>5025</v>
      </c>
      <c r="F816" s="117" t="s">
        <v>5024</v>
      </c>
      <c r="G816" s="118" t="str">
        <f t="shared" si="12"/>
        <v>098337芳賀地区広域行政事務組合（普通会計分）</v>
      </c>
      <c r="H816" s="117"/>
      <c r="J816" s="117"/>
      <c r="K816" s="121">
        <v>1642178</v>
      </c>
      <c r="L816" s="121">
        <v>775295</v>
      </c>
      <c r="M816" s="121">
        <v>464640</v>
      </c>
      <c r="N816" s="121">
        <v>246290</v>
      </c>
      <c r="O816" s="121">
        <v>2920</v>
      </c>
    </row>
    <row r="817" spans="1:15" x14ac:dyDescent="0.4">
      <c r="A817" s="117" t="s">
        <v>6634</v>
      </c>
      <c r="B817" s="117" t="s">
        <v>225</v>
      </c>
      <c r="C817" s="117" t="s">
        <v>224</v>
      </c>
      <c r="D817" s="117" t="s">
        <v>223</v>
      </c>
      <c r="E817" s="117" t="s">
        <v>5023</v>
      </c>
      <c r="F817" s="117" t="s">
        <v>5022</v>
      </c>
      <c r="G817" s="118" t="str">
        <f t="shared" si="12"/>
        <v>098418南那須地区広域行政事務組合（普通会計分）</v>
      </c>
      <c r="H817" s="117"/>
      <c r="J817" s="117"/>
      <c r="K817" s="121">
        <v>855337</v>
      </c>
      <c r="L817" s="121">
        <v>410629</v>
      </c>
      <c r="M817" s="121">
        <v>222420</v>
      </c>
      <c r="N817" s="121">
        <v>128251</v>
      </c>
      <c r="O817" s="121">
        <v>3319</v>
      </c>
    </row>
    <row r="818" spans="1:15" x14ac:dyDescent="0.4">
      <c r="A818" s="117" t="s">
        <v>6634</v>
      </c>
      <c r="B818" s="117" t="s">
        <v>225</v>
      </c>
      <c r="C818" s="117" t="s">
        <v>224</v>
      </c>
      <c r="D818" s="117" t="s">
        <v>223</v>
      </c>
      <c r="E818" s="117" t="s">
        <v>5021</v>
      </c>
      <c r="F818" s="117" t="s">
        <v>5020</v>
      </c>
      <c r="G818" s="118" t="str">
        <f t="shared" si="12"/>
        <v>098507塩谷広域行政組合</v>
      </c>
      <c r="H818" s="117"/>
      <c r="J818" s="117"/>
      <c r="K818" s="121">
        <v>1321239</v>
      </c>
      <c r="L818" s="121">
        <v>625624</v>
      </c>
      <c r="M818" s="121">
        <v>357873</v>
      </c>
      <c r="N818" s="121">
        <v>199431</v>
      </c>
      <c r="O818" s="121">
        <v>2196</v>
      </c>
    </row>
    <row r="819" spans="1:15" x14ac:dyDescent="0.4">
      <c r="A819" s="117" t="s">
        <v>6634</v>
      </c>
      <c r="B819" s="117" t="s">
        <v>225</v>
      </c>
      <c r="C819" s="117" t="s">
        <v>224</v>
      </c>
      <c r="D819" s="117" t="s">
        <v>223</v>
      </c>
      <c r="E819" s="117" t="s">
        <v>5019</v>
      </c>
      <c r="F819" s="117" t="s">
        <v>5018</v>
      </c>
      <c r="G819" s="118" t="str">
        <f t="shared" si="12"/>
        <v>098523小山広域保健衛生組合</v>
      </c>
      <c r="H819" s="117"/>
      <c r="J819" s="117"/>
      <c r="K819" s="121">
        <v>185144</v>
      </c>
      <c r="L819" s="121">
        <v>95725</v>
      </c>
      <c r="M819" s="121">
        <v>42420</v>
      </c>
      <c r="N819" s="121">
        <v>21015</v>
      </c>
      <c r="O819" s="121">
        <v>311</v>
      </c>
    </row>
    <row r="820" spans="1:15" x14ac:dyDescent="0.4">
      <c r="A820" s="117" t="s">
        <v>6634</v>
      </c>
      <c r="B820" s="117" t="s">
        <v>225</v>
      </c>
      <c r="C820" s="117" t="s">
        <v>224</v>
      </c>
      <c r="D820" s="117" t="s">
        <v>223</v>
      </c>
      <c r="E820" s="117" t="s">
        <v>5017</v>
      </c>
      <c r="F820" s="117" t="s">
        <v>5016</v>
      </c>
      <c r="G820" s="118" t="str">
        <f t="shared" si="12"/>
        <v>098540宇都宮西中核工業団地事務組合（普通会計分）</v>
      </c>
      <c r="H820" s="117"/>
      <c r="J820" s="117"/>
      <c r="K820" s="121">
        <v>14409</v>
      </c>
      <c r="L820" s="121">
        <v>7095</v>
      </c>
      <c r="M820" s="121">
        <v>3331</v>
      </c>
      <c r="N820" s="121">
        <v>2103</v>
      </c>
      <c r="O820" s="121">
        <v>0</v>
      </c>
    </row>
    <row r="821" spans="1:15" x14ac:dyDescent="0.4">
      <c r="A821" s="117" t="s">
        <v>6634</v>
      </c>
      <c r="B821" s="117" t="s">
        <v>225</v>
      </c>
      <c r="C821" s="117" t="s">
        <v>224</v>
      </c>
      <c r="D821" s="117" t="s">
        <v>223</v>
      </c>
      <c r="E821" s="117" t="s">
        <v>5015</v>
      </c>
      <c r="F821" s="117" t="s">
        <v>5014</v>
      </c>
      <c r="G821" s="118" t="str">
        <f t="shared" si="12"/>
        <v>098621栃木県市町村総合事務組合</v>
      </c>
      <c r="H821" s="117"/>
      <c r="J821" s="117"/>
      <c r="K821" s="121">
        <v>8040308</v>
      </c>
      <c r="L821" s="121">
        <v>50387</v>
      </c>
      <c r="M821" s="121">
        <v>27002</v>
      </c>
      <c r="N821" s="121">
        <v>15664</v>
      </c>
      <c r="O821" s="121">
        <v>349359</v>
      </c>
    </row>
    <row r="822" spans="1:15" x14ac:dyDescent="0.4">
      <c r="A822" s="117" t="s">
        <v>6634</v>
      </c>
      <c r="B822" s="117" t="s">
        <v>225</v>
      </c>
      <c r="C822" s="117" t="s">
        <v>224</v>
      </c>
      <c r="D822" s="117" t="s">
        <v>223</v>
      </c>
      <c r="E822" s="117" t="s">
        <v>5013</v>
      </c>
      <c r="F822" s="117" t="s">
        <v>5012</v>
      </c>
      <c r="G822" s="118" t="str">
        <f t="shared" si="12"/>
        <v>098639栃木県後期高齢者医療広域連合</v>
      </c>
      <c r="H822" s="117"/>
      <c r="J822" s="117"/>
      <c r="K822" s="121">
        <v>5649</v>
      </c>
      <c r="L822" s="121">
        <v>0</v>
      </c>
      <c r="M822" s="121">
        <v>0</v>
      </c>
      <c r="N822" s="121">
        <v>0</v>
      </c>
      <c r="O822" s="121">
        <v>0</v>
      </c>
    </row>
    <row r="823" spans="1:15" x14ac:dyDescent="0.4">
      <c r="A823" s="117" t="s">
        <v>6634</v>
      </c>
      <c r="B823" s="117" t="s">
        <v>225</v>
      </c>
      <c r="C823" s="117" t="s">
        <v>224</v>
      </c>
      <c r="D823" s="117" t="s">
        <v>223</v>
      </c>
      <c r="E823" s="117" t="s">
        <v>5011</v>
      </c>
      <c r="F823" s="117" t="s">
        <v>5010</v>
      </c>
      <c r="G823" s="118" t="str">
        <f t="shared" si="12"/>
        <v>098647那須地区消防組合</v>
      </c>
      <c r="H823" s="117"/>
      <c r="J823" s="117"/>
      <c r="K823" s="121">
        <v>2333793</v>
      </c>
      <c r="L823" s="121">
        <v>1094664</v>
      </c>
      <c r="M823" s="121">
        <v>663971</v>
      </c>
      <c r="N823" s="121">
        <v>354983</v>
      </c>
      <c r="O823" s="121">
        <v>4175</v>
      </c>
    </row>
    <row r="824" spans="1:15" x14ac:dyDescent="0.4">
      <c r="A824" s="117" t="s">
        <v>6634</v>
      </c>
      <c r="B824" s="117" t="s">
        <v>225</v>
      </c>
      <c r="C824" s="117" t="s">
        <v>224</v>
      </c>
      <c r="D824" s="117" t="s">
        <v>223</v>
      </c>
      <c r="E824" s="117" t="s">
        <v>5008</v>
      </c>
      <c r="F824" s="117" t="s">
        <v>5007</v>
      </c>
      <c r="G824" s="118" t="str">
        <f t="shared" si="12"/>
        <v>102016前橋市</v>
      </c>
      <c r="H824" s="117"/>
      <c r="J824" s="117"/>
      <c r="K824" s="121">
        <v>21005611</v>
      </c>
      <c r="L824" s="121">
        <v>9366359</v>
      </c>
      <c r="M824" s="121">
        <v>4688356</v>
      </c>
      <c r="N824" s="121">
        <v>2986931</v>
      </c>
      <c r="O824" s="121">
        <v>21208</v>
      </c>
    </row>
    <row r="825" spans="1:15" x14ac:dyDescent="0.4">
      <c r="A825" s="117" t="s">
        <v>6634</v>
      </c>
      <c r="B825" s="117" t="s">
        <v>225</v>
      </c>
      <c r="C825" s="117" t="s">
        <v>224</v>
      </c>
      <c r="D825" s="117" t="s">
        <v>223</v>
      </c>
      <c r="E825" s="117" t="s">
        <v>5006</v>
      </c>
      <c r="F825" s="117" t="s">
        <v>5005</v>
      </c>
      <c r="G825" s="118" t="str">
        <f t="shared" si="12"/>
        <v>102024高崎市</v>
      </c>
      <c r="H825" s="117"/>
      <c r="J825" s="117"/>
      <c r="K825" s="121">
        <v>20196818</v>
      </c>
      <c r="L825" s="121">
        <v>8602118</v>
      </c>
      <c r="M825" s="121">
        <v>4200759</v>
      </c>
      <c r="N825" s="121">
        <v>2572990</v>
      </c>
      <c r="O825" s="121">
        <v>23605</v>
      </c>
    </row>
    <row r="826" spans="1:15" x14ac:dyDescent="0.4">
      <c r="A826" s="117" t="s">
        <v>6634</v>
      </c>
      <c r="B826" s="117" t="s">
        <v>225</v>
      </c>
      <c r="C826" s="117" t="s">
        <v>224</v>
      </c>
      <c r="D826" s="117" t="s">
        <v>223</v>
      </c>
      <c r="E826" s="117" t="s">
        <v>5004</v>
      </c>
      <c r="F826" s="117" t="s">
        <v>5003</v>
      </c>
      <c r="G826" s="118" t="str">
        <f t="shared" si="12"/>
        <v>102032桐生市</v>
      </c>
      <c r="H826" s="117"/>
      <c r="J826" s="117"/>
      <c r="K826" s="121">
        <v>9231091</v>
      </c>
      <c r="L826" s="121">
        <v>3932747</v>
      </c>
      <c r="M826" s="121">
        <v>2079512</v>
      </c>
      <c r="N826" s="121">
        <v>1271770</v>
      </c>
      <c r="O826" s="121">
        <v>9271</v>
      </c>
    </row>
    <row r="827" spans="1:15" x14ac:dyDescent="0.4">
      <c r="A827" s="117" t="s">
        <v>6634</v>
      </c>
      <c r="B827" s="117" t="s">
        <v>225</v>
      </c>
      <c r="C827" s="117" t="s">
        <v>224</v>
      </c>
      <c r="D827" s="117" t="s">
        <v>223</v>
      </c>
      <c r="E827" s="117" t="s">
        <v>5002</v>
      </c>
      <c r="F827" s="117" t="s">
        <v>5001</v>
      </c>
      <c r="G827" s="118" t="str">
        <f t="shared" si="12"/>
        <v>102041伊勢崎市</v>
      </c>
      <c r="H827" s="117"/>
      <c r="J827" s="117"/>
      <c r="K827" s="121">
        <v>12433670</v>
      </c>
      <c r="L827" s="121">
        <v>5520182</v>
      </c>
      <c r="M827" s="121">
        <v>2978090</v>
      </c>
      <c r="N827" s="121">
        <v>1791490</v>
      </c>
      <c r="O827" s="121">
        <v>10188</v>
      </c>
    </row>
    <row r="828" spans="1:15" x14ac:dyDescent="0.4">
      <c r="A828" s="117" t="s">
        <v>6634</v>
      </c>
      <c r="B828" s="117" t="s">
        <v>225</v>
      </c>
      <c r="C828" s="117" t="s">
        <v>224</v>
      </c>
      <c r="D828" s="117" t="s">
        <v>223</v>
      </c>
      <c r="E828" s="117" t="s">
        <v>5000</v>
      </c>
      <c r="F828" s="117" t="s">
        <v>4999</v>
      </c>
      <c r="G828" s="118" t="str">
        <f t="shared" si="12"/>
        <v>102059太田市</v>
      </c>
      <c r="H828" s="117"/>
      <c r="J828" s="117"/>
      <c r="K828" s="121">
        <v>12008120</v>
      </c>
      <c r="L828" s="121">
        <v>5625540</v>
      </c>
      <c r="M828" s="121">
        <v>2949368</v>
      </c>
      <c r="N828" s="121">
        <v>1788729</v>
      </c>
      <c r="O828" s="121">
        <v>15687</v>
      </c>
    </row>
    <row r="829" spans="1:15" x14ac:dyDescent="0.4">
      <c r="A829" s="117" t="s">
        <v>6634</v>
      </c>
      <c r="B829" s="117" t="s">
        <v>225</v>
      </c>
      <c r="C829" s="117" t="s">
        <v>224</v>
      </c>
      <c r="D829" s="117" t="s">
        <v>223</v>
      </c>
      <c r="E829" s="117" t="s">
        <v>4998</v>
      </c>
      <c r="F829" s="117" t="s">
        <v>4997</v>
      </c>
      <c r="G829" s="118" t="str">
        <f t="shared" si="12"/>
        <v>102067沼田市</v>
      </c>
      <c r="H829" s="117"/>
      <c r="J829" s="117"/>
      <c r="K829" s="121">
        <v>3777444</v>
      </c>
      <c r="L829" s="121">
        <v>1548361</v>
      </c>
      <c r="M829" s="121">
        <v>808224</v>
      </c>
      <c r="N829" s="121">
        <v>516278</v>
      </c>
      <c r="O829" s="121">
        <v>2950</v>
      </c>
    </row>
    <row r="830" spans="1:15" x14ac:dyDescent="0.4">
      <c r="A830" s="117" t="s">
        <v>6634</v>
      </c>
      <c r="B830" s="117" t="s">
        <v>225</v>
      </c>
      <c r="C830" s="117" t="s">
        <v>224</v>
      </c>
      <c r="D830" s="117" t="s">
        <v>223</v>
      </c>
      <c r="E830" s="117" t="s">
        <v>4996</v>
      </c>
      <c r="F830" s="117" t="s">
        <v>4995</v>
      </c>
      <c r="G830" s="118" t="str">
        <f t="shared" si="12"/>
        <v>102075館林市</v>
      </c>
      <c r="H830" s="117"/>
      <c r="J830" s="117"/>
      <c r="K830" s="121">
        <v>4197069</v>
      </c>
      <c r="L830" s="121">
        <v>1946555</v>
      </c>
      <c r="M830" s="121">
        <v>1036749</v>
      </c>
      <c r="N830" s="121">
        <v>640350</v>
      </c>
      <c r="O830" s="121">
        <v>3549</v>
      </c>
    </row>
    <row r="831" spans="1:15" x14ac:dyDescent="0.4">
      <c r="A831" s="117" t="s">
        <v>6634</v>
      </c>
      <c r="B831" s="117" t="s">
        <v>225</v>
      </c>
      <c r="C831" s="117" t="s">
        <v>224</v>
      </c>
      <c r="D831" s="117" t="s">
        <v>223</v>
      </c>
      <c r="E831" s="117" t="s">
        <v>4994</v>
      </c>
      <c r="F831" s="117" t="s">
        <v>4993</v>
      </c>
      <c r="G831" s="118" t="str">
        <f t="shared" si="12"/>
        <v>102083渋川市</v>
      </c>
      <c r="H831" s="117"/>
      <c r="J831" s="117"/>
      <c r="K831" s="121">
        <v>5495359</v>
      </c>
      <c r="L831" s="121">
        <v>2522312</v>
      </c>
      <c r="M831" s="121">
        <v>1244069</v>
      </c>
      <c r="N831" s="121">
        <v>801718</v>
      </c>
      <c r="O831" s="121">
        <v>5738</v>
      </c>
    </row>
    <row r="832" spans="1:15" x14ac:dyDescent="0.4">
      <c r="A832" s="117" t="s">
        <v>6634</v>
      </c>
      <c r="B832" s="117" t="s">
        <v>225</v>
      </c>
      <c r="C832" s="117" t="s">
        <v>224</v>
      </c>
      <c r="D832" s="117" t="s">
        <v>223</v>
      </c>
      <c r="E832" s="117" t="s">
        <v>4992</v>
      </c>
      <c r="F832" s="117" t="s">
        <v>4991</v>
      </c>
      <c r="G832" s="118" t="str">
        <f t="shared" si="12"/>
        <v>102091藤岡市</v>
      </c>
      <c r="H832" s="117"/>
      <c r="J832" s="117"/>
      <c r="K832" s="121">
        <v>3670731</v>
      </c>
      <c r="L832" s="121">
        <v>1439658</v>
      </c>
      <c r="M832" s="121">
        <v>737456</v>
      </c>
      <c r="N832" s="121">
        <v>477570</v>
      </c>
      <c r="O832" s="121">
        <v>2742</v>
      </c>
    </row>
    <row r="833" spans="1:15" x14ac:dyDescent="0.4">
      <c r="A833" s="117" t="s">
        <v>6634</v>
      </c>
      <c r="B833" s="117" t="s">
        <v>225</v>
      </c>
      <c r="C833" s="117" t="s">
        <v>224</v>
      </c>
      <c r="D833" s="117" t="s">
        <v>223</v>
      </c>
      <c r="E833" s="117" t="s">
        <v>4990</v>
      </c>
      <c r="F833" s="117" t="s">
        <v>4989</v>
      </c>
      <c r="G833" s="118" t="str">
        <f t="shared" si="12"/>
        <v>102105富岡市</v>
      </c>
      <c r="H833" s="117"/>
      <c r="J833" s="117"/>
      <c r="K833" s="121">
        <v>2739248</v>
      </c>
      <c r="L833" s="121">
        <v>1093667</v>
      </c>
      <c r="M833" s="121">
        <v>564263</v>
      </c>
      <c r="N833" s="121">
        <v>423785</v>
      </c>
      <c r="O833" s="121">
        <v>2657</v>
      </c>
    </row>
    <row r="834" spans="1:15" x14ac:dyDescent="0.4">
      <c r="A834" s="117" t="s">
        <v>6634</v>
      </c>
      <c r="B834" s="117" t="s">
        <v>225</v>
      </c>
      <c r="C834" s="117" t="s">
        <v>224</v>
      </c>
      <c r="D834" s="117" t="s">
        <v>223</v>
      </c>
      <c r="E834" s="117" t="s">
        <v>4988</v>
      </c>
      <c r="F834" s="117" t="s">
        <v>4987</v>
      </c>
      <c r="G834" s="118" t="str">
        <f t="shared" ref="G834:G897" si="13">E834&amp;F834</f>
        <v>102113安中市</v>
      </c>
      <c r="H834" s="117"/>
      <c r="J834" s="117"/>
      <c r="K834" s="121">
        <v>3783103</v>
      </c>
      <c r="L834" s="121">
        <v>1557543</v>
      </c>
      <c r="M834" s="121">
        <v>800452</v>
      </c>
      <c r="N834" s="121">
        <v>518782</v>
      </c>
      <c r="O834" s="121">
        <v>3138</v>
      </c>
    </row>
    <row r="835" spans="1:15" x14ac:dyDescent="0.4">
      <c r="A835" s="117" t="s">
        <v>6634</v>
      </c>
      <c r="B835" s="117" t="s">
        <v>225</v>
      </c>
      <c r="C835" s="117" t="s">
        <v>224</v>
      </c>
      <c r="D835" s="117" t="s">
        <v>223</v>
      </c>
      <c r="E835" s="117" t="s">
        <v>4986</v>
      </c>
      <c r="F835" s="117" t="s">
        <v>4985</v>
      </c>
      <c r="G835" s="118" t="str">
        <f t="shared" si="13"/>
        <v>102121みどり市</v>
      </c>
      <c r="H835" s="117"/>
      <c r="J835" s="117"/>
      <c r="K835" s="121">
        <v>3014558</v>
      </c>
      <c r="L835" s="121">
        <v>1236908</v>
      </c>
      <c r="M835" s="121">
        <v>604808</v>
      </c>
      <c r="N835" s="121">
        <v>414061</v>
      </c>
      <c r="O835" s="121">
        <v>3530</v>
      </c>
    </row>
    <row r="836" spans="1:15" x14ac:dyDescent="0.4">
      <c r="A836" s="117" t="s">
        <v>6634</v>
      </c>
      <c r="B836" s="117" t="s">
        <v>225</v>
      </c>
      <c r="C836" s="117" t="s">
        <v>224</v>
      </c>
      <c r="D836" s="117" t="s">
        <v>223</v>
      </c>
      <c r="E836" s="117" t="s">
        <v>4984</v>
      </c>
      <c r="F836" s="117" t="s">
        <v>4983</v>
      </c>
      <c r="G836" s="118" t="str">
        <f t="shared" si="13"/>
        <v>103446榛東村</v>
      </c>
      <c r="H836" s="117"/>
      <c r="J836" s="117"/>
      <c r="K836" s="121">
        <v>755711</v>
      </c>
      <c r="L836" s="121">
        <v>297115</v>
      </c>
      <c r="M836" s="121">
        <v>155039</v>
      </c>
      <c r="N836" s="121">
        <v>110717</v>
      </c>
      <c r="O836" s="121">
        <v>582</v>
      </c>
    </row>
    <row r="837" spans="1:15" x14ac:dyDescent="0.4">
      <c r="A837" s="117" t="s">
        <v>6634</v>
      </c>
      <c r="B837" s="117" t="s">
        <v>225</v>
      </c>
      <c r="C837" s="117" t="s">
        <v>224</v>
      </c>
      <c r="D837" s="117" t="s">
        <v>223</v>
      </c>
      <c r="E837" s="117" t="s">
        <v>4982</v>
      </c>
      <c r="F837" s="117" t="s">
        <v>4981</v>
      </c>
      <c r="G837" s="118" t="str">
        <f t="shared" si="13"/>
        <v>103454吉岡町</v>
      </c>
      <c r="H837" s="117"/>
      <c r="J837" s="117"/>
      <c r="K837" s="121">
        <v>806472</v>
      </c>
      <c r="L837" s="121">
        <v>326099</v>
      </c>
      <c r="M837" s="121">
        <v>165251</v>
      </c>
      <c r="N837" s="121">
        <v>113941</v>
      </c>
      <c r="O837" s="121">
        <v>602</v>
      </c>
    </row>
    <row r="838" spans="1:15" x14ac:dyDescent="0.4">
      <c r="A838" s="117" t="s">
        <v>6634</v>
      </c>
      <c r="B838" s="117" t="s">
        <v>225</v>
      </c>
      <c r="C838" s="117" t="s">
        <v>224</v>
      </c>
      <c r="D838" s="117" t="s">
        <v>223</v>
      </c>
      <c r="E838" s="117" t="s">
        <v>4980</v>
      </c>
      <c r="F838" s="117" t="s">
        <v>4979</v>
      </c>
      <c r="G838" s="118" t="str">
        <f t="shared" si="13"/>
        <v>103667上野村</v>
      </c>
      <c r="H838" s="117"/>
      <c r="J838" s="117"/>
      <c r="K838" s="121">
        <v>257406</v>
      </c>
      <c r="L838" s="121">
        <v>97809</v>
      </c>
      <c r="M838" s="121">
        <v>56367</v>
      </c>
      <c r="N838" s="121">
        <v>37896</v>
      </c>
      <c r="O838" s="121">
        <v>241</v>
      </c>
    </row>
    <row r="839" spans="1:15" x14ac:dyDescent="0.4">
      <c r="A839" s="117" t="s">
        <v>6634</v>
      </c>
      <c r="B839" s="117" t="s">
        <v>225</v>
      </c>
      <c r="C839" s="117" t="s">
        <v>224</v>
      </c>
      <c r="D839" s="117" t="s">
        <v>223</v>
      </c>
      <c r="E839" s="117" t="s">
        <v>4978</v>
      </c>
      <c r="F839" s="117" t="s">
        <v>4977</v>
      </c>
      <c r="G839" s="118" t="str">
        <f t="shared" si="13"/>
        <v>103675神流町</v>
      </c>
      <c r="H839" s="117"/>
      <c r="J839" s="117"/>
      <c r="K839" s="121">
        <v>485780</v>
      </c>
      <c r="L839" s="121">
        <v>203237</v>
      </c>
      <c r="M839" s="121">
        <v>103556</v>
      </c>
      <c r="N839" s="121">
        <v>70547</v>
      </c>
      <c r="O839" s="121">
        <v>501</v>
      </c>
    </row>
    <row r="840" spans="1:15" x14ac:dyDescent="0.4">
      <c r="A840" s="117" t="s">
        <v>6634</v>
      </c>
      <c r="B840" s="117" t="s">
        <v>225</v>
      </c>
      <c r="C840" s="117" t="s">
        <v>224</v>
      </c>
      <c r="D840" s="117" t="s">
        <v>223</v>
      </c>
      <c r="E840" s="117" t="s">
        <v>4976</v>
      </c>
      <c r="F840" s="117" t="s">
        <v>4975</v>
      </c>
      <c r="G840" s="118" t="str">
        <f t="shared" si="13"/>
        <v>103829下仁田町</v>
      </c>
      <c r="H840" s="117"/>
      <c r="J840" s="117"/>
      <c r="K840" s="121">
        <v>878292</v>
      </c>
      <c r="L840" s="121">
        <v>352332</v>
      </c>
      <c r="M840" s="121">
        <v>195929</v>
      </c>
      <c r="N840" s="121">
        <v>136547</v>
      </c>
      <c r="O840" s="121">
        <v>686</v>
      </c>
    </row>
    <row r="841" spans="1:15" x14ac:dyDescent="0.4">
      <c r="A841" s="117" t="s">
        <v>6634</v>
      </c>
      <c r="B841" s="117" t="s">
        <v>225</v>
      </c>
      <c r="C841" s="117" t="s">
        <v>224</v>
      </c>
      <c r="D841" s="117" t="s">
        <v>223</v>
      </c>
      <c r="E841" s="117" t="s">
        <v>4974</v>
      </c>
      <c r="F841" s="117" t="s">
        <v>3696</v>
      </c>
      <c r="G841" s="118" t="str">
        <f t="shared" si="13"/>
        <v>103837南牧村</v>
      </c>
      <c r="H841" s="117"/>
      <c r="J841" s="117"/>
      <c r="K841" s="121">
        <v>432780</v>
      </c>
      <c r="L841" s="121">
        <v>172549</v>
      </c>
      <c r="M841" s="121">
        <v>80957</v>
      </c>
      <c r="N841" s="121">
        <v>62976</v>
      </c>
      <c r="O841" s="121">
        <v>308</v>
      </c>
    </row>
    <row r="842" spans="1:15" x14ac:dyDescent="0.4">
      <c r="A842" s="117" t="s">
        <v>6634</v>
      </c>
      <c r="B842" s="117" t="s">
        <v>225</v>
      </c>
      <c r="C842" s="117" t="s">
        <v>224</v>
      </c>
      <c r="D842" s="117" t="s">
        <v>223</v>
      </c>
      <c r="E842" s="117" t="s">
        <v>4973</v>
      </c>
      <c r="F842" s="117" t="s">
        <v>4972</v>
      </c>
      <c r="G842" s="118" t="str">
        <f t="shared" si="13"/>
        <v>103845甘楽町</v>
      </c>
      <c r="H842" s="117"/>
      <c r="J842" s="117"/>
      <c r="K842" s="121">
        <v>873685</v>
      </c>
      <c r="L842" s="121">
        <v>348628</v>
      </c>
      <c r="M842" s="121">
        <v>179938</v>
      </c>
      <c r="N842" s="121">
        <v>125672</v>
      </c>
      <c r="O842" s="121">
        <v>710</v>
      </c>
    </row>
    <row r="843" spans="1:15" x14ac:dyDescent="0.4">
      <c r="A843" s="117" t="s">
        <v>6634</v>
      </c>
      <c r="B843" s="117" t="s">
        <v>225</v>
      </c>
      <c r="C843" s="117" t="s">
        <v>224</v>
      </c>
      <c r="D843" s="117" t="s">
        <v>223</v>
      </c>
      <c r="E843" s="117" t="s">
        <v>4971</v>
      </c>
      <c r="F843" s="117" t="s">
        <v>4970</v>
      </c>
      <c r="G843" s="118" t="str">
        <f t="shared" si="13"/>
        <v>104213中之条町</v>
      </c>
      <c r="H843" s="117"/>
      <c r="J843" s="117"/>
      <c r="K843" s="121">
        <v>1584719</v>
      </c>
      <c r="L843" s="121">
        <v>689634</v>
      </c>
      <c r="M843" s="121">
        <v>341284</v>
      </c>
      <c r="N843" s="121">
        <v>233943</v>
      </c>
      <c r="O843" s="121">
        <v>1448</v>
      </c>
    </row>
    <row r="844" spans="1:15" x14ac:dyDescent="0.4">
      <c r="A844" s="117" t="s">
        <v>6634</v>
      </c>
      <c r="B844" s="117" t="s">
        <v>225</v>
      </c>
      <c r="C844" s="117" t="s">
        <v>224</v>
      </c>
      <c r="D844" s="117" t="s">
        <v>223</v>
      </c>
      <c r="E844" s="117" t="s">
        <v>4969</v>
      </c>
      <c r="F844" s="117" t="s">
        <v>4968</v>
      </c>
      <c r="G844" s="118" t="str">
        <f t="shared" si="13"/>
        <v>104248長野原町</v>
      </c>
      <c r="H844" s="117"/>
      <c r="J844" s="117"/>
      <c r="K844" s="121">
        <v>731691</v>
      </c>
      <c r="L844" s="121">
        <v>275598</v>
      </c>
      <c r="M844" s="121">
        <v>174816</v>
      </c>
      <c r="N844" s="121">
        <v>116596</v>
      </c>
      <c r="O844" s="121">
        <v>696</v>
      </c>
    </row>
    <row r="845" spans="1:15" x14ac:dyDescent="0.4">
      <c r="A845" s="117" t="s">
        <v>6634</v>
      </c>
      <c r="B845" s="117" t="s">
        <v>225</v>
      </c>
      <c r="C845" s="117" t="s">
        <v>224</v>
      </c>
      <c r="D845" s="117" t="s">
        <v>223</v>
      </c>
      <c r="E845" s="117" t="s">
        <v>4967</v>
      </c>
      <c r="F845" s="117" t="s">
        <v>4966</v>
      </c>
      <c r="G845" s="118" t="str">
        <f t="shared" si="13"/>
        <v>104256嬬恋村</v>
      </c>
      <c r="H845" s="117"/>
      <c r="J845" s="117"/>
      <c r="K845" s="121">
        <v>1034221</v>
      </c>
      <c r="L845" s="121">
        <v>448676</v>
      </c>
      <c r="M845" s="121">
        <v>204524</v>
      </c>
      <c r="N845" s="121">
        <v>144549</v>
      </c>
      <c r="O845" s="121">
        <v>961</v>
      </c>
    </row>
    <row r="846" spans="1:15" x14ac:dyDescent="0.4">
      <c r="A846" s="117" t="s">
        <v>6634</v>
      </c>
      <c r="B846" s="117" t="s">
        <v>225</v>
      </c>
      <c r="C846" s="117" t="s">
        <v>224</v>
      </c>
      <c r="D846" s="117" t="s">
        <v>223</v>
      </c>
      <c r="E846" s="117" t="s">
        <v>4965</v>
      </c>
      <c r="F846" s="117" t="s">
        <v>4964</v>
      </c>
      <c r="G846" s="118" t="str">
        <f t="shared" si="13"/>
        <v>104264草津町</v>
      </c>
      <c r="H846" s="117"/>
      <c r="J846" s="117"/>
      <c r="K846" s="121">
        <v>810582</v>
      </c>
      <c r="L846" s="121">
        <v>351270</v>
      </c>
      <c r="M846" s="121">
        <v>157659</v>
      </c>
      <c r="N846" s="121">
        <v>122665</v>
      </c>
      <c r="O846" s="121">
        <v>690</v>
      </c>
    </row>
    <row r="847" spans="1:15" x14ac:dyDescent="0.4">
      <c r="A847" s="117" t="s">
        <v>6634</v>
      </c>
      <c r="B847" s="117" t="s">
        <v>225</v>
      </c>
      <c r="C847" s="117" t="s">
        <v>224</v>
      </c>
      <c r="D847" s="117" t="s">
        <v>223</v>
      </c>
      <c r="E847" s="117" t="s">
        <v>4963</v>
      </c>
      <c r="F847" s="117" t="s">
        <v>3602</v>
      </c>
      <c r="G847" s="118" t="str">
        <f t="shared" si="13"/>
        <v>104281高山村</v>
      </c>
      <c r="H847" s="117"/>
      <c r="J847" s="117"/>
      <c r="K847" s="121">
        <v>497570</v>
      </c>
      <c r="L847" s="121">
        <v>198549</v>
      </c>
      <c r="M847" s="121">
        <v>101258</v>
      </c>
      <c r="N847" s="121">
        <v>75047</v>
      </c>
      <c r="O847" s="121">
        <v>415</v>
      </c>
    </row>
    <row r="848" spans="1:15" x14ac:dyDescent="0.4">
      <c r="A848" s="117" t="s">
        <v>6634</v>
      </c>
      <c r="B848" s="117" t="s">
        <v>225</v>
      </c>
      <c r="C848" s="117" t="s">
        <v>224</v>
      </c>
      <c r="D848" s="117" t="s">
        <v>223</v>
      </c>
      <c r="E848" s="117" t="s">
        <v>4962</v>
      </c>
      <c r="F848" s="117" t="s">
        <v>4961</v>
      </c>
      <c r="G848" s="118" t="str">
        <f t="shared" si="13"/>
        <v>104299東吾妻町</v>
      </c>
      <c r="H848" s="117"/>
      <c r="J848" s="117"/>
      <c r="K848" s="121">
        <v>1473127</v>
      </c>
      <c r="L848" s="121">
        <v>638718</v>
      </c>
      <c r="M848" s="121">
        <v>288812</v>
      </c>
      <c r="N848" s="121">
        <v>215796</v>
      </c>
      <c r="O848" s="121">
        <v>1295</v>
      </c>
    </row>
    <row r="849" spans="1:15" x14ac:dyDescent="0.4">
      <c r="A849" s="117" t="s">
        <v>6634</v>
      </c>
      <c r="B849" s="117" t="s">
        <v>225</v>
      </c>
      <c r="C849" s="117" t="s">
        <v>224</v>
      </c>
      <c r="D849" s="117" t="s">
        <v>223</v>
      </c>
      <c r="E849" s="117" t="s">
        <v>4960</v>
      </c>
      <c r="F849" s="117" t="s">
        <v>4959</v>
      </c>
      <c r="G849" s="118" t="str">
        <f t="shared" si="13"/>
        <v>104434片品村</v>
      </c>
      <c r="H849" s="117"/>
      <c r="J849" s="117"/>
      <c r="K849" s="121">
        <v>670531</v>
      </c>
      <c r="L849" s="121">
        <v>277522</v>
      </c>
      <c r="M849" s="121">
        <v>136718</v>
      </c>
      <c r="N849" s="121">
        <v>99646</v>
      </c>
      <c r="O849" s="121">
        <v>609</v>
      </c>
    </row>
    <row r="850" spans="1:15" x14ac:dyDescent="0.4">
      <c r="A850" s="117" t="s">
        <v>6634</v>
      </c>
      <c r="B850" s="117" t="s">
        <v>225</v>
      </c>
      <c r="C850" s="117" t="s">
        <v>224</v>
      </c>
      <c r="D850" s="117" t="s">
        <v>223</v>
      </c>
      <c r="E850" s="117" t="s">
        <v>4958</v>
      </c>
      <c r="F850" s="117" t="s">
        <v>4957</v>
      </c>
      <c r="G850" s="118" t="str">
        <f t="shared" si="13"/>
        <v>104442川場村</v>
      </c>
      <c r="H850" s="117"/>
      <c r="J850" s="117"/>
      <c r="K850" s="121">
        <v>452737</v>
      </c>
      <c r="L850" s="121">
        <v>173194</v>
      </c>
      <c r="M850" s="121">
        <v>80583</v>
      </c>
      <c r="N850" s="121">
        <v>65931</v>
      </c>
      <c r="O850" s="121">
        <v>389</v>
      </c>
    </row>
    <row r="851" spans="1:15" x14ac:dyDescent="0.4">
      <c r="A851" s="117" t="s">
        <v>6634</v>
      </c>
      <c r="B851" s="117" t="s">
        <v>225</v>
      </c>
      <c r="C851" s="117" t="s">
        <v>224</v>
      </c>
      <c r="D851" s="117" t="s">
        <v>223</v>
      </c>
      <c r="E851" s="117" t="s">
        <v>4956</v>
      </c>
      <c r="F851" s="117" t="s">
        <v>4955</v>
      </c>
      <c r="G851" s="118" t="str">
        <f t="shared" si="13"/>
        <v>104485昭和村</v>
      </c>
      <c r="H851" s="117"/>
      <c r="J851" s="117"/>
      <c r="K851" s="121">
        <v>742784</v>
      </c>
      <c r="L851" s="121">
        <v>308542</v>
      </c>
      <c r="M851" s="121">
        <v>156120</v>
      </c>
      <c r="N851" s="121">
        <v>109481</v>
      </c>
      <c r="O851" s="121">
        <v>552</v>
      </c>
    </row>
    <row r="852" spans="1:15" x14ac:dyDescent="0.4">
      <c r="A852" s="117" t="s">
        <v>6634</v>
      </c>
      <c r="B852" s="117" t="s">
        <v>225</v>
      </c>
      <c r="C852" s="117" t="s">
        <v>224</v>
      </c>
      <c r="D852" s="117" t="s">
        <v>223</v>
      </c>
      <c r="E852" s="117" t="s">
        <v>4954</v>
      </c>
      <c r="F852" s="117" t="s">
        <v>4953</v>
      </c>
      <c r="G852" s="118" t="str">
        <f t="shared" si="13"/>
        <v>104493みなかみ町</v>
      </c>
      <c r="H852" s="117"/>
      <c r="J852" s="117"/>
      <c r="K852" s="121">
        <v>2107091</v>
      </c>
      <c r="L852" s="121">
        <v>918282</v>
      </c>
      <c r="M852" s="121">
        <v>477192</v>
      </c>
      <c r="N852" s="121">
        <v>282471</v>
      </c>
      <c r="O852" s="121">
        <v>2004</v>
      </c>
    </row>
    <row r="853" spans="1:15" x14ac:dyDescent="0.4">
      <c r="A853" s="117" t="s">
        <v>6634</v>
      </c>
      <c r="B853" s="117" t="s">
        <v>225</v>
      </c>
      <c r="C853" s="117" t="s">
        <v>224</v>
      </c>
      <c r="D853" s="117" t="s">
        <v>223</v>
      </c>
      <c r="E853" s="117" t="s">
        <v>4952</v>
      </c>
      <c r="F853" s="117" t="s">
        <v>4951</v>
      </c>
      <c r="G853" s="118" t="str">
        <f t="shared" si="13"/>
        <v>104647玉村町</v>
      </c>
      <c r="H853" s="117"/>
      <c r="J853" s="117"/>
      <c r="K853" s="121">
        <v>1843722</v>
      </c>
      <c r="L853" s="121">
        <v>776629</v>
      </c>
      <c r="M853" s="121">
        <v>412993</v>
      </c>
      <c r="N853" s="121">
        <v>264988</v>
      </c>
      <c r="O853" s="121">
        <v>1724</v>
      </c>
    </row>
    <row r="854" spans="1:15" x14ac:dyDescent="0.4">
      <c r="A854" s="117" t="s">
        <v>6634</v>
      </c>
      <c r="B854" s="117" t="s">
        <v>225</v>
      </c>
      <c r="C854" s="117" t="s">
        <v>224</v>
      </c>
      <c r="D854" s="117" t="s">
        <v>223</v>
      </c>
      <c r="E854" s="117" t="s">
        <v>4950</v>
      </c>
      <c r="F854" s="117" t="s">
        <v>4949</v>
      </c>
      <c r="G854" s="118" t="str">
        <f t="shared" si="13"/>
        <v>105210板倉町</v>
      </c>
      <c r="H854" s="117"/>
      <c r="J854" s="117"/>
      <c r="K854" s="121">
        <v>1073147</v>
      </c>
      <c r="L854" s="121">
        <v>453572</v>
      </c>
      <c r="M854" s="121">
        <v>239905</v>
      </c>
      <c r="N854" s="121">
        <v>162458</v>
      </c>
      <c r="O854" s="121">
        <v>849</v>
      </c>
    </row>
    <row r="855" spans="1:15" x14ac:dyDescent="0.4">
      <c r="A855" s="117" t="s">
        <v>6634</v>
      </c>
      <c r="B855" s="117" t="s">
        <v>225</v>
      </c>
      <c r="C855" s="117" t="s">
        <v>224</v>
      </c>
      <c r="D855" s="117" t="s">
        <v>223</v>
      </c>
      <c r="E855" s="117" t="s">
        <v>4948</v>
      </c>
      <c r="F855" s="117" t="s">
        <v>2879</v>
      </c>
      <c r="G855" s="118" t="str">
        <f t="shared" si="13"/>
        <v>105228明和町</v>
      </c>
      <c r="H855" s="117"/>
      <c r="J855" s="117"/>
      <c r="K855" s="121">
        <v>835060</v>
      </c>
      <c r="L855" s="121">
        <v>351619</v>
      </c>
      <c r="M855" s="121">
        <v>173085</v>
      </c>
      <c r="N855" s="121">
        <v>122302</v>
      </c>
      <c r="O855" s="121">
        <v>701</v>
      </c>
    </row>
    <row r="856" spans="1:15" x14ac:dyDescent="0.4">
      <c r="A856" s="117" t="s">
        <v>6634</v>
      </c>
      <c r="B856" s="117" t="s">
        <v>225</v>
      </c>
      <c r="C856" s="117" t="s">
        <v>224</v>
      </c>
      <c r="D856" s="117" t="s">
        <v>223</v>
      </c>
      <c r="E856" s="117" t="s">
        <v>4947</v>
      </c>
      <c r="F856" s="117" t="s">
        <v>4946</v>
      </c>
      <c r="G856" s="118" t="str">
        <f t="shared" si="13"/>
        <v>105236千代田町</v>
      </c>
      <c r="H856" s="117"/>
      <c r="J856" s="117"/>
      <c r="K856" s="121">
        <v>814722</v>
      </c>
      <c r="L856" s="121">
        <v>343451</v>
      </c>
      <c r="M856" s="121">
        <v>165958</v>
      </c>
      <c r="N856" s="121">
        <v>121302</v>
      </c>
      <c r="O856" s="121">
        <v>722</v>
      </c>
    </row>
    <row r="857" spans="1:15" x14ac:dyDescent="0.4">
      <c r="A857" s="117" t="s">
        <v>6634</v>
      </c>
      <c r="B857" s="117" t="s">
        <v>225</v>
      </c>
      <c r="C857" s="117" t="s">
        <v>224</v>
      </c>
      <c r="D857" s="117" t="s">
        <v>223</v>
      </c>
      <c r="E857" s="117" t="s">
        <v>4945</v>
      </c>
      <c r="F857" s="117" t="s">
        <v>4944</v>
      </c>
      <c r="G857" s="118" t="str">
        <f t="shared" si="13"/>
        <v>105244大泉町</v>
      </c>
      <c r="H857" s="117"/>
      <c r="J857" s="117"/>
      <c r="K857" s="121">
        <v>2054900</v>
      </c>
      <c r="L857" s="121">
        <v>875423</v>
      </c>
      <c r="M857" s="121">
        <v>467563</v>
      </c>
      <c r="N857" s="121">
        <v>298040</v>
      </c>
      <c r="O857" s="121">
        <v>1825</v>
      </c>
    </row>
    <row r="858" spans="1:15" x14ac:dyDescent="0.4">
      <c r="A858" s="117" t="s">
        <v>6634</v>
      </c>
      <c r="B858" s="117" t="s">
        <v>225</v>
      </c>
      <c r="C858" s="117" t="s">
        <v>224</v>
      </c>
      <c r="D858" s="117" t="s">
        <v>223</v>
      </c>
      <c r="E858" s="117" t="s">
        <v>4943</v>
      </c>
      <c r="F858" s="117" t="s">
        <v>4942</v>
      </c>
      <c r="G858" s="118" t="str">
        <f t="shared" si="13"/>
        <v>105252邑楽町</v>
      </c>
      <c r="H858" s="117"/>
      <c r="J858" s="117"/>
      <c r="K858" s="121">
        <v>1406314</v>
      </c>
      <c r="L858" s="121">
        <v>607511</v>
      </c>
      <c r="M858" s="121">
        <v>316218</v>
      </c>
      <c r="N858" s="121">
        <v>200691</v>
      </c>
      <c r="O858" s="121">
        <v>1207</v>
      </c>
    </row>
    <row r="859" spans="1:15" x14ac:dyDescent="0.4">
      <c r="A859" s="117" t="s">
        <v>6634</v>
      </c>
      <c r="B859" s="117" t="s">
        <v>225</v>
      </c>
      <c r="C859" s="117" t="s">
        <v>224</v>
      </c>
      <c r="D859" s="117" t="s">
        <v>223</v>
      </c>
      <c r="E859" s="117" t="s">
        <v>4941</v>
      </c>
      <c r="F859" s="117" t="s">
        <v>4940</v>
      </c>
      <c r="G859" s="118" t="str">
        <f t="shared" si="13"/>
        <v>108065烏帽子山植林組合</v>
      </c>
      <c r="H859" s="117"/>
      <c r="J859" s="117"/>
      <c r="K859" s="121">
        <v>165</v>
      </c>
      <c r="L859" s="121">
        <v>0</v>
      </c>
      <c r="M859" s="121">
        <v>0</v>
      </c>
      <c r="N859" s="121">
        <v>0</v>
      </c>
      <c r="O859" s="121">
        <v>10</v>
      </c>
    </row>
    <row r="860" spans="1:15" x14ac:dyDescent="0.4">
      <c r="A860" s="117" t="s">
        <v>6634</v>
      </c>
      <c r="B860" s="117" t="s">
        <v>225</v>
      </c>
      <c r="C860" s="117" t="s">
        <v>224</v>
      </c>
      <c r="D860" s="117" t="s">
        <v>223</v>
      </c>
      <c r="E860" s="117" t="s">
        <v>4939</v>
      </c>
      <c r="F860" s="117" t="s">
        <v>4938</v>
      </c>
      <c r="G860" s="118" t="str">
        <f t="shared" si="13"/>
        <v>108375富岡甘楽衛生施設組合</v>
      </c>
      <c r="H860" s="117"/>
      <c r="J860" s="117"/>
      <c r="K860" s="121">
        <v>46544</v>
      </c>
      <c r="L860" s="121">
        <v>27286</v>
      </c>
      <c r="M860" s="121">
        <v>10850</v>
      </c>
      <c r="N860" s="121">
        <v>5815</v>
      </c>
      <c r="O860" s="121">
        <v>0</v>
      </c>
    </row>
    <row r="861" spans="1:15" x14ac:dyDescent="0.4">
      <c r="A861" s="117" t="s">
        <v>6634</v>
      </c>
      <c r="B861" s="117" t="s">
        <v>225</v>
      </c>
      <c r="C861" s="117" t="s">
        <v>224</v>
      </c>
      <c r="D861" s="117" t="s">
        <v>223</v>
      </c>
      <c r="E861" s="117" t="s">
        <v>4937</v>
      </c>
      <c r="F861" s="117" t="s">
        <v>4936</v>
      </c>
      <c r="G861" s="118" t="str">
        <f t="shared" si="13"/>
        <v>108383甘楽西部環境衛生施設組合</v>
      </c>
      <c r="H861" s="117"/>
      <c r="J861" s="117"/>
      <c r="K861" s="121">
        <v>89423</v>
      </c>
      <c r="L861" s="121">
        <v>45469</v>
      </c>
      <c r="M861" s="121">
        <v>20824</v>
      </c>
      <c r="N861" s="121">
        <v>13513</v>
      </c>
      <c r="O861" s="121">
        <v>232</v>
      </c>
    </row>
    <row r="862" spans="1:15" x14ac:dyDescent="0.4">
      <c r="A862" s="117" t="s">
        <v>6634</v>
      </c>
      <c r="B862" s="117" t="s">
        <v>225</v>
      </c>
      <c r="C862" s="117" t="s">
        <v>224</v>
      </c>
      <c r="D862" s="117" t="s">
        <v>223</v>
      </c>
      <c r="E862" s="117" t="s">
        <v>4935</v>
      </c>
      <c r="F862" s="117" t="s">
        <v>4934</v>
      </c>
      <c r="G862" s="118" t="str">
        <f t="shared" si="13"/>
        <v>108391館林衛生施設組合</v>
      </c>
      <c r="H862" s="117"/>
      <c r="J862" s="117"/>
      <c r="K862" s="121">
        <v>108344</v>
      </c>
      <c r="L862" s="121">
        <v>51979</v>
      </c>
      <c r="M862" s="121">
        <v>32380</v>
      </c>
      <c r="N862" s="121">
        <v>16958</v>
      </c>
      <c r="O862" s="121">
        <v>332</v>
      </c>
    </row>
    <row r="863" spans="1:15" x14ac:dyDescent="0.4">
      <c r="A863" s="117" t="s">
        <v>6634</v>
      </c>
      <c r="B863" s="117" t="s">
        <v>225</v>
      </c>
      <c r="C863" s="117" t="s">
        <v>224</v>
      </c>
      <c r="D863" s="117" t="s">
        <v>223</v>
      </c>
      <c r="E863" s="117" t="s">
        <v>4933</v>
      </c>
      <c r="F863" s="117" t="s">
        <v>4932</v>
      </c>
      <c r="G863" s="118" t="str">
        <f t="shared" si="13"/>
        <v>108405吾妻東部衛生施設組合</v>
      </c>
      <c r="H863" s="117"/>
      <c r="J863" s="117"/>
      <c r="K863" s="121">
        <v>124952</v>
      </c>
      <c r="L863" s="121">
        <v>64062</v>
      </c>
      <c r="M863" s="121">
        <v>30173</v>
      </c>
      <c r="N863" s="121">
        <v>19105</v>
      </c>
      <c r="O863" s="121">
        <v>350</v>
      </c>
    </row>
    <row r="864" spans="1:15" x14ac:dyDescent="0.4">
      <c r="A864" s="117" t="s">
        <v>6634</v>
      </c>
      <c r="B864" s="117" t="s">
        <v>225</v>
      </c>
      <c r="C864" s="117" t="s">
        <v>224</v>
      </c>
      <c r="D864" s="117" t="s">
        <v>223</v>
      </c>
      <c r="E864" s="117" t="s">
        <v>4931</v>
      </c>
      <c r="F864" s="117" t="s">
        <v>4930</v>
      </c>
      <c r="G864" s="118" t="str">
        <f t="shared" si="13"/>
        <v>108421西吾妻衛生施設組合</v>
      </c>
      <c r="H864" s="117"/>
      <c r="J864" s="117"/>
      <c r="K864" s="121">
        <v>50328</v>
      </c>
      <c r="L864" s="121">
        <v>26270</v>
      </c>
      <c r="M864" s="121">
        <v>11539</v>
      </c>
      <c r="N864" s="121">
        <v>7334</v>
      </c>
      <c r="O864" s="121">
        <v>125</v>
      </c>
    </row>
    <row r="865" spans="1:15" x14ac:dyDescent="0.4">
      <c r="A865" s="117" t="s">
        <v>6634</v>
      </c>
      <c r="B865" s="117" t="s">
        <v>225</v>
      </c>
      <c r="C865" s="117" t="s">
        <v>224</v>
      </c>
      <c r="D865" s="117" t="s">
        <v>223</v>
      </c>
      <c r="E865" s="117" t="s">
        <v>4929</v>
      </c>
      <c r="F865" s="117" t="s">
        <v>4928</v>
      </c>
      <c r="G865" s="118" t="str">
        <f t="shared" si="13"/>
        <v>108618館林地区消防組合</v>
      </c>
      <c r="H865" s="117"/>
      <c r="J865" s="117"/>
      <c r="K865" s="121">
        <v>1479023</v>
      </c>
      <c r="L865" s="121">
        <v>676559</v>
      </c>
      <c r="M865" s="121">
        <v>402507</v>
      </c>
      <c r="N865" s="121">
        <v>219328</v>
      </c>
      <c r="O865" s="121">
        <v>2615</v>
      </c>
    </row>
    <row r="866" spans="1:15" x14ac:dyDescent="0.4">
      <c r="A866" s="117" t="s">
        <v>6634</v>
      </c>
      <c r="B866" s="117" t="s">
        <v>225</v>
      </c>
      <c r="C866" s="117" t="s">
        <v>224</v>
      </c>
      <c r="D866" s="117" t="s">
        <v>223</v>
      </c>
      <c r="E866" s="117" t="s">
        <v>4927</v>
      </c>
      <c r="F866" s="117" t="s">
        <v>4926</v>
      </c>
      <c r="G866" s="118" t="str">
        <f t="shared" si="13"/>
        <v>108626利根沼田広域市町村圏振興整備組合</v>
      </c>
      <c r="H866" s="117"/>
      <c r="J866" s="117"/>
      <c r="K866" s="121">
        <v>1409569</v>
      </c>
      <c r="L866" s="121">
        <v>660214</v>
      </c>
      <c r="M866" s="121">
        <v>379522</v>
      </c>
      <c r="N866" s="121">
        <v>209977</v>
      </c>
      <c r="O866" s="121">
        <v>2273</v>
      </c>
    </row>
    <row r="867" spans="1:15" x14ac:dyDescent="0.4">
      <c r="A867" s="117" t="s">
        <v>6634</v>
      </c>
      <c r="B867" s="117" t="s">
        <v>225</v>
      </c>
      <c r="C867" s="117" t="s">
        <v>224</v>
      </c>
      <c r="D867" s="117" t="s">
        <v>223</v>
      </c>
      <c r="E867" s="117" t="s">
        <v>4925</v>
      </c>
      <c r="F867" s="117" t="s">
        <v>4924</v>
      </c>
      <c r="G867" s="118" t="str">
        <f t="shared" si="13"/>
        <v>108634高崎市・安中市消防組合</v>
      </c>
      <c r="H867" s="117"/>
      <c r="J867" s="117"/>
      <c r="K867" s="121">
        <v>3536287</v>
      </c>
      <c r="L867" s="121">
        <v>1768333</v>
      </c>
      <c r="M867" s="121">
        <v>1074129</v>
      </c>
      <c r="N867" s="121">
        <v>559068</v>
      </c>
      <c r="O867" s="121">
        <v>6044</v>
      </c>
    </row>
    <row r="868" spans="1:15" x14ac:dyDescent="0.4">
      <c r="A868" s="117" t="s">
        <v>6634</v>
      </c>
      <c r="B868" s="117" t="s">
        <v>225</v>
      </c>
      <c r="C868" s="117" t="s">
        <v>224</v>
      </c>
      <c r="D868" s="117" t="s">
        <v>223</v>
      </c>
      <c r="E868" s="117" t="s">
        <v>4923</v>
      </c>
      <c r="F868" s="117" t="s">
        <v>4922</v>
      </c>
      <c r="G868" s="118" t="str">
        <f t="shared" si="13"/>
        <v>108707西吾妻環境衛生施設組合</v>
      </c>
      <c r="H868" s="117"/>
      <c r="J868" s="117"/>
      <c r="K868" s="121">
        <v>84967</v>
      </c>
      <c r="L868" s="121">
        <v>42148</v>
      </c>
      <c r="M868" s="121">
        <v>21287</v>
      </c>
      <c r="N868" s="121">
        <v>12971</v>
      </c>
      <c r="O868" s="121">
        <v>218</v>
      </c>
    </row>
    <row r="869" spans="1:15" x14ac:dyDescent="0.4">
      <c r="A869" s="117" t="s">
        <v>6634</v>
      </c>
      <c r="B869" s="117" t="s">
        <v>225</v>
      </c>
      <c r="C869" s="117" t="s">
        <v>224</v>
      </c>
      <c r="D869" s="117" t="s">
        <v>223</v>
      </c>
      <c r="E869" s="117" t="s">
        <v>4921</v>
      </c>
      <c r="F869" s="117" t="s">
        <v>4920</v>
      </c>
      <c r="G869" s="118" t="str">
        <f t="shared" si="13"/>
        <v>108731渋川地区広域市町村圏振興整備組合</v>
      </c>
      <c r="H869" s="117"/>
      <c r="J869" s="117"/>
      <c r="K869" s="121">
        <v>1382502</v>
      </c>
      <c r="L869" s="121">
        <v>652716</v>
      </c>
      <c r="M869" s="121">
        <v>380477</v>
      </c>
      <c r="N869" s="121">
        <v>210865</v>
      </c>
      <c r="O869" s="121">
        <v>2431</v>
      </c>
    </row>
    <row r="870" spans="1:15" x14ac:dyDescent="0.4">
      <c r="A870" s="117" t="s">
        <v>6634</v>
      </c>
      <c r="B870" s="117" t="s">
        <v>225</v>
      </c>
      <c r="C870" s="117" t="s">
        <v>224</v>
      </c>
      <c r="D870" s="117" t="s">
        <v>223</v>
      </c>
      <c r="E870" s="117" t="s">
        <v>4919</v>
      </c>
      <c r="F870" s="117" t="s">
        <v>4918</v>
      </c>
      <c r="G870" s="118" t="str">
        <f t="shared" si="13"/>
        <v>108740富岡甘楽広域市町村圏振興整備組合</v>
      </c>
      <c r="H870" s="117"/>
      <c r="J870" s="117"/>
      <c r="K870" s="121">
        <v>1224529</v>
      </c>
      <c r="L870" s="121">
        <v>583820</v>
      </c>
      <c r="M870" s="121">
        <v>322233</v>
      </c>
      <c r="N870" s="121">
        <v>180342</v>
      </c>
      <c r="O870" s="121">
        <v>2009</v>
      </c>
    </row>
    <row r="871" spans="1:15" x14ac:dyDescent="0.4">
      <c r="A871" s="117" t="s">
        <v>6634</v>
      </c>
      <c r="B871" s="117" t="s">
        <v>225</v>
      </c>
      <c r="C871" s="117" t="s">
        <v>224</v>
      </c>
      <c r="D871" s="117" t="s">
        <v>223</v>
      </c>
      <c r="E871" s="117" t="s">
        <v>4917</v>
      </c>
      <c r="F871" s="117" t="s">
        <v>4916</v>
      </c>
      <c r="G871" s="118" t="str">
        <f t="shared" si="13"/>
        <v>108758沼田市外二箇村清掃施設組合</v>
      </c>
      <c r="H871" s="117"/>
      <c r="J871" s="117"/>
      <c r="K871" s="121">
        <v>82668</v>
      </c>
      <c r="L871" s="121">
        <v>40449</v>
      </c>
      <c r="M871" s="121">
        <v>20104</v>
      </c>
      <c r="N871" s="121">
        <v>12396</v>
      </c>
      <c r="O871" s="121">
        <v>201</v>
      </c>
    </row>
    <row r="872" spans="1:15" x14ac:dyDescent="0.4">
      <c r="A872" s="117" t="s">
        <v>6634</v>
      </c>
      <c r="B872" s="117" t="s">
        <v>225</v>
      </c>
      <c r="C872" s="117" t="s">
        <v>224</v>
      </c>
      <c r="D872" s="117" t="s">
        <v>223</v>
      </c>
      <c r="E872" s="117" t="s">
        <v>4915</v>
      </c>
      <c r="F872" s="117" t="s">
        <v>4914</v>
      </c>
      <c r="G872" s="118" t="str">
        <f t="shared" si="13"/>
        <v>108766群馬県市町村会館管理組合</v>
      </c>
      <c r="H872" s="117"/>
      <c r="J872" s="117"/>
      <c r="K872" s="121">
        <v>47400</v>
      </c>
      <c r="L872" s="121">
        <v>22594</v>
      </c>
      <c r="M872" s="121">
        <v>9585</v>
      </c>
      <c r="N872" s="121">
        <v>6564</v>
      </c>
      <c r="O872" s="121">
        <v>39</v>
      </c>
    </row>
    <row r="873" spans="1:15" x14ac:dyDescent="0.4">
      <c r="A873" s="117" t="s">
        <v>6634</v>
      </c>
      <c r="B873" s="117" t="s">
        <v>225</v>
      </c>
      <c r="C873" s="117" t="s">
        <v>224</v>
      </c>
      <c r="D873" s="117" t="s">
        <v>223</v>
      </c>
      <c r="E873" s="117" t="s">
        <v>4913</v>
      </c>
      <c r="F873" s="117" t="s">
        <v>4912</v>
      </c>
      <c r="G873" s="118" t="str">
        <f t="shared" si="13"/>
        <v>108804吾妻広域町村圏振興整備組合（普通会計分）</v>
      </c>
      <c r="H873" s="117"/>
      <c r="J873" s="117"/>
      <c r="K873" s="121">
        <v>1010042</v>
      </c>
      <c r="L873" s="121">
        <v>474230</v>
      </c>
      <c r="M873" s="121">
        <v>284011</v>
      </c>
      <c r="N873" s="121">
        <v>150372</v>
      </c>
      <c r="O873" s="121">
        <v>1692</v>
      </c>
    </row>
    <row r="874" spans="1:15" x14ac:dyDescent="0.4">
      <c r="A874" s="117" t="s">
        <v>6634</v>
      </c>
      <c r="B874" s="117" t="s">
        <v>225</v>
      </c>
      <c r="C874" s="117" t="s">
        <v>224</v>
      </c>
      <c r="D874" s="117" t="s">
        <v>223</v>
      </c>
      <c r="E874" s="117" t="s">
        <v>4911</v>
      </c>
      <c r="F874" s="117" t="s">
        <v>4910</v>
      </c>
      <c r="G874" s="118" t="str">
        <f t="shared" si="13"/>
        <v>108821多野藤岡広域市町村圏振興整備組合</v>
      </c>
      <c r="H874" s="117"/>
      <c r="J874" s="117"/>
      <c r="K874" s="121">
        <v>1181416</v>
      </c>
      <c r="L874" s="121">
        <v>559937</v>
      </c>
      <c r="M874" s="121">
        <v>319871</v>
      </c>
      <c r="N874" s="121">
        <v>179109</v>
      </c>
      <c r="O874" s="121">
        <v>2188</v>
      </c>
    </row>
    <row r="875" spans="1:15" x14ac:dyDescent="0.4">
      <c r="A875" s="117" t="s">
        <v>6634</v>
      </c>
      <c r="B875" s="117" t="s">
        <v>225</v>
      </c>
      <c r="C875" s="117" t="s">
        <v>224</v>
      </c>
      <c r="D875" s="117" t="s">
        <v>223</v>
      </c>
      <c r="E875" s="117" t="s">
        <v>4909</v>
      </c>
      <c r="F875" s="117" t="s">
        <v>4908</v>
      </c>
      <c r="G875" s="118" t="str">
        <f t="shared" si="13"/>
        <v>108839利根沼田学校組合</v>
      </c>
      <c r="H875" s="117"/>
      <c r="J875" s="117"/>
      <c r="K875" s="121">
        <v>336593</v>
      </c>
      <c r="L875" s="121">
        <v>166859</v>
      </c>
      <c r="M875" s="121">
        <v>83060</v>
      </c>
      <c r="N875" s="121">
        <v>42340</v>
      </c>
      <c r="O875" s="121">
        <v>344</v>
      </c>
    </row>
    <row r="876" spans="1:15" x14ac:dyDescent="0.4">
      <c r="A876" s="117" t="s">
        <v>6634</v>
      </c>
      <c r="B876" s="117" t="s">
        <v>225</v>
      </c>
      <c r="C876" s="117" t="s">
        <v>224</v>
      </c>
      <c r="D876" s="117" t="s">
        <v>223</v>
      </c>
      <c r="E876" s="117" t="s">
        <v>4907</v>
      </c>
      <c r="F876" s="117" t="s">
        <v>4906</v>
      </c>
      <c r="G876" s="118" t="str">
        <f t="shared" si="13"/>
        <v>108901大泉町外二町環境衛生施設組合</v>
      </c>
      <c r="H876" s="117"/>
      <c r="J876" s="117"/>
      <c r="K876" s="121">
        <v>44806</v>
      </c>
      <c r="L876" s="121">
        <v>21914</v>
      </c>
      <c r="M876" s="121">
        <v>11114</v>
      </c>
      <c r="N876" s="121">
        <v>6357</v>
      </c>
      <c r="O876" s="121">
        <v>120</v>
      </c>
    </row>
    <row r="877" spans="1:15" x14ac:dyDescent="0.4">
      <c r="A877" s="117" t="s">
        <v>6634</v>
      </c>
      <c r="B877" s="117" t="s">
        <v>225</v>
      </c>
      <c r="C877" s="117" t="s">
        <v>224</v>
      </c>
      <c r="D877" s="117" t="s">
        <v>223</v>
      </c>
      <c r="E877" s="117" t="s">
        <v>4905</v>
      </c>
      <c r="F877" s="117" t="s">
        <v>4904</v>
      </c>
      <c r="G877" s="118" t="str">
        <f t="shared" si="13"/>
        <v>108910邑楽館林医療事務組合（普通会計分）</v>
      </c>
      <c r="H877" s="117"/>
      <c r="J877" s="117"/>
      <c r="K877" s="121">
        <v>102058</v>
      </c>
      <c r="L877" s="121">
        <v>57121</v>
      </c>
      <c r="M877" s="121">
        <v>20436</v>
      </c>
      <c r="N877" s="121">
        <v>15746</v>
      </c>
      <c r="O877" s="121">
        <v>76</v>
      </c>
    </row>
    <row r="878" spans="1:15" x14ac:dyDescent="0.4">
      <c r="A878" s="117" t="s">
        <v>6634</v>
      </c>
      <c r="B878" s="117" t="s">
        <v>225</v>
      </c>
      <c r="C878" s="117" t="s">
        <v>224</v>
      </c>
      <c r="D878" s="117" t="s">
        <v>223</v>
      </c>
      <c r="E878" s="117" t="s">
        <v>4903</v>
      </c>
      <c r="F878" s="117" t="s">
        <v>4902</v>
      </c>
      <c r="G878" s="118" t="str">
        <f t="shared" si="13"/>
        <v>108928利根東部衛生施設組合</v>
      </c>
      <c r="H878" s="117"/>
      <c r="J878" s="117"/>
      <c r="K878" s="121">
        <v>90044</v>
      </c>
      <c r="L878" s="121">
        <v>44782</v>
      </c>
      <c r="M878" s="121">
        <v>21019</v>
      </c>
      <c r="N878" s="121">
        <v>13529</v>
      </c>
      <c r="O878" s="121">
        <v>241</v>
      </c>
    </row>
    <row r="879" spans="1:15" x14ac:dyDescent="0.4">
      <c r="A879" s="117" t="s">
        <v>6634</v>
      </c>
      <c r="B879" s="117" t="s">
        <v>225</v>
      </c>
      <c r="C879" s="117" t="s">
        <v>224</v>
      </c>
      <c r="D879" s="117" t="s">
        <v>223</v>
      </c>
      <c r="E879" s="117" t="s">
        <v>4901</v>
      </c>
      <c r="F879" s="117" t="s">
        <v>4900</v>
      </c>
      <c r="G879" s="118" t="str">
        <f t="shared" si="13"/>
        <v>109061群馬県市町村総合事務組合</v>
      </c>
      <c r="H879" s="117"/>
      <c r="J879" s="117"/>
      <c r="K879" s="121">
        <v>4726581</v>
      </c>
      <c r="L879" s="121">
        <v>38767</v>
      </c>
      <c r="M879" s="121">
        <v>20254</v>
      </c>
      <c r="N879" s="121">
        <v>12230</v>
      </c>
      <c r="O879" s="121">
        <v>17264</v>
      </c>
    </row>
    <row r="880" spans="1:15" x14ac:dyDescent="0.4">
      <c r="A880" s="117" t="s">
        <v>6634</v>
      </c>
      <c r="B880" s="117" t="s">
        <v>225</v>
      </c>
      <c r="C880" s="117" t="s">
        <v>224</v>
      </c>
      <c r="D880" s="117" t="s">
        <v>223</v>
      </c>
      <c r="E880" s="117" t="s">
        <v>4899</v>
      </c>
      <c r="F880" s="117" t="s">
        <v>4898</v>
      </c>
      <c r="G880" s="118" t="str">
        <f t="shared" si="13"/>
        <v>109142太田市外三町広域清掃組合</v>
      </c>
      <c r="H880" s="117"/>
      <c r="J880" s="117"/>
      <c r="K880" s="121">
        <v>68678</v>
      </c>
      <c r="L880" s="121">
        <v>35938</v>
      </c>
      <c r="M880" s="121">
        <v>18619</v>
      </c>
      <c r="N880" s="121">
        <v>10440</v>
      </c>
      <c r="O880" s="121">
        <v>189</v>
      </c>
    </row>
    <row r="881" spans="1:15" x14ac:dyDescent="0.4">
      <c r="A881" s="117" t="s">
        <v>6634</v>
      </c>
      <c r="B881" s="117" t="s">
        <v>225</v>
      </c>
      <c r="C881" s="117" t="s">
        <v>224</v>
      </c>
      <c r="D881" s="117" t="s">
        <v>223</v>
      </c>
      <c r="E881" s="117" t="s">
        <v>4897</v>
      </c>
      <c r="F881" s="117" t="s">
        <v>4896</v>
      </c>
      <c r="G881" s="118" t="str">
        <f t="shared" si="13"/>
        <v>109185群馬県後期高齢者医療広域連合</v>
      </c>
      <c r="H881" s="117"/>
      <c r="J881" s="117"/>
      <c r="K881" s="121">
        <v>757</v>
      </c>
      <c r="L881" s="121">
        <v>0</v>
      </c>
      <c r="M881" s="121">
        <v>0</v>
      </c>
      <c r="N881" s="121">
        <v>0</v>
      </c>
      <c r="O881" s="121">
        <v>0</v>
      </c>
    </row>
    <row r="882" spans="1:15" x14ac:dyDescent="0.4">
      <c r="A882" s="117" t="s">
        <v>6634</v>
      </c>
      <c r="B882" s="117" t="s">
        <v>225</v>
      </c>
      <c r="C882" s="117" t="s">
        <v>224</v>
      </c>
      <c r="D882" s="117" t="s">
        <v>223</v>
      </c>
      <c r="E882" s="117" t="s">
        <v>4894</v>
      </c>
      <c r="F882" s="117" t="s">
        <v>4893</v>
      </c>
      <c r="G882" s="118" t="str">
        <f t="shared" si="13"/>
        <v>111007さいたま市</v>
      </c>
      <c r="H882" s="117"/>
      <c r="J882" s="117"/>
      <c r="K882" s="121">
        <v>121318326</v>
      </c>
      <c r="L882" s="121">
        <v>58791125</v>
      </c>
      <c r="M882" s="121">
        <v>30190200</v>
      </c>
      <c r="N882" s="121">
        <v>18614997</v>
      </c>
      <c r="O882" s="121">
        <v>96994</v>
      </c>
    </row>
    <row r="883" spans="1:15" x14ac:dyDescent="0.4">
      <c r="A883" s="117" t="s">
        <v>6634</v>
      </c>
      <c r="B883" s="117" t="s">
        <v>225</v>
      </c>
      <c r="C883" s="117" t="s">
        <v>224</v>
      </c>
      <c r="D883" s="117" t="s">
        <v>223</v>
      </c>
      <c r="E883" s="117" t="s">
        <v>4892</v>
      </c>
      <c r="F883" s="117" t="s">
        <v>4891</v>
      </c>
      <c r="G883" s="118" t="str">
        <f t="shared" si="13"/>
        <v>112011川越市</v>
      </c>
      <c r="H883" s="117"/>
      <c r="J883" s="117"/>
      <c r="K883" s="121">
        <v>18214327</v>
      </c>
      <c r="L883" s="121">
        <v>8479201</v>
      </c>
      <c r="M883" s="121">
        <v>4596615</v>
      </c>
      <c r="N883" s="121">
        <v>3033364</v>
      </c>
      <c r="O883" s="121">
        <v>17957</v>
      </c>
    </row>
    <row r="884" spans="1:15" x14ac:dyDescent="0.4">
      <c r="A884" s="117" t="s">
        <v>6634</v>
      </c>
      <c r="B884" s="117" t="s">
        <v>225</v>
      </c>
      <c r="C884" s="117" t="s">
        <v>224</v>
      </c>
      <c r="D884" s="117" t="s">
        <v>223</v>
      </c>
      <c r="E884" s="117" t="s">
        <v>4890</v>
      </c>
      <c r="F884" s="117" t="s">
        <v>4889</v>
      </c>
      <c r="G884" s="118" t="str">
        <f t="shared" si="13"/>
        <v>112020熊谷市</v>
      </c>
      <c r="H884" s="117"/>
      <c r="J884" s="117"/>
      <c r="K884" s="121">
        <v>11171245</v>
      </c>
      <c r="L884" s="121">
        <v>4961286</v>
      </c>
      <c r="M884" s="121">
        <v>2549419</v>
      </c>
      <c r="N884" s="121">
        <v>1603683</v>
      </c>
      <c r="O884" s="121">
        <v>15620</v>
      </c>
    </row>
    <row r="885" spans="1:15" x14ac:dyDescent="0.4">
      <c r="A885" s="117" t="s">
        <v>6634</v>
      </c>
      <c r="B885" s="117" t="s">
        <v>225</v>
      </c>
      <c r="C885" s="117" t="s">
        <v>224</v>
      </c>
      <c r="D885" s="117" t="s">
        <v>223</v>
      </c>
      <c r="E885" s="117" t="s">
        <v>4888</v>
      </c>
      <c r="F885" s="117" t="s">
        <v>4887</v>
      </c>
      <c r="G885" s="118" t="str">
        <f t="shared" si="13"/>
        <v>112038川口市</v>
      </c>
      <c r="H885" s="117"/>
      <c r="J885" s="117"/>
      <c r="K885" s="121">
        <v>28119427</v>
      </c>
      <c r="L885" s="121">
        <v>13774261</v>
      </c>
      <c r="M885" s="121">
        <v>7144031</v>
      </c>
      <c r="N885" s="121">
        <v>4263000</v>
      </c>
      <c r="O885" s="121">
        <v>29083</v>
      </c>
    </row>
    <row r="886" spans="1:15" x14ac:dyDescent="0.4">
      <c r="A886" s="117" t="s">
        <v>6634</v>
      </c>
      <c r="B886" s="117" t="s">
        <v>225</v>
      </c>
      <c r="C886" s="117" t="s">
        <v>224</v>
      </c>
      <c r="D886" s="117" t="s">
        <v>223</v>
      </c>
      <c r="E886" s="117" t="s">
        <v>4886</v>
      </c>
      <c r="F886" s="117" t="s">
        <v>4885</v>
      </c>
      <c r="G886" s="118" t="str">
        <f t="shared" si="13"/>
        <v>112062行田市</v>
      </c>
      <c r="H886" s="117"/>
      <c r="J886" s="117"/>
      <c r="K886" s="121">
        <v>4273764</v>
      </c>
      <c r="L886" s="121">
        <v>2019402</v>
      </c>
      <c r="M886" s="121">
        <v>1029614</v>
      </c>
      <c r="N886" s="121">
        <v>666385</v>
      </c>
      <c r="O886" s="121">
        <v>4583</v>
      </c>
    </row>
    <row r="887" spans="1:15" x14ac:dyDescent="0.4">
      <c r="A887" s="117" t="s">
        <v>6634</v>
      </c>
      <c r="B887" s="117" t="s">
        <v>225</v>
      </c>
      <c r="C887" s="117" t="s">
        <v>224</v>
      </c>
      <c r="D887" s="117" t="s">
        <v>223</v>
      </c>
      <c r="E887" s="117" t="s">
        <v>4884</v>
      </c>
      <c r="F887" s="117" t="s">
        <v>4883</v>
      </c>
      <c r="G887" s="118" t="str">
        <f t="shared" si="13"/>
        <v>112071秩父市</v>
      </c>
      <c r="H887" s="117"/>
      <c r="J887" s="117"/>
      <c r="K887" s="121">
        <v>4151561</v>
      </c>
      <c r="L887" s="121">
        <v>1787520</v>
      </c>
      <c r="M887" s="121">
        <v>921263</v>
      </c>
      <c r="N887" s="121">
        <v>619884</v>
      </c>
      <c r="O887" s="121">
        <v>3433</v>
      </c>
    </row>
    <row r="888" spans="1:15" x14ac:dyDescent="0.4">
      <c r="A888" s="117" t="s">
        <v>6634</v>
      </c>
      <c r="B888" s="117" t="s">
        <v>225</v>
      </c>
      <c r="C888" s="117" t="s">
        <v>224</v>
      </c>
      <c r="D888" s="117" t="s">
        <v>223</v>
      </c>
      <c r="E888" s="117" t="s">
        <v>4882</v>
      </c>
      <c r="F888" s="117" t="s">
        <v>4881</v>
      </c>
      <c r="G888" s="118" t="str">
        <f t="shared" si="13"/>
        <v>112089所沢市</v>
      </c>
      <c r="H888" s="117"/>
      <c r="J888" s="117"/>
      <c r="K888" s="121">
        <v>16242385</v>
      </c>
      <c r="L888" s="121">
        <v>7695576</v>
      </c>
      <c r="M888" s="121">
        <v>3814332</v>
      </c>
      <c r="N888" s="121">
        <v>2455436</v>
      </c>
      <c r="O888" s="121">
        <v>17882</v>
      </c>
    </row>
    <row r="889" spans="1:15" x14ac:dyDescent="0.4">
      <c r="A889" s="117" t="s">
        <v>6634</v>
      </c>
      <c r="B889" s="117" t="s">
        <v>225</v>
      </c>
      <c r="C889" s="117" t="s">
        <v>224</v>
      </c>
      <c r="D889" s="117" t="s">
        <v>223</v>
      </c>
      <c r="E889" s="117" t="s">
        <v>4880</v>
      </c>
      <c r="F889" s="117" t="s">
        <v>4879</v>
      </c>
      <c r="G889" s="118" t="str">
        <f t="shared" si="13"/>
        <v>112097飯能市</v>
      </c>
      <c r="H889" s="117"/>
      <c r="J889" s="117"/>
      <c r="K889" s="121">
        <v>4871392</v>
      </c>
      <c r="L889" s="121">
        <v>2053791</v>
      </c>
      <c r="M889" s="121">
        <v>1035534</v>
      </c>
      <c r="N889" s="121">
        <v>675665</v>
      </c>
      <c r="O889" s="121">
        <v>3811</v>
      </c>
    </row>
    <row r="890" spans="1:15" x14ac:dyDescent="0.4">
      <c r="A890" s="117" t="s">
        <v>6634</v>
      </c>
      <c r="B890" s="117" t="s">
        <v>225</v>
      </c>
      <c r="C890" s="117" t="s">
        <v>224</v>
      </c>
      <c r="D890" s="117" t="s">
        <v>223</v>
      </c>
      <c r="E890" s="117" t="s">
        <v>4878</v>
      </c>
      <c r="F890" s="117" t="s">
        <v>4877</v>
      </c>
      <c r="G890" s="118" t="str">
        <f t="shared" si="13"/>
        <v>112101加須市</v>
      </c>
      <c r="H890" s="117"/>
      <c r="J890" s="117"/>
      <c r="K890" s="121">
        <v>5645920</v>
      </c>
      <c r="L890" s="121">
        <v>2644042</v>
      </c>
      <c r="M890" s="121">
        <v>1279110</v>
      </c>
      <c r="N890" s="121">
        <v>851681</v>
      </c>
      <c r="O890" s="121">
        <v>7258</v>
      </c>
    </row>
    <row r="891" spans="1:15" x14ac:dyDescent="0.4">
      <c r="A891" s="117" t="s">
        <v>6634</v>
      </c>
      <c r="B891" s="117" t="s">
        <v>225</v>
      </c>
      <c r="C891" s="117" t="s">
        <v>224</v>
      </c>
      <c r="D891" s="117" t="s">
        <v>223</v>
      </c>
      <c r="E891" s="117" t="s">
        <v>4876</v>
      </c>
      <c r="F891" s="117" t="s">
        <v>4875</v>
      </c>
      <c r="G891" s="118" t="str">
        <f t="shared" si="13"/>
        <v>112119本庄市</v>
      </c>
      <c r="H891" s="117"/>
      <c r="J891" s="117"/>
      <c r="K891" s="121">
        <v>3765771</v>
      </c>
      <c r="L891" s="121">
        <v>1720680</v>
      </c>
      <c r="M891" s="121">
        <v>837679</v>
      </c>
      <c r="N891" s="121">
        <v>556263</v>
      </c>
      <c r="O891" s="121">
        <v>3098</v>
      </c>
    </row>
    <row r="892" spans="1:15" x14ac:dyDescent="0.4">
      <c r="A892" s="117" t="s">
        <v>6634</v>
      </c>
      <c r="B892" s="117" t="s">
        <v>225</v>
      </c>
      <c r="C892" s="117" t="s">
        <v>224</v>
      </c>
      <c r="D892" s="117" t="s">
        <v>223</v>
      </c>
      <c r="E892" s="117" t="s">
        <v>4874</v>
      </c>
      <c r="F892" s="117" t="s">
        <v>4873</v>
      </c>
      <c r="G892" s="118" t="str">
        <f t="shared" si="13"/>
        <v>112127東松山市</v>
      </c>
      <c r="H892" s="117"/>
      <c r="J892" s="117"/>
      <c r="K892" s="121">
        <v>4483820</v>
      </c>
      <c r="L892" s="121">
        <v>2090345</v>
      </c>
      <c r="M892" s="121">
        <v>1052474</v>
      </c>
      <c r="N892" s="121">
        <v>660173</v>
      </c>
      <c r="O892" s="121">
        <v>4228</v>
      </c>
    </row>
    <row r="893" spans="1:15" x14ac:dyDescent="0.4">
      <c r="A893" s="117" t="s">
        <v>6634</v>
      </c>
      <c r="B893" s="117" t="s">
        <v>225</v>
      </c>
      <c r="C893" s="117" t="s">
        <v>224</v>
      </c>
      <c r="D893" s="117" t="s">
        <v>223</v>
      </c>
      <c r="E893" s="117" t="s">
        <v>4872</v>
      </c>
      <c r="F893" s="117" t="s">
        <v>4871</v>
      </c>
      <c r="G893" s="118" t="str">
        <f t="shared" si="13"/>
        <v>112143春日部市</v>
      </c>
      <c r="H893" s="117"/>
      <c r="J893" s="117"/>
      <c r="K893" s="121">
        <v>11219473</v>
      </c>
      <c r="L893" s="121">
        <v>5439987</v>
      </c>
      <c r="M893" s="121">
        <v>2688830</v>
      </c>
      <c r="N893" s="121">
        <v>1617891</v>
      </c>
      <c r="O893" s="121">
        <v>12746</v>
      </c>
    </row>
    <row r="894" spans="1:15" x14ac:dyDescent="0.4">
      <c r="A894" s="117" t="s">
        <v>6634</v>
      </c>
      <c r="B894" s="117" t="s">
        <v>225</v>
      </c>
      <c r="C894" s="117" t="s">
        <v>224</v>
      </c>
      <c r="D894" s="117" t="s">
        <v>223</v>
      </c>
      <c r="E894" s="117" t="s">
        <v>4870</v>
      </c>
      <c r="F894" s="117" t="s">
        <v>4869</v>
      </c>
      <c r="G894" s="118" t="str">
        <f t="shared" si="13"/>
        <v>112151狭山市</v>
      </c>
      <c r="H894" s="117"/>
      <c r="J894" s="117"/>
      <c r="K894" s="121">
        <v>7133148</v>
      </c>
      <c r="L894" s="121">
        <v>3377982</v>
      </c>
      <c r="M894" s="121">
        <v>1672710</v>
      </c>
      <c r="N894" s="121">
        <v>1069151</v>
      </c>
      <c r="O894" s="121">
        <v>6609</v>
      </c>
    </row>
    <row r="895" spans="1:15" x14ac:dyDescent="0.4">
      <c r="A895" s="117" t="s">
        <v>6634</v>
      </c>
      <c r="B895" s="117" t="s">
        <v>225</v>
      </c>
      <c r="C895" s="117" t="s">
        <v>224</v>
      </c>
      <c r="D895" s="117" t="s">
        <v>223</v>
      </c>
      <c r="E895" s="117" t="s">
        <v>4868</v>
      </c>
      <c r="F895" s="117" t="s">
        <v>4867</v>
      </c>
      <c r="G895" s="118" t="str">
        <f t="shared" si="13"/>
        <v>112160羽生市</v>
      </c>
      <c r="H895" s="117"/>
      <c r="J895" s="117"/>
      <c r="K895" s="121">
        <v>3064564</v>
      </c>
      <c r="L895" s="121">
        <v>1386008</v>
      </c>
      <c r="M895" s="121">
        <v>732384</v>
      </c>
      <c r="N895" s="121">
        <v>465482</v>
      </c>
      <c r="O895" s="121">
        <v>3359</v>
      </c>
    </row>
    <row r="896" spans="1:15" x14ac:dyDescent="0.4">
      <c r="A896" s="117" t="s">
        <v>6634</v>
      </c>
      <c r="B896" s="117" t="s">
        <v>225</v>
      </c>
      <c r="C896" s="117" t="s">
        <v>224</v>
      </c>
      <c r="D896" s="117" t="s">
        <v>223</v>
      </c>
      <c r="E896" s="117" t="s">
        <v>4866</v>
      </c>
      <c r="F896" s="117" t="s">
        <v>4865</v>
      </c>
      <c r="G896" s="118" t="str">
        <f t="shared" si="13"/>
        <v>112178鴻巣市</v>
      </c>
      <c r="H896" s="117"/>
      <c r="J896" s="117"/>
      <c r="K896" s="121">
        <v>5683893</v>
      </c>
      <c r="L896" s="121">
        <v>2640875</v>
      </c>
      <c r="M896" s="121">
        <v>1316653</v>
      </c>
      <c r="N896" s="121">
        <v>836752</v>
      </c>
      <c r="O896" s="121">
        <v>4656</v>
      </c>
    </row>
    <row r="897" spans="1:15" x14ac:dyDescent="0.4">
      <c r="A897" s="117" t="s">
        <v>6634</v>
      </c>
      <c r="B897" s="117" t="s">
        <v>225</v>
      </c>
      <c r="C897" s="117" t="s">
        <v>224</v>
      </c>
      <c r="D897" s="117" t="s">
        <v>223</v>
      </c>
      <c r="E897" s="117" t="s">
        <v>4864</v>
      </c>
      <c r="F897" s="117" t="s">
        <v>4863</v>
      </c>
      <c r="G897" s="118" t="str">
        <f t="shared" si="13"/>
        <v>112186深谷市</v>
      </c>
      <c r="H897" s="117"/>
      <c r="J897" s="117"/>
      <c r="K897" s="121">
        <v>8218611</v>
      </c>
      <c r="L897" s="121">
        <v>3863744</v>
      </c>
      <c r="M897" s="121">
        <v>1969802</v>
      </c>
      <c r="N897" s="121">
        <v>1246522</v>
      </c>
      <c r="O897" s="121">
        <v>8330</v>
      </c>
    </row>
    <row r="898" spans="1:15" x14ac:dyDescent="0.4">
      <c r="A898" s="117" t="s">
        <v>6634</v>
      </c>
      <c r="B898" s="117" t="s">
        <v>225</v>
      </c>
      <c r="C898" s="117" t="s">
        <v>224</v>
      </c>
      <c r="D898" s="117" t="s">
        <v>223</v>
      </c>
      <c r="E898" s="117" t="s">
        <v>4862</v>
      </c>
      <c r="F898" s="117" t="s">
        <v>4861</v>
      </c>
      <c r="G898" s="118" t="str">
        <f t="shared" ref="G898:G961" si="14">E898&amp;F898</f>
        <v>112194上尾市</v>
      </c>
      <c r="H898" s="117"/>
      <c r="J898" s="117"/>
      <c r="K898" s="121">
        <v>11059923</v>
      </c>
      <c r="L898" s="121">
        <v>5082939</v>
      </c>
      <c r="M898" s="121">
        <v>2612351</v>
      </c>
      <c r="N898" s="121">
        <v>1620950</v>
      </c>
      <c r="O898" s="121">
        <v>11809</v>
      </c>
    </row>
    <row r="899" spans="1:15" x14ac:dyDescent="0.4">
      <c r="A899" s="117" t="s">
        <v>6634</v>
      </c>
      <c r="B899" s="117" t="s">
        <v>225</v>
      </c>
      <c r="C899" s="117" t="s">
        <v>224</v>
      </c>
      <c r="D899" s="117" t="s">
        <v>223</v>
      </c>
      <c r="E899" s="117" t="s">
        <v>4860</v>
      </c>
      <c r="F899" s="117" t="s">
        <v>4859</v>
      </c>
      <c r="G899" s="118" t="str">
        <f t="shared" si="14"/>
        <v>112216草加市</v>
      </c>
      <c r="H899" s="117"/>
      <c r="J899" s="117"/>
      <c r="K899" s="121">
        <v>8418849</v>
      </c>
      <c r="L899" s="121">
        <v>3817721</v>
      </c>
      <c r="M899" s="121">
        <v>2072800</v>
      </c>
      <c r="N899" s="121">
        <v>1286778</v>
      </c>
      <c r="O899" s="121">
        <v>6016</v>
      </c>
    </row>
    <row r="900" spans="1:15" x14ac:dyDescent="0.4">
      <c r="A900" s="117" t="s">
        <v>6634</v>
      </c>
      <c r="B900" s="117" t="s">
        <v>225</v>
      </c>
      <c r="C900" s="117" t="s">
        <v>224</v>
      </c>
      <c r="D900" s="117" t="s">
        <v>223</v>
      </c>
      <c r="E900" s="117" t="s">
        <v>4858</v>
      </c>
      <c r="F900" s="117" t="s">
        <v>4857</v>
      </c>
      <c r="G900" s="118" t="str">
        <f t="shared" si="14"/>
        <v>112224越谷市</v>
      </c>
      <c r="H900" s="117"/>
      <c r="J900" s="117"/>
      <c r="K900" s="121">
        <v>17529501</v>
      </c>
      <c r="L900" s="121">
        <v>8045154</v>
      </c>
      <c r="M900" s="121">
        <v>4188009</v>
      </c>
      <c r="N900" s="121">
        <v>2583638</v>
      </c>
      <c r="O900" s="121">
        <v>20284</v>
      </c>
    </row>
    <row r="901" spans="1:15" x14ac:dyDescent="0.4">
      <c r="A901" s="117" t="s">
        <v>6634</v>
      </c>
      <c r="B901" s="117" t="s">
        <v>225</v>
      </c>
      <c r="C901" s="117" t="s">
        <v>224</v>
      </c>
      <c r="D901" s="117" t="s">
        <v>223</v>
      </c>
      <c r="E901" s="117" t="s">
        <v>4856</v>
      </c>
      <c r="F901" s="117" t="s">
        <v>4855</v>
      </c>
      <c r="G901" s="118" t="str">
        <f t="shared" si="14"/>
        <v>112232蕨市</v>
      </c>
      <c r="H901" s="117"/>
      <c r="J901" s="117"/>
      <c r="K901" s="121">
        <v>3460263</v>
      </c>
      <c r="L901" s="121">
        <v>1691597</v>
      </c>
      <c r="M901" s="121">
        <v>886958</v>
      </c>
      <c r="N901" s="121">
        <v>594106</v>
      </c>
      <c r="O901" s="121">
        <v>0</v>
      </c>
    </row>
    <row r="902" spans="1:15" x14ac:dyDescent="0.4">
      <c r="A902" s="117" t="s">
        <v>6634</v>
      </c>
      <c r="B902" s="117" t="s">
        <v>225</v>
      </c>
      <c r="C902" s="117" t="s">
        <v>224</v>
      </c>
      <c r="D902" s="117" t="s">
        <v>223</v>
      </c>
      <c r="E902" s="117" t="s">
        <v>4854</v>
      </c>
      <c r="F902" s="117" t="s">
        <v>4853</v>
      </c>
      <c r="G902" s="118" t="str">
        <f t="shared" si="14"/>
        <v>112241戸田市</v>
      </c>
      <c r="H902" s="117"/>
      <c r="J902" s="117"/>
      <c r="K902" s="121">
        <v>6956496</v>
      </c>
      <c r="L902" s="121">
        <v>3229769</v>
      </c>
      <c r="M902" s="121">
        <v>1780876</v>
      </c>
      <c r="N902" s="121">
        <v>1082459</v>
      </c>
      <c r="O902" s="121">
        <v>6905</v>
      </c>
    </row>
    <row r="903" spans="1:15" x14ac:dyDescent="0.4">
      <c r="A903" s="117" t="s">
        <v>6634</v>
      </c>
      <c r="B903" s="117" t="s">
        <v>225</v>
      </c>
      <c r="C903" s="117" t="s">
        <v>224</v>
      </c>
      <c r="D903" s="117" t="s">
        <v>223</v>
      </c>
      <c r="E903" s="117" t="s">
        <v>4852</v>
      </c>
      <c r="F903" s="117" t="s">
        <v>4851</v>
      </c>
      <c r="G903" s="118" t="str">
        <f t="shared" si="14"/>
        <v>112259入間市</v>
      </c>
      <c r="H903" s="117"/>
      <c r="J903" s="117"/>
      <c r="K903" s="121">
        <v>6732615</v>
      </c>
      <c r="L903" s="121">
        <v>3128966</v>
      </c>
      <c r="M903" s="121">
        <v>1531550</v>
      </c>
      <c r="N903" s="121">
        <v>1002327</v>
      </c>
      <c r="O903" s="121">
        <v>6374</v>
      </c>
    </row>
    <row r="904" spans="1:15" x14ac:dyDescent="0.4">
      <c r="A904" s="117" t="s">
        <v>6634</v>
      </c>
      <c r="B904" s="117" t="s">
        <v>225</v>
      </c>
      <c r="C904" s="117" t="s">
        <v>224</v>
      </c>
      <c r="D904" s="117" t="s">
        <v>223</v>
      </c>
      <c r="E904" s="117" t="s">
        <v>4850</v>
      </c>
      <c r="F904" s="117" t="s">
        <v>4849</v>
      </c>
      <c r="G904" s="118" t="str">
        <f t="shared" si="14"/>
        <v>112275朝霞市</v>
      </c>
      <c r="H904" s="117"/>
      <c r="J904" s="117"/>
      <c r="K904" s="121">
        <v>6923182</v>
      </c>
      <c r="L904" s="121">
        <v>2931294</v>
      </c>
      <c r="M904" s="121">
        <v>1409650</v>
      </c>
      <c r="N904" s="121">
        <v>949413</v>
      </c>
      <c r="O904" s="121">
        <v>5260</v>
      </c>
    </row>
    <row r="905" spans="1:15" x14ac:dyDescent="0.4">
      <c r="A905" s="117" t="s">
        <v>6634</v>
      </c>
      <c r="B905" s="117" t="s">
        <v>225</v>
      </c>
      <c r="C905" s="117" t="s">
        <v>224</v>
      </c>
      <c r="D905" s="117" t="s">
        <v>223</v>
      </c>
      <c r="E905" s="117" t="s">
        <v>4848</v>
      </c>
      <c r="F905" s="117" t="s">
        <v>4847</v>
      </c>
      <c r="G905" s="118" t="str">
        <f t="shared" si="14"/>
        <v>112283志木市</v>
      </c>
      <c r="H905" s="117"/>
      <c r="J905" s="117"/>
      <c r="K905" s="121">
        <v>3278767</v>
      </c>
      <c r="L905" s="121">
        <v>1514107</v>
      </c>
      <c r="M905" s="121">
        <v>768368</v>
      </c>
      <c r="N905" s="121">
        <v>496428</v>
      </c>
      <c r="O905" s="121">
        <v>4560</v>
      </c>
    </row>
    <row r="906" spans="1:15" x14ac:dyDescent="0.4">
      <c r="A906" s="117" t="s">
        <v>6634</v>
      </c>
      <c r="B906" s="117" t="s">
        <v>225</v>
      </c>
      <c r="C906" s="117" t="s">
        <v>224</v>
      </c>
      <c r="D906" s="117" t="s">
        <v>223</v>
      </c>
      <c r="E906" s="117" t="s">
        <v>4846</v>
      </c>
      <c r="F906" s="117" t="s">
        <v>4845</v>
      </c>
      <c r="G906" s="118" t="str">
        <f t="shared" si="14"/>
        <v>112291和光市</v>
      </c>
      <c r="H906" s="117"/>
      <c r="J906" s="117"/>
      <c r="K906" s="121">
        <v>3756259</v>
      </c>
      <c r="L906" s="121">
        <v>1584436</v>
      </c>
      <c r="M906" s="121">
        <v>767270</v>
      </c>
      <c r="N906" s="121">
        <v>574777</v>
      </c>
      <c r="O906" s="121">
        <v>3157</v>
      </c>
    </row>
    <row r="907" spans="1:15" x14ac:dyDescent="0.4">
      <c r="A907" s="117" t="s">
        <v>6634</v>
      </c>
      <c r="B907" s="117" t="s">
        <v>225</v>
      </c>
      <c r="C907" s="117" t="s">
        <v>224</v>
      </c>
      <c r="D907" s="117" t="s">
        <v>223</v>
      </c>
      <c r="E907" s="117" t="s">
        <v>4844</v>
      </c>
      <c r="F907" s="117" t="s">
        <v>4843</v>
      </c>
      <c r="G907" s="118" t="str">
        <f t="shared" si="14"/>
        <v>112305新座市</v>
      </c>
      <c r="H907" s="117"/>
      <c r="J907" s="117"/>
      <c r="K907" s="121">
        <v>6765899</v>
      </c>
      <c r="L907" s="121">
        <v>2900575</v>
      </c>
      <c r="M907" s="121">
        <v>1449312</v>
      </c>
      <c r="N907" s="121">
        <v>899268</v>
      </c>
      <c r="O907" s="121">
        <v>8226</v>
      </c>
    </row>
    <row r="908" spans="1:15" x14ac:dyDescent="0.4">
      <c r="A908" s="117" t="s">
        <v>6634</v>
      </c>
      <c r="B908" s="117" t="s">
        <v>225</v>
      </c>
      <c r="C908" s="117" t="s">
        <v>224</v>
      </c>
      <c r="D908" s="117" t="s">
        <v>223</v>
      </c>
      <c r="E908" s="117" t="s">
        <v>4842</v>
      </c>
      <c r="F908" s="117" t="s">
        <v>4841</v>
      </c>
      <c r="G908" s="118" t="str">
        <f t="shared" si="14"/>
        <v>112313桶川市</v>
      </c>
      <c r="H908" s="117"/>
      <c r="J908" s="117"/>
      <c r="K908" s="121">
        <v>3498976</v>
      </c>
      <c r="L908" s="121">
        <v>1567364</v>
      </c>
      <c r="M908" s="121">
        <v>832360</v>
      </c>
      <c r="N908" s="121">
        <v>533789</v>
      </c>
      <c r="O908" s="121">
        <v>3371</v>
      </c>
    </row>
    <row r="909" spans="1:15" x14ac:dyDescent="0.4">
      <c r="A909" s="117" t="s">
        <v>6634</v>
      </c>
      <c r="B909" s="117" t="s">
        <v>225</v>
      </c>
      <c r="C909" s="117" t="s">
        <v>224</v>
      </c>
      <c r="D909" s="117" t="s">
        <v>223</v>
      </c>
      <c r="E909" s="117" t="s">
        <v>4840</v>
      </c>
      <c r="F909" s="117" t="s">
        <v>4839</v>
      </c>
      <c r="G909" s="118" t="str">
        <f t="shared" si="14"/>
        <v>112321久喜市</v>
      </c>
      <c r="H909" s="117"/>
      <c r="J909" s="117"/>
      <c r="K909" s="121">
        <v>7179903</v>
      </c>
      <c r="L909" s="121">
        <v>3106966</v>
      </c>
      <c r="M909" s="121">
        <v>1611593</v>
      </c>
      <c r="N909" s="121">
        <v>1042190</v>
      </c>
      <c r="O909" s="121">
        <v>6096</v>
      </c>
    </row>
    <row r="910" spans="1:15" x14ac:dyDescent="0.4">
      <c r="A910" s="117" t="s">
        <v>6634</v>
      </c>
      <c r="B910" s="117" t="s">
        <v>225</v>
      </c>
      <c r="C910" s="117" t="s">
        <v>224</v>
      </c>
      <c r="D910" s="117" t="s">
        <v>223</v>
      </c>
      <c r="E910" s="117" t="s">
        <v>4838</v>
      </c>
      <c r="F910" s="117" t="s">
        <v>4837</v>
      </c>
      <c r="G910" s="118" t="str">
        <f t="shared" si="14"/>
        <v>112330北本市</v>
      </c>
      <c r="H910" s="117"/>
      <c r="I910" s="117"/>
      <c r="J910" s="117"/>
      <c r="K910" s="121">
        <v>3334706</v>
      </c>
      <c r="L910" s="121">
        <v>1427372</v>
      </c>
      <c r="M910" s="121">
        <v>709519</v>
      </c>
      <c r="N910" s="121">
        <v>476025</v>
      </c>
      <c r="O910" s="121">
        <v>2671</v>
      </c>
    </row>
    <row r="911" spans="1:15" x14ac:dyDescent="0.4">
      <c r="A911" s="117" t="s">
        <v>6634</v>
      </c>
      <c r="B911" s="117" t="s">
        <v>225</v>
      </c>
      <c r="C911" s="117" t="s">
        <v>224</v>
      </c>
      <c r="D911" s="117" t="s">
        <v>223</v>
      </c>
      <c r="E911" s="117" t="s">
        <v>4836</v>
      </c>
      <c r="F911" s="117" t="s">
        <v>4835</v>
      </c>
      <c r="G911" s="118" t="str">
        <f t="shared" si="14"/>
        <v>112348八潮市</v>
      </c>
      <c r="H911" s="117"/>
      <c r="J911" s="117"/>
      <c r="K911" s="121">
        <v>4364150</v>
      </c>
      <c r="L911" s="121">
        <v>1909210</v>
      </c>
      <c r="M911" s="121">
        <v>997265</v>
      </c>
      <c r="N911" s="121">
        <v>626514</v>
      </c>
      <c r="O911" s="121">
        <v>5115</v>
      </c>
    </row>
    <row r="912" spans="1:15" x14ac:dyDescent="0.4">
      <c r="A912" s="117" t="s">
        <v>6634</v>
      </c>
      <c r="B912" s="117" t="s">
        <v>225</v>
      </c>
      <c r="C912" s="117" t="s">
        <v>224</v>
      </c>
      <c r="D912" s="117" t="s">
        <v>223</v>
      </c>
      <c r="E912" s="117" t="s">
        <v>4834</v>
      </c>
      <c r="F912" s="117" t="s">
        <v>4833</v>
      </c>
      <c r="G912" s="118" t="str">
        <f t="shared" si="14"/>
        <v>112356富士見市</v>
      </c>
      <c r="H912" s="117"/>
      <c r="J912" s="117"/>
      <c r="K912" s="121">
        <v>4693949</v>
      </c>
      <c r="L912" s="121">
        <v>2159598</v>
      </c>
      <c r="M912" s="121">
        <v>1061418</v>
      </c>
      <c r="N912" s="121">
        <v>720389</v>
      </c>
      <c r="O912" s="121">
        <v>4036</v>
      </c>
    </row>
    <row r="913" spans="1:15" x14ac:dyDescent="0.4">
      <c r="A913" s="117" t="s">
        <v>6634</v>
      </c>
      <c r="B913" s="117" t="s">
        <v>225</v>
      </c>
      <c r="C913" s="117" t="s">
        <v>224</v>
      </c>
      <c r="D913" s="117" t="s">
        <v>223</v>
      </c>
      <c r="E913" s="117" t="s">
        <v>4832</v>
      </c>
      <c r="F913" s="117" t="s">
        <v>4831</v>
      </c>
      <c r="G913" s="118" t="str">
        <f t="shared" si="14"/>
        <v>112372三郷市</v>
      </c>
      <c r="H913" s="117"/>
      <c r="J913" s="117"/>
      <c r="K913" s="121">
        <v>6714172</v>
      </c>
      <c r="L913" s="121">
        <v>3216770</v>
      </c>
      <c r="M913" s="121">
        <v>1580916</v>
      </c>
      <c r="N913" s="121">
        <v>995400</v>
      </c>
      <c r="O913" s="121">
        <v>8424</v>
      </c>
    </row>
    <row r="914" spans="1:15" x14ac:dyDescent="0.4">
      <c r="A914" s="117" t="s">
        <v>6634</v>
      </c>
      <c r="B914" s="117" t="s">
        <v>225</v>
      </c>
      <c r="C914" s="117" t="s">
        <v>224</v>
      </c>
      <c r="D914" s="117" t="s">
        <v>223</v>
      </c>
      <c r="E914" s="117" t="s">
        <v>4830</v>
      </c>
      <c r="F914" s="117" t="s">
        <v>4829</v>
      </c>
      <c r="G914" s="118" t="str">
        <f t="shared" si="14"/>
        <v>112381蓮田市</v>
      </c>
      <c r="H914" s="117"/>
      <c r="J914" s="117"/>
      <c r="K914" s="121">
        <v>3733198</v>
      </c>
      <c r="L914" s="121">
        <v>1633356</v>
      </c>
      <c r="M914" s="121">
        <v>875215</v>
      </c>
      <c r="N914" s="121">
        <v>551900</v>
      </c>
      <c r="O914" s="121">
        <v>7938</v>
      </c>
    </row>
    <row r="915" spans="1:15" x14ac:dyDescent="0.4">
      <c r="A915" s="117" t="s">
        <v>6634</v>
      </c>
      <c r="B915" s="117" t="s">
        <v>225</v>
      </c>
      <c r="C915" s="117" t="s">
        <v>224</v>
      </c>
      <c r="D915" s="117" t="s">
        <v>223</v>
      </c>
      <c r="E915" s="117" t="s">
        <v>4828</v>
      </c>
      <c r="F915" s="117" t="s">
        <v>4827</v>
      </c>
      <c r="G915" s="118" t="str">
        <f t="shared" si="14"/>
        <v>112399坂戸市</v>
      </c>
      <c r="H915" s="117"/>
      <c r="J915" s="117"/>
      <c r="K915" s="121">
        <v>4551355</v>
      </c>
      <c r="L915" s="121">
        <v>2173036</v>
      </c>
      <c r="M915" s="121">
        <v>1014148</v>
      </c>
      <c r="N915" s="121">
        <v>657898</v>
      </c>
      <c r="O915" s="121">
        <v>4619</v>
      </c>
    </row>
    <row r="916" spans="1:15" x14ac:dyDescent="0.4">
      <c r="A916" s="117" t="s">
        <v>6634</v>
      </c>
      <c r="B916" s="117" t="s">
        <v>225</v>
      </c>
      <c r="C916" s="117" t="s">
        <v>224</v>
      </c>
      <c r="D916" s="117" t="s">
        <v>223</v>
      </c>
      <c r="E916" s="117" t="s">
        <v>4826</v>
      </c>
      <c r="F916" s="117" t="s">
        <v>4825</v>
      </c>
      <c r="G916" s="118" t="str">
        <f t="shared" si="14"/>
        <v>112402幸手市</v>
      </c>
      <c r="H916" s="117"/>
      <c r="J916" s="117"/>
      <c r="K916" s="121">
        <v>2458815</v>
      </c>
      <c r="L916" s="121">
        <v>1113645</v>
      </c>
      <c r="M916" s="121">
        <v>557657</v>
      </c>
      <c r="N916" s="121">
        <v>384186</v>
      </c>
      <c r="O916" s="121">
        <v>2499</v>
      </c>
    </row>
    <row r="917" spans="1:15" x14ac:dyDescent="0.4">
      <c r="A917" s="117" t="s">
        <v>6634</v>
      </c>
      <c r="B917" s="117" t="s">
        <v>225</v>
      </c>
      <c r="C917" s="117" t="s">
        <v>224</v>
      </c>
      <c r="D917" s="117" t="s">
        <v>223</v>
      </c>
      <c r="E917" s="117" t="s">
        <v>4824</v>
      </c>
      <c r="F917" s="117" t="s">
        <v>4823</v>
      </c>
      <c r="G917" s="118" t="str">
        <f t="shared" si="14"/>
        <v>112411鶴ケ島市</v>
      </c>
      <c r="H917" s="117"/>
      <c r="J917" s="117"/>
      <c r="K917" s="121">
        <v>3694555</v>
      </c>
      <c r="L917" s="121">
        <v>1544414</v>
      </c>
      <c r="M917" s="121">
        <v>744684</v>
      </c>
      <c r="N917" s="121">
        <v>510283</v>
      </c>
      <c r="O917" s="121">
        <v>2800</v>
      </c>
    </row>
    <row r="918" spans="1:15" x14ac:dyDescent="0.4">
      <c r="A918" s="117" t="s">
        <v>6634</v>
      </c>
      <c r="B918" s="117" t="s">
        <v>225</v>
      </c>
      <c r="C918" s="117" t="s">
        <v>224</v>
      </c>
      <c r="D918" s="117" t="s">
        <v>223</v>
      </c>
      <c r="E918" s="117" t="s">
        <v>4822</v>
      </c>
      <c r="F918" s="117" t="s">
        <v>4821</v>
      </c>
      <c r="G918" s="118" t="str">
        <f t="shared" si="14"/>
        <v>112429日高市</v>
      </c>
      <c r="H918" s="117"/>
      <c r="J918" s="117"/>
      <c r="K918" s="121">
        <v>2775216</v>
      </c>
      <c r="L918" s="121">
        <v>1276633</v>
      </c>
      <c r="M918" s="121">
        <v>632027</v>
      </c>
      <c r="N918" s="121">
        <v>420619</v>
      </c>
      <c r="O918" s="121">
        <v>2238</v>
      </c>
    </row>
    <row r="919" spans="1:15" x14ac:dyDescent="0.4">
      <c r="A919" s="117" t="s">
        <v>6634</v>
      </c>
      <c r="B919" s="117" t="s">
        <v>225</v>
      </c>
      <c r="C919" s="117" t="s">
        <v>224</v>
      </c>
      <c r="D919" s="117" t="s">
        <v>223</v>
      </c>
      <c r="E919" s="117" t="s">
        <v>4820</v>
      </c>
      <c r="F919" s="117" t="s">
        <v>4819</v>
      </c>
      <c r="G919" s="118" t="str">
        <f t="shared" si="14"/>
        <v>112437吉川市</v>
      </c>
      <c r="H919" s="117"/>
      <c r="J919" s="117"/>
      <c r="K919" s="121">
        <v>3407732</v>
      </c>
      <c r="L919" s="121">
        <v>1422034</v>
      </c>
      <c r="M919" s="121">
        <v>809748</v>
      </c>
      <c r="N919" s="121">
        <v>469128</v>
      </c>
      <c r="O919" s="121">
        <v>2914</v>
      </c>
    </row>
    <row r="920" spans="1:15" x14ac:dyDescent="0.4">
      <c r="A920" s="117" t="s">
        <v>6634</v>
      </c>
      <c r="B920" s="117" t="s">
        <v>225</v>
      </c>
      <c r="C920" s="117" t="s">
        <v>224</v>
      </c>
      <c r="D920" s="117" t="s">
        <v>223</v>
      </c>
      <c r="E920" s="117" t="s">
        <v>4818</v>
      </c>
      <c r="F920" s="117" t="s">
        <v>4817</v>
      </c>
      <c r="G920" s="118" t="str">
        <f t="shared" si="14"/>
        <v>112453ふじみ野市</v>
      </c>
      <c r="H920" s="117"/>
      <c r="J920" s="117"/>
      <c r="K920" s="121">
        <v>5170188</v>
      </c>
      <c r="L920" s="121">
        <v>2390338</v>
      </c>
      <c r="M920" s="121">
        <v>1149546</v>
      </c>
      <c r="N920" s="121">
        <v>785020</v>
      </c>
      <c r="O920" s="121">
        <v>4386</v>
      </c>
    </row>
    <row r="921" spans="1:15" x14ac:dyDescent="0.4">
      <c r="A921" s="117" t="s">
        <v>6634</v>
      </c>
      <c r="B921" s="117" t="s">
        <v>225</v>
      </c>
      <c r="C921" s="117" t="s">
        <v>224</v>
      </c>
      <c r="D921" s="117" t="s">
        <v>223</v>
      </c>
      <c r="E921" s="117" t="s">
        <v>4816</v>
      </c>
      <c r="F921" s="117" t="s">
        <v>4815</v>
      </c>
      <c r="G921" s="118" t="str">
        <f t="shared" si="14"/>
        <v>112461白岡市</v>
      </c>
      <c r="H921" s="117"/>
      <c r="J921" s="117"/>
      <c r="K921" s="121">
        <v>2467425</v>
      </c>
      <c r="L921" s="121">
        <v>1134027</v>
      </c>
      <c r="M921" s="121">
        <v>553584</v>
      </c>
      <c r="N921" s="121">
        <v>377212</v>
      </c>
      <c r="O921" s="121">
        <v>28</v>
      </c>
    </row>
    <row r="922" spans="1:15" x14ac:dyDescent="0.4">
      <c r="A922" s="117" t="s">
        <v>6634</v>
      </c>
      <c r="B922" s="117" t="s">
        <v>225</v>
      </c>
      <c r="C922" s="117" t="s">
        <v>224</v>
      </c>
      <c r="D922" s="117" t="s">
        <v>223</v>
      </c>
      <c r="E922" s="117" t="s">
        <v>4814</v>
      </c>
      <c r="F922" s="117" t="s">
        <v>4813</v>
      </c>
      <c r="G922" s="118" t="str">
        <f t="shared" si="14"/>
        <v>113018伊奈町</v>
      </c>
      <c r="H922" s="117"/>
      <c r="J922" s="117"/>
      <c r="K922" s="121">
        <v>2460362</v>
      </c>
      <c r="L922" s="121">
        <v>1122252</v>
      </c>
      <c r="M922" s="121">
        <v>586152</v>
      </c>
      <c r="N922" s="121">
        <v>375812</v>
      </c>
      <c r="O922" s="121">
        <v>2530</v>
      </c>
    </row>
    <row r="923" spans="1:15" x14ac:dyDescent="0.4">
      <c r="A923" s="117" t="s">
        <v>6634</v>
      </c>
      <c r="B923" s="117" t="s">
        <v>225</v>
      </c>
      <c r="C923" s="117" t="s">
        <v>224</v>
      </c>
      <c r="D923" s="117" t="s">
        <v>223</v>
      </c>
      <c r="E923" s="117" t="s">
        <v>4812</v>
      </c>
      <c r="F923" s="117" t="s">
        <v>4811</v>
      </c>
      <c r="G923" s="118" t="str">
        <f t="shared" si="14"/>
        <v>113247三芳町</v>
      </c>
      <c r="H923" s="117"/>
      <c r="J923" s="117"/>
      <c r="K923" s="121">
        <v>2163621</v>
      </c>
      <c r="L923" s="121">
        <v>1006749</v>
      </c>
      <c r="M923" s="121">
        <v>449982</v>
      </c>
      <c r="N923" s="121">
        <v>319624</v>
      </c>
      <c r="O923" s="121">
        <v>2188</v>
      </c>
    </row>
    <row r="924" spans="1:15" x14ac:dyDescent="0.4">
      <c r="A924" s="117" t="s">
        <v>6634</v>
      </c>
      <c r="B924" s="117" t="s">
        <v>225</v>
      </c>
      <c r="C924" s="117" t="s">
        <v>224</v>
      </c>
      <c r="D924" s="117" t="s">
        <v>223</v>
      </c>
      <c r="E924" s="117" t="s">
        <v>4810</v>
      </c>
      <c r="F924" s="117" t="s">
        <v>4809</v>
      </c>
      <c r="G924" s="118" t="str">
        <f t="shared" si="14"/>
        <v>113263毛呂山町</v>
      </c>
      <c r="H924" s="117"/>
      <c r="J924" s="117"/>
      <c r="K924" s="121">
        <v>1747101</v>
      </c>
      <c r="L924" s="121">
        <v>809220</v>
      </c>
      <c r="M924" s="121">
        <v>389805</v>
      </c>
      <c r="N924" s="121">
        <v>267863</v>
      </c>
      <c r="O924" s="121">
        <v>1535</v>
      </c>
    </row>
    <row r="925" spans="1:15" x14ac:dyDescent="0.4">
      <c r="A925" s="117" t="s">
        <v>6634</v>
      </c>
      <c r="B925" s="117" t="s">
        <v>225</v>
      </c>
      <c r="C925" s="117" t="s">
        <v>224</v>
      </c>
      <c r="D925" s="117" t="s">
        <v>223</v>
      </c>
      <c r="E925" s="117" t="s">
        <v>4808</v>
      </c>
      <c r="F925" s="117" t="s">
        <v>4807</v>
      </c>
      <c r="G925" s="118" t="str">
        <f t="shared" si="14"/>
        <v>113271越生町</v>
      </c>
      <c r="H925" s="117"/>
      <c r="J925" s="117"/>
      <c r="K925" s="121">
        <v>829637</v>
      </c>
      <c r="L925" s="121">
        <v>364023</v>
      </c>
      <c r="M925" s="121">
        <v>172777</v>
      </c>
      <c r="N925" s="121">
        <v>126852</v>
      </c>
      <c r="O925" s="121">
        <v>1563</v>
      </c>
    </row>
    <row r="926" spans="1:15" x14ac:dyDescent="0.4">
      <c r="A926" s="117" t="s">
        <v>6634</v>
      </c>
      <c r="B926" s="117" t="s">
        <v>225</v>
      </c>
      <c r="C926" s="117" t="s">
        <v>224</v>
      </c>
      <c r="D926" s="117" t="s">
        <v>223</v>
      </c>
      <c r="E926" s="117" t="s">
        <v>4806</v>
      </c>
      <c r="F926" s="117" t="s">
        <v>4805</v>
      </c>
      <c r="G926" s="118" t="str">
        <f t="shared" si="14"/>
        <v>113417滑川町</v>
      </c>
      <c r="H926" s="117"/>
      <c r="J926" s="117"/>
      <c r="K926" s="121">
        <v>965558</v>
      </c>
      <c r="L926" s="121">
        <v>425453</v>
      </c>
      <c r="M926" s="121">
        <v>199669</v>
      </c>
      <c r="N926" s="121">
        <v>130939</v>
      </c>
      <c r="O926" s="121">
        <v>792</v>
      </c>
    </row>
    <row r="927" spans="1:15" x14ac:dyDescent="0.4">
      <c r="A927" s="117" t="s">
        <v>6634</v>
      </c>
      <c r="B927" s="117" t="s">
        <v>225</v>
      </c>
      <c r="C927" s="117" t="s">
        <v>224</v>
      </c>
      <c r="D927" s="117" t="s">
        <v>223</v>
      </c>
      <c r="E927" s="117" t="s">
        <v>4804</v>
      </c>
      <c r="F927" s="117" t="s">
        <v>4803</v>
      </c>
      <c r="G927" s="118" t="str">
        <f t="shared" si="14"/>
        <v>113425嵐山町</v>
      </c>
      <c r="H927" s="117"/>
      <c r="J927" s="117"/>
      <c r="K927" s="121">
        <v>1121663</v>
      </c>
      <c r="L927" s="121">
        <v>494204</v>
      </c>
      <c r="M927" s="121">
        <v>241881</v>
      </c>
      <c r="N927" s="121">
        <v>164837</v>
      </c>
      <c r="O927" s="121">
        <v>1038</v>
      </c>
    </row>
    <row r="928" spans="1:15" x14ac:dyDescent="0.4">
      <c r="A928" s="117" t="s">
        <v>6634</v>
      </c>
      <c r="B928" s="117" t="s">
        <v>225</v>
      </c>
      <c r="C928" s="117" t="s">
        <v>224</v>
      </c>
      <c r="D928" s="117" t="s">
        <v>223</v>
      </c>
      <c r="E928" s="117" t="s">
        <v>4802</v>
      </c>
      <c r="F928" s="117" t="s">
        <v>4801</v>
      </c>
      <c r="G928" s="118" t="str">
        <f t="shared" si="14"/>
        <v>113433小川町</v>
      </c>
      <c r="H928" s="117"/>
      <c r="J928" s="117"/>
      <c r="K928" s="121">
        <v>1906469</v>
      </c>
      <c r="L928" s="121">
        <v>858193</v>
      </c>
      <c r="M928" s="121">
        <v>413786</v>
      </c>
      <c r="N928" s="121">
        <v>296604</v>
      </c>
      <c r="O928" s="121">
        <v>1937</v>
      </c>
    </row>
    <row r="929" spans="1:15" x14ac:dyDescent="0.4">
      <c r="A929" s="117" t="s">
        <v>6634</v>
      </c>
      <c r="B929" s="117" t="s">
        <v>225</v>
      </c>
      <c r="C929" s="117" t="s">
        <v>224</v>
      </c>
      <c r="D929" s="117" t="s">
        <v>223</v>
      </c>
      <c r="E929" s="117" t="s">
        <v>4800</v>
      </c>
      <c r="F929" s="117" t="s">
        <v>4799</v>
      </c>
      <c r="G929" s="118" t="str">
        <f t="shared" si="14"/>
        <v>113468川島町</v>
      </c>
      <c r="H929" s="117"/>
      <c r="J929" s="117"/>
      <c r="K929" s="121">
        <v>1288974</v>
      </c>
      <c r="L929" s="121">
        <v>561229</v>
      </c>
      <c r="M929" s="121">
        <v>275756</v>
      </c>
      <c r="N929" s="121">
        <v>191587</v>
      </c>
      <c r="O929" s="121">
        <v>1041</v>
      </c>
    </row>
    <row r="930" spans="1:15" x14ac:dyDescent="0.4">
      <c r="A930" s="117" t="s">
        <v>6634</v>
      </c>
      <c r="B930" s="117" t="s">
        <v>225</v>
      </c>
      <c r="C930" s="117" t="s">
        <v>224</v>
      </c>
      <c r="D930" s="117" t="s">
        <v>223</v>
      </c>
      <c r="E930" s="117" t="s">
        <v>4798</v>
      </c>
      <c r="F930" s="117" t="s">
        <v>4797</v>
      </c>
      <c r="G930" s="118" t="str">
        <f t="shared" si="14"/>
        <v>113476吉見町</v>
      </c>
      <c r="H930" s="117"/>
      <c r="J930" s="117"/>
      <c r="K930" s="121">
        <v>1266610</v>
      </c>
      <c r="L930" s="121">
        <v>560012</v>
      </c>
      <c r="M930" s="121">
        <v>265241</v>
      </c>
      <c r="N930" s="121">
        <v>189092</v>
      </c>
      <c r="O930" s="121">
        <v>1154</v>
      </c>
    </row>
    <row r="931" spans="1:15" x14ac:dyDescent="0.4">
      <c r="A931" s="117" t="s">
        <v>6634</v>
      </c>
      <c r="B931" s="117" t="s">
        <v>225</v>
      </c>
      <c r="C931" s="117" t="s">
        <v>224</v>
      </c>
      <c r="D931" s="117" t="s">
        <v>223</v>
      </c>
      <c r="E931" s="117" t="s">
        <v>4796</v>
      </c>
      <c r="F931" s="117" t="s">
        <v>4795</v>
      </c>
      <c r="G931" s="118" t="str">
        <f t="shared" si="14"/>
        <v>113484鳩山町</v>
      </c>
      <c r="H931" s="117"/>
      <c r="J931" s="117"/>
      <c r="K931" s="121">
        <v>979638</v>
      </c>
      <c r="L931" s="121">
        <v>436222</v>
      </c>
      <c r="M931" s="121">
        <v>206985</v>
      </c>
      <c r="N931" s="121">
        <v>145513</v>
      </c>
      <c r="O931" s="121">
        <v>868</v>
      </c>
    </row>
    <row r="932" spans="1:15" x14ac:dyDescent="0.4">
      <c r="A932" s="117" t="s">
        <v>6634</v>
      </c>
      <c r="B932" s="117" t="s">
        <v>225</v>
      </c>
      <c r="C932" s="117" t="s">
        <v>224</v>
      </c>
      <c r="D932" s="117" t="s">
        <v>223</v>
      </c>
      <c r="E932" s="117" t="s">
        <v>4794</v>
      </c>
      <c r="F932" s="117" t="s">
        <v>4793</v>
      </c>
      <c r="G932" s="118" t="str">
        <f t="shared" si="14"/>
        <v>113492ときがわ町</v>
      </c>
      <c r="H932" s="117"/>
      <c r="J932" s="117"/>
      <c r="K932" s="121">
        <v>986386</v>
      </c>
      <c r="L932" s="121">
        <v>427836</v>
      </c>
      <c r="M932" s="121">
        <v>208442</v>
      </c>
      <c r="N932" s="121">
        <v>144474</v>
      </c>
      <c r="O932" s="121">
        <v>798</v>
      </c>
    </row>
    <row r="933" spans="1:15" x14ac:dyDescent="0.4">
      <c r="A933" s="117" t="s">
        <v>6634</v>
      </c>
      <c r="B933" s="117" t="s">
        <v>225</v>
      </c>
      <c r="C933" s="117" t="s">
        <v>224</v>
      </c>
      <c r="D933" s="117" t="s">
        <v>223</v>
      </c>
      <c r="E933" s="117" t="s">
        <v>4792</v>
      </c>
      <c r="F933" s="117" t="s">
        <v>4791</v>
      </c>
      <c r="G933" s="118" t="str">
        <f t="shared" si="14"/>
        <v>113611横瀬町</v>
      </c>
      <c r="H933" s="117"/>
      <c r="J933" s="117"/>
      <c r="K933" s="121">
        <v>667241</v>
      </c>
      <c r="L933" s="121">
        <v>280046</v>
      </c>
      <c r="M933" s="121">
        <v>132750</v>
      </c>
      <c r="N933" s="121">
        <v>100988</v>
      </c>
      <c r="O933" s="121">
        <v>582</v>
      </c>
    </row>
    <row r="934" spans="1:15" x14ac:dyDescent="0.4">
      <c r="A934" s="117" t="s">
        <v>6634</v>
      </c>
      <c r="B934" s="117" t="s">
        <v>225</v>
      </c>
      <c r="C934" s="117" t="s">
        <v>224</v>
      </c>
      <c r="D934" s="117" t="s">
        <v>223</v>
      </c>
      <c r="E934" s="117" t="s">
        <v>4790</v>
      </c>
      <c r="F934" s="117" t="s">
        <v>4789</v>
      </c>
      <c r="G934" s="118" t="str">
        <f t="shared" si="14"/>
        <v>113620皆野町</v>
      </c>
      <c r="H934" s="117"/>
      <c r="J934" s="117"/>
      <c r="K934" s="121">
        <v>636732</v>
      </c>
      <c r="L934" s="121">
        <v>255994</v>
      </c>
      <c r="M934" s="121">
        <v>122716</v>
      </c>
      <c r="N934" s="121">
        <v>93236</v>
      </c>
      <c r="O934" s="121">
        <v>512</v>
      </c>
    </row>
    <row r="935" spans="1:15" x14ac:dyDescent="0.4">
      <c r="A935" s="117" t="s">
        <v>6634</v>
      </c>
      <c r="B935" s="117" t="s">
        <v>225</v>
      </c>
      <c r="C935" s="117" t="s">
        <v>224</v>
      </c>
      <c r="D935" s="117" t="s">
        <v>223</v>
      </c>
      <c r="E935" s="117" t="s">
        <v>4788</v>
      </c>
      <c r="F935" s="117" t="s">
        <v>4787</v>
      </c>
      <c r="G935" s="118" t="str">
        <f t="shared" si="14"/>
        <v>113638長瀞町</v>
      </c>
      <c r="H935" s="117"/>
      <c r="J935" s="117"/>
      <c r="K935" s="121">
        <v>626257</v>
      </c>
      <c r="L935" s="121">
        <v>275708</v>
      </c>
      <c r="M935" s="121">
        <v>128803</v>
      </c>
      <c r="N935" s="121">
        <v>95324</v>
      </c>
      <c r="O935" s="121">
        <v>523</v>
      </c>
    </row>
    <row r="936" spans="1:15" x14ac:dyDescent="0.4">
      <c r="A936" s="117" t="s">
        <v>6634</v>
      </c>
      <c r="B936" s="117" t="s">
        <v>225</v>
      </c>
      <c r="C936" s="117" t="s">
        <v>224</v>
      </c>
      <c r="D936" s="117" t="s">
        <v>223</v>
      </c>
      <c r="E936" s="117" t="s">
        <v>4786</v>
      </c>
      <c r="F936" s="117" t="s">
        <v>4785</v>
      </c>
      <c r="G936" s="118" t="str">
        <f t="shared" si="14"/>
        <v>113654小鹿野町</v>
      </c>
      <c r="H936" s="117"/>
      <c r="J936" s="117"/>
      <c r="K936" s="121">
        <v>1203809</v>
      </c>
      <c r="L936" s="121">
        <v>527279</v>
      </c>
      <c r="M936" s="121">
        <v>258603</v>
      </c>
      <c r="N936" s="121">
        <v>176470</v>
      </c>
      <c r="O936" s="121">
        <v>1110</v>
      </c>
    </row>
    <row r="937" spans="1:15" x14ac:dyDescent="0.4">
      <c r="A937" s="117" t="s">
        <v>6634</v>
      </c>
      <c r="B937" s="117" t="s">
        <v>225</v>
      </c>
      <c r="C937" s="117" t="s">
        <v>224</v>
      </c>
      <c r="D937" s="117" t="s">
        <v>223</v>
      </c>
      <c r="E937" s="117" t="s">
        <v>4784</v>
      </c>
      <c r="F937" s="117" t="s">
        <v>4783</v>
      </c>
      <c r="G937" s="118" t="str">
        <f t="shared" si="14"/>
        <v>113697東秩父村</v>
      </c>
      <c r="H937" s="117"/>
      <c r="J937" s="117"/>
      <c r="K937" s="121">
        <v>418542</v>
      </c>
      <c r="L937" s="121">
        <v>174762</v>
      </c>
      <c r="M937" s="121">
        <v>87276</v>
      </c>
      <c r="N937" s="121">
        <v>62870</v>
      </c>
      <c r="O937" s="121">
        <v>344</v>
      </c>
    </row>
    <row r="938" spans="1:15" x14ac:dyDescent="0.4">
      <c r="A938" s="117" t="s">
        <v>6634</v>
      </c>
      <c r="B938" s="117" t="s">
        <v>225</v>
      </c>
      <c r="C938" s="117" t="s">
        <v>224</v>
      </c>
      <c r="D938" s="117" t="s">
        <v>223</v>
      </c>
      <c r="E938" s="117" t="s">
        <v>4782</v>
      </c>
      <c r="F938" s="117" t="s">
        <v>773</v>
      </c>
      <c r="G938" s="118" t="str">
        <f t="shared" si="14"/>
        <v>113816美里町</v>
      </c>
      <c r="H938" s="117"/>
      <c r="J938" s="117"/>
      <c r="K938" s="121">
        <v>723398</v>
      </c>
      <c r="L938" s="121">
        <v>298339</v>
      </c>
      <c r="M938" s="121">
        <v>144247</v>
      </c>
      <c r="N938" s="121">
        <v>108636</v>
      </c>
      <c r="O938" s="121">
        <v>684</v>
      </c>
    </row>
    <row r="939" spans="1:15" x14ac:dyDescent="0.4">
      <c r="A939" s="117" t="s">
        <v>6634</v>
      </c>
      <c r="B939" s="117" t="s">
        <v>225</v>
      </c>
      <c r="C939" s="117" t="s">
        <v>224</v>
      </c>
      <c r="D939" s="117" t="s">
        <v>223</v>
      </c>
      <c r="E939" s="117" t="s">
        <v>4781</v>
      </c>
      <c r="F939" s="117" t="s">
        <v>4780</v>
      </c>
      <c r="G939" s="118" t="str">
        <f t="shared" si="14"/>
        <v>113832神川町</v>
      </c>
      <c r="H939" s="117"/>
      <c r="J939" s="117"/>
      <c r="K939" s="121">
        <v>1066501</v>
      </c>
      <c r="L939" s="121">
        <v>454631</v>
      </c>
      <c r="M939" s="121">
        <v>229577</v>
      </c>
      <c r="N939" s="121">
        <v>157204</v>
      </c>
      <c r="O939" s="121">
        <v>947</v>
      </c>
    </row>
    <row r="940" spans="1:15" x14ac:dyDescent="0.4">
      <c r="A940" s="117" t="s">
        <v>6634</v>
      </c>
      <c r="B940" s="117" t="s">
        <v>225</v>
      </c>
      <c r="C940" s="117" t="s">
        <v>224</v>
      </c>
      <c r="D940" s="117" t="s">
        <v>223</v>
      </c>
      <c r="E940" s="117" t="s">
        <v>4779</v>
      </c>
      <c r="F940" s="117" t="s">
        <v>4778</v>
      </c>
      <c r="G940" s="118" t="str">
        <f t="shared" si="14"/>
        <v>113859上里町</v>
      </c>
      <c r="H940" s="117"/>
      <c r="J940" s="117"/>
      <c r="K940" s="121">
        <v>1184510</v>
      </c>
      <c r="L940" s="121">
        <v>514522</v>
      </c>
      <c r="M940" s="121">
        <v>254716</v>
      </c>
      <c r="N940" s="121">
        <v>170824</v>
      </c>
      <c r="O940" s="121">
        <v>3306</v>
      </c>
    </row>
    <row r="941" spans="1:15" x14ac:dyDescent="0.4">
      <c r="A941" s="117" t="s">
        <v>6634</v>
      </c>
      <c r="B941" s="117" t="s">
        <v>225</v>
      </c>
      <c r="C941" s="117" t="s">
        <v>224</v>
      </c>
      <c r="D941" s="117" t="s">
        <v>223</v>
      </c>
      <c r="E941" s="117" t="s">
        <v>4777</v>
      </c>
      <c r="F941" s="117" t="s">
        <v>4776</v>
      </c>
      <c r="G941" s="118" t="str">
        <f t="shared" si="14"/>
        <v>114081寄居町</v>
      </c>
      <c r="H941" s="117"/>
      <c r="J941" s="117"/>
      <c r="K941" s="121">
        <v>1693948</v>
      </c>
      <c r="L941" s="121">
        <v>744396</v>
      </c>
      <c r="M941" s="121">
        <v>377123</v>
      </c>
      <c r="N941" s="121">
        <v>247965</v>
      </c>
      <c r="O941" s="121">
        <v>1365</v>
      </c>
    </row>
    <row r="942" spans="1:15" x14ac:dyDescent="0.4">
      <c r="A942" s="117" t="s">
        <v>6634</v>
      </c>
      <c r="B942" s="117" t="s">
        <v>225</v>
      </c>
      <c r="C942" s="117" t="s">
        <v>224</v>
      </c>
      <c r="D942" s="117" t="s">
        <v>223</v>
      </c>
      <c r="E942" s="117" t="s">
        <v>4775</v>
      </c>
      <c r="F942" s="117" t="s">
        <v>4774</v>
      </c>
      <c r="G942" s="118" t="str">
        <f t="shared" si="14"/>
        <v>114421宮代町</v>
      </c>
      <c r="H942" s="117"/>
      <c r="J942" s="117"/>
      <c r="K942" s="121">
        <v>1580394</v>
      </c>
      <c r="L942" s="121">
        <v>716474</v>
      </c>
      <c r="M942" s="121">
        <v>340067</v>
      </c>
      <c r="N942" s="121">
        <v>237245</v>
      </c>
      <c r="O942" s="121">
        <v>1199</v>
      </c>
    </row>
    <row r="943" spans="1:15" x14ac:dyDescent="0.4">
      <c r="A943" s="117" t="s">
        <v>6634</v>
      </c>
      <c r="B943" s="117" t="s">
        <v>225</v>
      </c>
      <c r="C943" s="117" t="s">
        <v>224</v>
      </c>
      <c r="D943" s="117" t="s">
        <v>223</v>
      </c>
      <c r="E943" s="117" t="s">
        <v>4773</v>
      </c>
      <c r="F943" s="117" t="s">
        <v>4772</v>
      </c>
      <c r="G943" s="118" t="str">
        <f t="shared" si="14"/>
        <v>114642杉戸町</v>
      </c>
      <c r="H943" s="117"/>
      <c r="J943" s="117"/>
      <c r="K943" s="121">
        <v>2406418</v>
      </c>
      <c r="L943" s="121">
        <v>1102217</v>
      </c>
      <c r="M943" s="121">
        <v>525893</v>
      </c>
      <c r="N943" s="121">
        <v>380240</v>
      </c>
      <c r="O943" s="121">
        <v>0</v>
      </c>
    </row>
    <row r="944" spans="1:15" x14ac:dyDescent="0.4">
      <c r="A944" s="117" t="s">
        <v>6634</v>
      </c>
      <c r="B944" s="117" t="s">
        <v>225</v>
      </c>
      <c r="C944" s="117" t="s">
        <v>224</v>
      </c>
      <c r="D944" s="117" t="s">
        <v>223</v>
      </c>
      <c r="E944" s="117" t="s">
        <v>4771</v>
      </c>
      <c r="F944" s="117" t="s">
        <v>4770</v>
      </c>
      <c r="G944" s="118" t="str">
        <f t="shared" si="14"/>
        <v>114651松伏町</v>
      </c>
      <c r="H944" s="117"/>
      <c r="J944" s="117"/>
      <c r="K944" s="121">
        <v>1632533</v>
      </c>
      <c r="L944" s="121">
        <v>714805</v>
      </c>
      <c r="M944" s="121">
        <v>343029</v>
      </c>
      <c r="N944" s="121">
        <v>238049</v>
      </c>
      <c r="O944" s="121">
        <v>1473</v>
      </c>
    </row>
    <row r="945" spans="1:15" x14ac:dyDescent="0.4">
      <c r="A945" s="117" t="s">
        <v>6634</v>
      </c>
      <c r="B945" s="117" t="s">
        <v>225</v>
      </c>
      <c r="C945" s="117" t="s">
        <v>224</v>
      </c>
      <c r="D945" s="117" t="s">
        <v>223</v>
      </c>
      <c r="E945" s="117" t="s">
        <v>4769</v>
      </c>
      <c r="F945" s="117" t="s">
        <v>4768</v>
      </c>
      <c r="G945" s="118" t="str">
        <f t="shared" si="14"/>
        <v>118061埼葛斎場組合</v>
      </c>
      <c r="H945" s="117"/>
      <c r="J945" s="117"/>
      <c r="K945" s="121">
        <v>81773</v>
      </c>
      <c r="L945" s="121">
        <v>40401</v>
      </c>
      <c r="M945" s="121">
        <v>19238</v>
      </c>
      <c r="N945" s="121">
        <v>12477</v>
      </c>
      <c r="O945" s="121">
        <v>73</v>
      </c>
    </row>
    <row r="946" spans="1:15" x14ac:dyDescent="0.4">
      <c r="A946" s="117" t="s">
        <v>6634</v>
      </c>
      <c r="B946" s="117" t="s">
        <v>225</v>
      </c>
      <c r="C946" s="117" t="s">
        <v>224</v>
      </c>
      <c r="D946" s="117" t="s">
        <v>223</v>
      </c>
      <c r="E946" s="117" t="s">
        <v>4767</v>
      </c>
      <c r="F946" s="117" t="s">
        <v>4766</v>
      </c>
      <c r="G946" s="118" t="str">
        <f t="shared" si="14"/>
        <v>118087蓮田白岡衛生組合</v>
      </c>
      <c r="H946" s="117"/>
      <c r="J946" s="117"/>
      <c r="K946" s="121">
        <v>290467</v>
      </c>
      <c r="L946" s="121">
        <v>148555</v>
      </c>
      <c r="M946" s="121">
        <v>70965</v>
      </c>
      <c r="N946" s="121">
        <v>46313</v>
      </c>
      <c r="O946" s="121">
        <v>734</v>
      </c>
    </row>
    <row r="947" spans="1:15" x14ac:dyDescent="0.4">
      <c r="A947" s="117" t="s">
        <v>6634</v>
      </c>
      <c r="B947" s="117" t="s">
        <v>225</v>
      </c>
      <c r="C947" s="117" t="s">
        <v>224</v>
      </c>
      <c r="D947" s="117" t="s">
        <v>223</v>
      </c>
      <c r="E947" s="117" t="s">
        <v>4765</v>
      </c>
      <c r="F947" s="117" t="s">
        <v>4764</v>
      </c>
      <c r="G947" s="118" t="str">
        <f t="shared" si="14"/>
        <v>118095久喜宮代衛生組合</v>
      </c>
      <c r="H947" s="117"/>
      <c r="J947" s="117"/>
      <c r="K947" s="121">
        <v>282313</v>
      </c>
      <c r="L947" s="121">
        <v>149391</v>
      </c>
      <c r="M947" s="121">
        <v>71592</v>
      </c>
      <c r="N947" s="121">
        <v>47741</v>
      </c>
      <c r="O947" s="121">
        <v>753</v>
      </c>
    </row>
    <row r="948" spans="1:15" x14ac:dyDescent="0.4">
      <c r="A948" s="117" t="s">
        <v>6634</v>
      </c>
      <c r="B948" s="117" t="s">
        <v>225</v>
      </c>
      <c r="C948" s="117" t="s">
        <v>224</v>
      </c>
      <c r="D948" s="117" t="s">
        <v>223</v>
      </c>
      <c r="E948" s="117" t="s">
        <v>4763</v>
      </c>
      <c r="F948" s="117" t="s">
        <v>4762</v>
      </c>
      <c r="G948" s="118" t="str">
        <f t="shared" si="14"/>
        <v>118109朝霞地区一部事務組合</v>
      </c>
      <c r="H948" s="117"/>
      <c r="J948" s="117"/>
      <c r="K948" s="121">
        <v>4011583</v>
      </c>
      <c r="L948" s="121">
        <v>1983968</v>
      </c>
      <c r="M948" s="121">
        <v>1075539</v>
      </c>
      <c r="N948" s="121">
        <v>623188</v>
      </c>
      <c r="O948" s="121">
        <v>6920</v>
      </c>
    </row>
    <row r="949" spans="1:15" x14ac:dyDescent="0.4">
      <c r="A949" s="117" t="s">
        <v>6634</v>
      </c>
      <c r="B949" s="117" t="s">
        <v>225</v>
      </c>
      <c r="C949" s="117" t="s">
        <v>224</v>
      </c>
      <c r="D949" s="117" t="s">
        <v>223</v>
      </c>
      <c r="E949" s="117" t="s">
        <v>4761</v>
      </c>
      <c r="F949" s="117" t="s">
        <v>4760</v>
      </c>
      <c r="G949" s="118" t="str">
        <f t="shared" si="14"/>
        <v>118141上尾、桶川、伊奈衛生組合</v>
      </c>
      <c r="H949" s="117"/>
      <c r="J949" s="117"/>
      <c r="K949" s="121">
        <v>99287</v>
      </c>
      <c r="L949" s="121">
        <v>46546</v>
      </c>
      <c r="M949" s="121">
        <v>22012</v>
      </c>
      <c r="N949" s="121">
        <v>13416</v>
      </c>
      <c r="O949" s="121">
        <v>236</v>
      </c>
    </row>
    <row r="950" spans="1:15" x14ac:dyDescent="0.4">
      <c r="A950" s="117" t="s">
        <v>6634</v>
      </c>
      <c r="B950" s="117" t="s">
        <v>225</v>
      </c>
      <c r="C950" s="117" t="s">
        <v>224</v>
      </c>
      <c r="D950" s="117" t="s">
        <v>223</v>
      </c>
      <c r="E950" s="117" t="s">
        <v>4759</v>
      </c>
      <c r="F950" s="117" t="s">
        <v>4758</v>
      </c>
      <c r="G950" s="118" t="str">
        <f t="shared" si="14"/>
        <v>118150志木地区衛生組合</v>
      </c>
      <c r="H950" s="117"/>
      <c r="J950" s="117"/>
      <c r="K950" s="121">
        <v>99064</v>
      </c>
      <c r="L950" s="121">
        <v>45044</v>
      </c>
      <c r="M950" s="121">
        <v>17650</v>
      </c>
      <c r="N950" s="121">
        <v>14358</v>
      </c>
      <c r="O950" s="121">
        <v>241</v>
      </c>
    </row>
    <row r="951" spans="1:15" x14ac:dyDescent="0.4">
      <c r="A951" s="117" t="s">
        <v>6634</v>
      </c>
      <c r="B951" s="117" t="s">
        <v>225</v>
      </c>
      <c r="C951" s="117" t="s">
        <v>224</v>
      </c>
      <c r="D951" s="117" t="s">
        <v>223</v>
      </c>
      <c r="E951" s="117" t="s">
        <v>4757</v>
      </c>
      <c r="F951" s="117" t="s">
        <v>4756</v>
      </c>
      <c r="G951" s="118" t="str">
        <f t="shared" si="14"/>
        <v>118168北本地区衛生組合</v>
      </c>
      <c r="H951" s="117"/>
      <c r="J951" s="117"/>
      <c r="K951" s="121">
        <v>57368</v>
      </c>
      <c r="L951" s="121">
        <v>26371</v>
      </c>
      <c r="M951" s="121">
        <v>11702</v>
      </c>
      <c r="N951" s="121">
        <v>7871</v>
      </c>
      <c r="O951" s="121">
        <v>160</v>
      </c>
    </row>
    <row r="952" spans="1:15" x14ac:dyDescent="0.4">
      <c r="A952" s="117" t="s">
        <v>6634</v>
      </c>
      <c r="B952" s="117" t="s">
        <v>225</v>
      </c>
      <c r="C952" s="117" t="s">
        <v>224</v>
      </c>
      <c r="D952" s="117" t="s">
        <v>223</v>
      </c>
      <c r="E952" s="117" t="s">
        <v>4755</v>
      </c>
      <c r="F952" s="117" t="s">
        <v>4754</v>
      </c>
      <c r="G952" s="118" t="str">
        <f t="shared" si="14"/>
        <v>118176入間西部衛生組合</v>
      </c>
      <c r="H952" s="117"/>
      <c r="J952" s="117"/>
      <c r="K952" s="121">
        <v>45902</v>
      </c>
      <c r="L952" s="121">
        <v>23333</v>
      </c>
      <c r="M952" s="121">
        <v>9997</v>
      </c>
      <c r="N952" s="121">
        <v>6937</v>
      </c>
      <c r="O952" s="121">
        <v>121</v>
      </c>
    </row>
    <row r="953" spans="1:15" x14ac:dyDescent="0.4">
      <c r="A953" s="117" t="s">
        <v>6634</v>
      </c>
      <c r="B953" s="117" t="s">
        <v>225</v>
      </c>
      <c r="C953" s="117" t="s">
        <v>224</v>
      </c>
      <c r="D953" s="117" t="s">
        <v>223</v>
      </c>
      <c r="E953" s="117" t="s">
        <v>4753</v>
      </c>
      <c r="F953" s="117" t="s">
        <v>4752</v>
      </c>
      <c r="G953" s="118" t="str">
        <f t="shared" si="14"/>
        <v>118184入間東部地区衛生組合</v>
      </c>
      <c r="H953" s="117"/>
      <c r="J953" s="117"/>
      <c r="K953" s="121">
        <v>50579</v>
      </c>
      <c r="L953" s="121">
        <v>24212</v>
      </c>
      <c r="M953" s="121">
        <v>10284</v>
      </c>
      <c r="N953" s="121">
        <v>7111</v>
      </c>
      <c r="O953" s="121">
        <v>73</v>
      </c>
    </row>
    <row r="954" spans="1:15" x14ac:dyDescent="0.4">
      <c r="A954" s="117" t="s">
        <v>6634</v>
      </c>
      <c r="B954" s="117" t="s">
        <v>225</v>
      </c>
      <c r="C954" s="117" t="s">
        <v>224</v>
      </c>
      <c r="D954" s="117" t="s">
        <v>223</v>
      </c>
      <c r="E954" s="117" t="s">
        <v>4751</v>
      </c>
      <c r="F954" s="117" t="s">
        <v>4750</v>
      </c>
      <c r="G954" s="118" t="str">
        <f t="shared" si="14"/>
        <v>118206小川地区衛生組合</v>
      </c>
      <c r="H954" s="117"/>
      <c r="J954" s="117"/>
      <c r="K954" s="121">
        <v>164895</v>
      </c>
      <c r="L954" s="121">
        <v>86124</v>
      </c>
      <c r="M954" s="121">
        <v>37972</v>
      </c>
      <c r="N954" s="121">
        <v>25631</v>
      </c>
      <c r="O954" s="121">
        <v>402</v>
      </c>
    </row>
    <row r="955" spans="1:15" x14ac:dyDescent="0.4">
      <c r="A955" s="117" t="s">
        <v>6634</v>
      </c>
      <c r="B955" s="117" t="s">
        <v>225</v>
      </c>
      <c r="C955" s="117" t="s">
        <v>224</v>
      </c>
      <c r="D955" s="117" t="s">
        <v>223</v>
      </c>
      <c r="E955" s="117" t="s">
        <v>4749</v>
      </c>
      <c r="F955" s="117" t="s">
        <v>4748</v>
      </c>
      <c r="G955" s="118" t="str">
        <f t="shared" si="14"/>
        <v>118214坂戸地区衛生組合</v>
      </c>
      <c r="H955" s="117"/>
      <c r="J955" s="117"/>
      <c r="K955" s="121">
        <v>6278</v>
      </c>
      <c r="L955" s="121">
        <v>0</v>
      </c>
      <c r="M955" s="121">
        <v>0</v>
      </c>
      <c r="N955" s="121">
        <v>0</v>
      </c>
      <c r="O955" s="121">
        <v>6</v>
      </c>
    </row>
    <row r="956" spans="1:15" x14ac:dyDescent="0.4">
      <c r="A956" s="117" t="s">
        <v>6634</v>
      </c>
      <c r="B956" s="117" t="s">
        <v>225</v>
      </c>
      <c r="C956" s="117" t="s">
        <v>224</v>
      </c>
      <c r="D956" s="117" t="s">
        <v>223</v>
      </c>
      <c r="E956" s="117" t="s">
        <v>4747</v>
      </c>
      <c r="F956" s="117" t="s">
        <v>4746</v>
      </c>
      <c r="G956" s="118" t="str">
        <f t="shared" si="14"/>
        <v>118249東埼玉資源環境組合</v>
      </c>
      <c r="H956" s="117"/>
      <c r="J956" s="117"/>
      <c r="K956" s="121">
        <v>462683</v>
      </c>
      <c r="L956" s="121">
        <v>216762</v>
      </c>
      <c r="M956" s="121">
        <v>107747</v>
      </c>
      <c r="N956" s="121">
        <v>66979</v>
      </c>
      <c r="O956" s="121">
        <v>1216</v>
      </c>
    </row>
    <row r="957" spans="1:15" x14ac:dyDescent="0.4">
      <c r="A957" s="117" t="s">
        <v>6634</v>
      </c>
      <c r="B957" s="117" t="s">
        <v>225</v>
      </c>
      <c r="C957" s="117" t="s">
        <v>224</v>
      </c>
      <c r="D957" s="117" t="s">
        <v>223</v>
      </c>
      <c r="E957" s="117" t="s">
        <v>4745</v>
      </c>
      <c r="F957" s="117" t="s">
        <v>4744</v>
      </c>
      <c r="G957" s="118" t="str">
        <f t="shared" si="14"/>
        <v>118273蕨戸田衛生センター組合</v>
      </c>
      <c r="H957" s="117"/>
      <c r="J957" s="117"/>
      <c r="K957" s="121">
        <v>177576</v>
      </c>
      <c r="L957" s="121">
        <v>90177</v>
      </c>
      <c r="M957" s="121">
        <v>43026</v>
      </c>
      <c r="N957" s="121">
        <v>27635</v>
      </c>
      <c r="O957" s="121">
        <v>462</v>
      </c>
    </row>
    <row r="958" spans="1:15" x14ac:dyDescent="0.4">
      <c r="A958" s="117" t="s">
        <v>6634</v>
      </c>
      <c r="B958" s="117" t="s">
        <v>225</v>
      </c>
      <c r="C958" s="117" t="s">
        <v>224</v>
      </c>
      <c r="D958" s="117" t="s">
        <v>223</v>
      </c>
      <c r="E958" s="117" t="s">
        <v>4743</v>
      </c>
      <c r="F958" s="117" t="s">
        <v>4742</v>
      </c>
      <c r="G958" s="118" t="str">
        <f t="shared" si="14"/>
        <v>118303本庄上里学校給食組合</v>
      </c>
      <c r="H958" s="117"/>
      <c r="J958" s="117"/>
      <c r="K958" s="121">
        <v>93252</v>
      </c>
      <c r="L958" s="121">
        <v>48869</v>
      </c>
      <c r="M958" s="121">
        <v>21543</v>
      </c>
      <c r="N958" s="121">
        <v>14451</v>
      </c>
      <c r="O958" s="121">
        <v>89</v>
      </c>
    </row>
    <row r="959" spans="1:15" x14ac:dyDescent="0.4">
      <c r="A959" s="117" t="s">
        <v>6634</v>
      </c>
      <c r="B959" s="117" t="s">
        <v>225</v>
      </c>
      <c r="C959" s="117" t="s">
        <v>224</v>
      </c>
      <c r="D959" s="117" t="s">
        <v>223</v>
      </c>
      <c r="E959" s="117" t="s">
        <v>4741</v>
      </c>
      <c r="F959" s="117" t="s">
        <v>4740</v>
      </c>
      <c r="G959" s="118" t="str">
        <f t="shared" si="14"/>
        <v>118401加須市・羽生市水防事務組合</v>
      </c>
      <c r="H959" s="117"/>
      <c r="J959" s="117"/>
      <c r="K959" s="121">
        <v>399</v>
      </c>
      <c r="L959" s="121">
        <v>0</v>
      </c>
      <c r="M959" s="121">
        <v>0</v>
      </c>
      <c r="N959" s="121">
        <v>0</v>
      </c>
      <c r="O959" s="121">
        <v>0</v>
      </c>
    </row>
    <row r="960" spans="1:15" x14ac:dyDescent="0.4">
      <c r="A960" s="117" t="s">
        <v>6634</v>
      </c>
      <c r="B960" s="117" t="s">
        <v>225</v>
      </c>
      <c r="C960" s="117" t="s">
        <v>224</v>
      </c>
      <c r="D960" s="117" t="s">
        <v>223</v>
      </c>
      <c r="E960" s="117" t="s">
        <v>4739</v>
      </c>
      <c r="F960" s="117" t="s">
        <v>4738</v>
      </c>
      <c r="G960" s="118" t="str">
        <f t="shared" si="14"/>
        <v>118419荒川北縁水防事務組合</v>
      </c>
      <c r="H960" s="117"/>
      <c r="J960" s="117"/>
      <c r="K960" s="121">
        <v>551</v>
      </c>
      <c r="L960" s="121">
        <v>0</v>
      </c>
      <c r="M960" s="121">
        <v>0</v>
      </c>
      <c r="N960" s="121">
        <v>0</v>
      </c>
      <c r="O960" s="121">
        <v>0</v>
      </c>
    </row>
    <row r="961" spans="1:15" x14ac:dyDescent="0.4">
      <c r="A961" s="117" t="s">
        <v>6634</v>
      </c>
      <c r="B961" s="117" t="s">
        <v>225</v>
      </c>
      <c r="C961" s="117" t="s">
        <v>224</v>
      </c>
      <c r="D961" s="117" t="s">
        <v>223</v>
      </c>
      <c r="E961" s="117" t="s">
        <v>4737</v>
      </c>
      <c r="F961" s="117" t="s">
        <v>4736</v>
      </c>
      <c r="G961" s="118" t="str">
        <f t="shared" si="14"/>
        <v>118435利根川栗橋流域水防事務組合</v>
      </c>
      <c r="H961" s="117"/>
      <c r="J961" s="117"/>
      <c r="K961" s="121">
        <v>1911</v>
      </c>
      <c r="L961" s="121">
        <v>0</v>
      </c>
      <c r="M961" s="121">
        <v>100</v>
      </c>
      <c r="N961" s="121">
        <v>0</v>
      </c>
      <c r="O961" s="121">
        <v>0</v>
      </c>
    </row>
    <row r="962" spans="1:15" x14ac:dyDescent="0.4">
      <c r="A962" s="117" t="s">
        <v>6634</v>
      </c>
      <c r="B962" s="117" t="s">
        <v>225</v>
      </c>
      <c r="C962" s="117" t="s">
        <v>224</v>
      </c>
      <c r="D962" s="117" t="s">
        <v>223</v>
      </c>
      <c r="E962" s="117" t="s">
        <v>4735</v>
      </c>
      <c r="F962" s="117" t="s">
        <v>4734</v>
      </c>
      <c r="G962" s="118" t="str">
        <f t="shared" ref="G962:G1025" si="15">E962&amp;F962</f>
        <v>118443江戸川水防事務組合</v>
      </c>
      <c r="H962" s="117"/>
      <c r="J962" s="117"/>
      <c r="K962" s="121">
        <v>462</v>
      </c>
      <c r="L962" s="121">
        <v>0</v>
      </c>
      <c r="M962" s="121">
        <v>0</v>
      </c>
      <c r="N962" s="121">
        <v>0</v>
      </c>
      <c r="O962" s="121">
        <v>0</v>
      </c>
    </row>
    <row r="963" spans="1:15" x14ac:dyDescent="0.4">
      <c r="A963" s="117" t="s">
        <v>6634</v>
      </c>
      <c r="B963" s="117" t="s">
        <v>225</v>
      </c>
      <c r="C963" s="117" t="s">
        <v>224</v>
      </c>
      <c r="D963" s="117" t="s">
        <v>223</v>
      </c>
      <c r="E963" s="117" t="s">
        <v>4733</v>
      </c>
      <c r="F963" s="117" t="s">
        <v>6642</v>
      </c>
      <c r="G963" s="118" t="str">
        <f t="shared" si="15"/>
        <v>118451戸田競艇企業団</v>
      </c>
      <c r="H963" s="117"/>
      <c r="J963" s="117"/>
      <c r="K963" s="121">
        <v>0</v>
      </c>
      <c r="L963" s="121">
        <v>0</v>
      </c>
      <c r="M963" s="121">
        <v>0</v>
      </c>
      <c r="N963" s="121">
        <v>0</v>
      </c>
      <c r="O963" s="121">
        <v>0</v>
      </c>
    </row>
    <row r="964" spans="1:15" x14ac:dyDescent="0.4">
      <c r="A964" s="117" t="s">
        <v>6634</v>
      </c>
      <c r="B964" s="117" t="s">
        <v>225</v>
      </c>
      <c r="C964" s="117" t="s">
        <v>224</v>
      </c>
      <c r="D964" s="117" t="s">
        <v>223</v>
      </c>
      <c r="E964" s="117" t="s">
        <v>4732</v>
      </c>
      <c r="F964" s="117" t="s">
        <v>4731</v>
      </c>
      <c r="G964" s="118" t="str">
        <f t="shared" si="15"/>
        <v>118486埼玉県市町村総合事務組合</v>
      </c>
      <c r="H964" s="117"/>
      <c r="J964" s="117"/>
      <c r="K964" s="121">
        <v>22352003</v>
      </c>
      <c r="L964" s="121">
        <v>33347</v>
      </c>
      <c r="M964" s="121">
        <v>18699</v>
      </c>
      <c r="N964" s="121">
        <v>10528</v>
      </c>
      <c r="O964" s="121">
        <v>63</v>
      </c>
    </row>
    <row r="965" spans="1:15" x14ac:dyDescent="0.4">
      <c r="A965" s="117" t="s">
        <v>6634</v>
      </c>
      <c r="B965" s="117" t="s">
        <v>225</v>
      </c>
      <c r="C965" s="117" t="s">
        <v>224</v>
      </c>
      <c r="D965" s="117" t="s">
        <v>223</v>
      </c>
      <c r="E965" s="117" t="s">
        <v>4730</v>
      </c>
      <c r="F965" s="117" t="s">
        <v>4729</v>
      </c>
      <c r="G965" s="118" t="str">
        <f t="shared" si="15"/>
        <v>118494埼玉県都市競艇組合</v>
      </c>
      <c r="H965" s="117"/>
      <c r="J965" s="117"/>
      <c r="K965" s="121">
        <v>0</v>
      </c>
      <c r="L965" s="121">
        <v>0</v>
      </c>
      <c r="M965" s="121">
        <v>0</v>
      </c>
      <c r="N965" s="121">
        <v>0</v>
      </c>
      <c r="O965" s="121">
        <v>0</v>
      </c>
    </row>
    <row r="966" spans="1:15" x14ac:dyDescent="0.4">
      <c r="A966" s="117" t="s">
        <v>6634</v>
      </c>
      <c r="B966" s="117" t="s">
        <v>225</v>
      </c>
      <c r="C966" s="117" t="s">
        <v>224</v>
      </c>
      <c r="D966" s="117" t="s">
        <v>223</v>
      </c>
      <c r="E966" s="117" t="s">
        <v>4728</v>
      </c>
      <c r="F966" s="117" t="s">
        <v>4727</v>
      </c>
      <c r="G966" s="118" t="str">
        <f t="shared" si="15"/>
        <v>118541坂戸、鶴ケ島下水道組合</v>
      </c>
      <c r="H966" s="117"/>
      <c r="J966" s="117"/>
      <c r="K966" s="121">
        <v>0</v>
      </c>
      <c r="L966" s="121">
        <v>0</v>
      </c>
      <c r="M966" s="121">
        <v>0</v>
      </c>
      <c r="N966" s="121">
        <v>0</v>
      </c>
      <c r="O966" s="121">
        <v>0</v>
      </c>
    </row>
    <row r="967" spans="1:15" x14ac:dyDescent="0.4">
      <c r="A967" s="117" t="s">
        <v>6634</v>
      </c>
      <c r="B967" s="117" t="s">
        <v>225</v>
      </c>
      <c r="C967" s="117" t="s">
        <v>224</v>
      </c>
      <c r="D967" s="117" t="s">
        <v>223</v>
      </c>
      <c r="E967" s="117" t="s">
        <v>4726</v>
      </c>
      <c r="F967" s="117" t="s">
        <v>4725</v>
      </c>
      <c r="G967" s="118" t="str">
        <f t="shared" si="15"/>
        <v>118613鴻巣行田北本環境資源組合</v>
      </c>
      <c r="H967" s="117"/>
      <c r="J967" s="117"/>
      <c r="K967" s="121">
        <v>88459</v>
      </c>
      <c r="L967" s="121">
        <v>45224</v>
      </c>
      <c r="M967" s="121">
        <v>24892</v>
      </c>
      <c r="N967" s="121">
        <v>14452</v>
      </c>
      <c r="O967" s="121">
        <v>245</v>
      </c>
    </row>
    <row r="968" spans="1:15" x14ac:dyDescent="0.4">
      <c r="A968" s="117" t="s">
        <v>6634</v>
      </c>
      <c r="B968" s="117" t="s">
        <v>225</v>
      </c>
      <c r="C968" s="117" t="s">
        <v>224</v>
      </c>
      <c r="D968" s="117" t="s">
        <v>223</v>
      </c>
      <c r="E968" s="117" t="s">
        <v>4724</v>
      </c>
      <c r="F968" s="117" t="s">
        <v>4723</v>
      </c>
      <c r="G968" s="118" t="str">
        <f t="shared" si="15"/>
        <v>118630秩父広域市町村圏組合</v>
      </c>
      <c r="H968" s="117"/>
      <c r="J968" s="117"/>
      <c r="K968" s="121">
        <v>1487623</v>
      </c>
      <c r="L968" s="121">
        <v>726726</v>
      </c>
      <c r="M968" s="121">
        <v>391039</v>
      </c>
      <c r="N968" s="121">
        <v>226068</v>
      </c>
      <c r="O968" s="121">
        <v>2477</v>
      </c>
    </row>
    <row r="969" spans="1:15" x14ac:dyDescent="0.4">
      <c r="A969" s="117" t="s">
        <v>6634</v>
      </c>
      <c r="B969" s="117" t="s">
        <v>225</v>
      </c>
      <c r="C969" s="117" t="s">
        <v>224</v>
      </c>
      <c r="D969" s="117" t="s">
        <v>223</v>
      </c>
      <c r="E969" s="117" t="s">
        <v>4722</v>
      </c>
      <c r="F969" s="117" t="s">
        <v>4721</v>
      </c>
      <c r="G969" s="118" t="str">
        <f t="shared" si="15"/>
        <v>118656入間東部地区消防組合</v>
      </c>
      <c r="H969" s="117"/>
      <c r="J969" s="117"/>
      <c r="K969" s="121">
        <v>2392681</v>
      </c>
      <c r="L969" s="121">
        <v>1146263</v>
      </c>
      <c r="M969" s="121">
        <v>639374</v>
      </c>
      <c r="N969" s="121">
        <v>370671</v>
      </c>
      <c r="O969" s="121">
        <v>4340</v>
      </c>
    </row>
    <row r="970" spans="1:15" x14ac:dyDescent="0.4">
      <c r="A970" s="117" t="s">
        <v>6634</v>
      </c>
      <c r="B970" s="117" t="s">
        <v>225</v>
      </c>
      <c r="C970" s="117" t="s">
        <v>224</v>
      </c>
      <c r="D970" s="117" t="s">
        <v>223</v>
      </c>
      <c r="E970" s="117" t="s">
        <v>4720</v>
      </c>
      <c r="F970" s="117" t="s">
        <v>4719</v>
      </c>
      <c r="G970" s="118" t="str">
        <f t="shared" si="15"/>
        <v>118681吉川松伏消防組合</v>
      </c>
      <c r="H970" s="117"/>
      <c r="J970" s="117"/>
      <c r="K970" s="121">
        <v>1211894</v>
      </c>
      <c r="L970" s="121">
        <v>579371</v>
      </c>
      <c r="M970" s="121">
        <v>326570</v>
      </c>
      <c r="N970" s="121">
        <v>181253</v>
      </c>
      <c r="O970" s="121">
        <v>2191</v>
      </c>
    </row>
    <row r="971" spans="1:15" x14ac:dyDescent="0.4">
      <c r="A971" s="117" t="s">
        <v>6634</v>
      </c>
      <c r="B971" s="117" t="s">
        <v>225</v>
      </c>
      <c r="C971" s="117" t="s">
        <v>224</v>
      </c>
      <c r="D971" s="117" t="s">
        <v>223</v>
      </c>
      <c r="E971" s="117" t="s">
        <v>4718</v>
      </c>
      <c r="F971" s="117" t="s">
        <v>4717</v>
      </c>
      <c r="G971" s="118" t="str">
        <f t="shared" si="15"/>
        <v>118699児玉郡市広域市町村圏組合</v>
      </c>
      <c r="H971" s="117"/>
      <c r="J971" s="117"/>
      <c r="K971" s="121">
        <v>1795221</v>
      </c>
      <c r="L971" s="121">
        <v>879137</v>
      </c>
      <c r="M971" s="121">
        <v>483387</v>
      </c>
      <c r="N971" s="121">
        <v>279241</v>
      </c>
      <c r="O971" s="121">
        <v>3217</v>
      </c>
    </row>
    <row r="972" spans="1:15" x14ac:dyDescent="0.4">
      <c r="A972" s="117" t="s">
        <v>6634</v>
      </c>
      <c r="B972" s="117" t="s">
        <v>225</v>
      </c>
      <c r="C972" s="117" t="s">
        <v>224</v>
      </c>
      <c r="D972" s="117" t="s">
        <v>223</v>
      </c>
      <c r="E972" s="117" t="s">
        <v>4716</v>
      </c>
      <c r="F972" s="117" t="s">
        <v>4715</v>
      </c>
      <c r="G972" s="118" t="str">
        <f t="shared" si="15"/>
        <v>118711埼玉西部環境保全組合</v>
      </c>
      <c r="H972" s="117"/>
      <c r="J972" s="117"/>
      <c r="K972" s="121">
        <v>210771</v>
      </c>
      <c r="L972" s="121">
        <v>107869</v>
      </c>
      <c r="M972" s="121">
        <v>48191</v>
      </c>
      <c r="N972" s="121">
        <v>32399</v>
      </c>
      <c r="O972" s="121">
        <v>532</v>
      </c>
    </row>
    <row r="973" spans="1:15" x14ac:dyDescent="0.4">
      <c r="A973" s="117" t="s">
        <v>6634</v>
      </c>
      <c r="B973" s="117" t="s">
        <v>225</v>
      </c>
      <c r="C973" s="117" t="s">
        <v>224</v>
      </c>
      <c r="D973" s="117" t="s">
        <v>223</v>
      </c>
      <c r="E973" s="117" t="s">
        <v>4714</v>
      </c>
      <c r="F973" s="117" t="s">
        <v>4713</v>
      </c>
      <c r="G973" s="118" t="str">
        <f t="shared" si="15"/>
        <v>118761坂戸・鶴ケ島消防組合</v>
      </c>
      <c r="H973" s="117"/>
      <c r="J973" s="117"/>
      <c r="K973" s="121">
        <v>1812041</v>
      </c>
      <c r="L973" s="121">
        <v>855484</v>
      </c>
      <c r="M973" s="121">
        <v>499093</v>
      </c>
      <c r="N973" s="121">
        <v>274893</v>
      </c>
      <c r="O973" s="121">
        <v>3154</v>
      </c>
    </row>
    <row r="974" spans="1:15" x14ac:dyDescent="0.4">
      <c r="A974" s="117" t="s">
        <v>6634</v>
      </c>
      <c r="B974" s="117" t="s">
        <v>225</v>
      </c>
      <c r="C974" s="117" t="s">
        <v>224</v>
      </c>
      <c r="D974" s="117" t="s">
        <v>223</v>
      </c>
      <c r="E974" s="117" t="s">
        <v>4712</v>
      </c>
      <c r="F974" s="117" t="s">
        <v>4711</v>
      </c>
      <c r="G974" s="118" t="str">
        <f t="shared" si="15"/>
        <v>118770比企広域市町村圏組合</v>
      </c>
      <c r="H974" s="117"/>
      <c r="J974" s="117"/>
      <c r="K974" s="121">
        <v>2364635</v>
      </c>
      <c r="L974" s="121">
        <v>1090558</v>
      </c>
      <c r="M974" s="121">
        <v>627452</v>
      </c>
      <c r="N974" s="121">
        <v>344899</v>
      </c>
      <c r="O974" s="121">
        <v>5875</v>
      </c>
    </row>
    <row r="975" spans="1:15" x14ac:dyDescent="0.4">
      <c r="A975" s="117" t="s">
        <v>6634</v>
      </c>
      <c r="B975" s="117" t="s">
        <v>225</v>
      </c>
      <c r="C975" s="117" t="s">
        <v>224</v>
      </c>
      <c r="D975" s="117" t="s">
        <v>223</v>
      </c>
      <c r="E975" s="117" t="s">
        <v>4710</v>
      </c>
      <c r="F975" s="117" t="s">
        <v>4709</v>
      </c>
      <c r="G975" s="118" t="str">
        <f t="shared" si="15"/>
        <v>118788川越地区消防組合</v>
      </c>
      <c r="H975" s="117"/>
      <c r="J975" s="117"/>
      <c r="K975" s="121">
        <v>4027314</v>
      </c>
      <c r="L975" s="121">
        <v>1905243</v>
      </c>
      <c r="M975" s="121">
        <v>1178751</v>
      </c>
      <c r="N975" s="121">
        <v>627809</v>
      </c>
      <c r="O975" s="121">
        <v>8600</v>
      </c>
    </row>
    <row r="976" spans="1:15" x14ac:dyDescent="0.4">
      <c r="A976" s="117" t="s">
        <v>6634</v>
      </c>
      <c r="B976" s="117" t="s">
        <v>225</v>
      </c>
      <c r="C976" s="117" t="s">
        <v>224</v>
      </c>
      <c r="D976" s="117" t="s">
        <v>223</v>
      </c>
      <c r="E976" s="117" t="s">
        <v>4708</v>
      </c>
      <c r="F976" s="117" t="s">
        <v>4707</v>
      </c>
      <c r="G976" s="118" t="str">
        <f t="shared" si="15"/>
        <v>118826埼玉県央広域事務組合</v>
      </c>
      <c r="H976" s="117"/>
      <c r="J976" s="117"/>
      <c r="K976" s="121">
        <v>2764533</v>
      </c>
      <c r="L976" s="121">
        <v>1342863</v>
      </c>
      <c r="M976" s="121">
        <v>765101</v>
      </c>
      <c r="N976" s="121">
        <v>426549</v>
      </c>
      <c r="O976" s="121">
        <v>4986</v>
      </c>
    </row>
    <row r="977" spans="1:15" x14ac:dyDescent="0.4">
      <c r="A977" s="117" t="s">
        <v>6634</v>
      </c>
      <c r="B977" s="117" t="s">
        <v>225</v>
      </c>
      <c r="C977" s="117" t="s">
        <v>224</v>
      </c>
      <c r="D977" s="117" t="s">
        <v>223</v>
      </c>
      <c r="E977" s="117" t="s">
        <v>4706</v>
      </c>
      <c r="F977" s="117" t="s">
        <v>4705</v>
      </c>
      <c r="G977" s="118" t="str">
        <f t="shared" si="15"/>
        <v>118842西入間広域消防組合</v>
      </c>
      <c r="H977" s="117"/>
      <c r="J977" s="117"/>
      <c r="K977" s="121">
        <v>901932</v>
      </c>
      <c r="L977" s="121">
        <v>429752</v>
      </c>
      <c r="M977" s="121">
        <v>215449</v>
      </c>
      <c r="N977" s="121">
        <v>132612</v>
      </c>
      <c r="O977" s="121">
        <v>1507</v>
      </c>
    </row>
    <row r="978" spans="1:15" x14ac:dyDescent="0.4">
      <c r="A978" s="117" t="s">
        <v>6634</v>
      </c>
      <c r="B978" s="117" t="s">
        <v>225</v>
      </c>
      <c r="C978" s="117" t="s">
        <v>224</v>
      </c>
      <c r="D978" s="117" t="s">
        <v>223</v>
      </c>
      <c r="E978" s="117" t="s">
        <v>4704</v>
      </c>
      <c r="F978" s="117" t="s">
        <v>4703</v>
      </c>
      <c r="G978" s="118" t="str">
        <f t="shared" si="15"/>
        <v>118851埼玉中部環境保全組合</v>
      </c>
      <c r="H978" s="117"/>
      <c r="J978" s="117"/>
      <c r="K978" s="121">
        <v>46761</v>
      </c>
      <c r="L978" s="121">
        <v>21755</v>
      </c>
      <c r="M978" s="121">
        <v>10989</v>
      </c>
      <c r="N978" s="121">
        <v>6685</v>
      </c>
      <c r="O978" s="121">
        <v>122</v>
      </c>
    </row>
    <row r="979" spans="1:15" x14ac:dyDescent="0.4">
      <c r="A979" s="117" t="s">
        <v>6634</v>
      </c>
      <c r="B979" s="117" t="s">
        <v>225</v>
      </c>
      <c r="C979" s="117" t="s">
        <v>224</v>
      </c>
      <c r="D979" s="117" t="s">
        <v>223</v>
      </c>
      <c r="E979" s="117" t="s">
        <v>4702</v>
      </c>
      <c r="F979" s="117" t="s">
        <v>4701</v>
      </c>
      <c r="G979" s="118" t="str">
        <f t="shared" si="15"/>
        <v>118869埼玉県浦和競馬組合</v>
      </c>
      <c r="H979" s="117"/>
      <c r="J979" s="117"/>
      <c r="K979" s="121">
        <v>0</v>
      </c>
      <c r="L979" s="121">
        <v>0</v>
      </c>
      <c r="M979" s="121">
        <v>0</v>
      </c>
      <c r="N979" s="121">
        <v>0</v>
      </c>
      <c r="O979" s="121">
        <v>0</v>
      </c>
    </row>
    <row r="980" spans="1:15" x14ac:dyDescent="0.4">
      <c r="A980" s="117" t="s">
        <v>6634</v>
      </c>
      <c r="B980" s="117" t="s">
        <v>225</v>
      </c>
      <c r="C980" s="117" t="s">
        <v>224</v>
      </c>
      <c r="D980" s="117" t="s">
        <v>223</v>
      </c>
      <c r="E980" s="117" t="s">
        <v>4700</v>
      </c>
      <c r="F980" s="117" t="s">
        <v>4699</v>
      </c>
      <c r="G980" s="118" t="str">
        <f t="shared" si="15"/>
        <v>118923広域飯能斎場組合</v>
      </c>
      <c r="H980" s="117"/>
      <c r="J980" s="117"/>
      <c r="K980" s="121">
        <v>1233</v>
      </c>
      <c r="L980" s="121">
        <v>0</v>
      </c>
      <c r="M980" s="121">
        <v>228</v>
      </c>
      <c r="N980" s="121">
        <v>0</v>
      </c>
      <c r="O980" s="121">
        <v>1</v>
      </c>
    </row>
    <row r="981" spans="1:15" x14ac:dyDescent="0.4">
      <c r="A981" s="117" t="s">
        <v>6634</v>
      </c>
      <c r="B981" s="117" t="s">
        <v>225</v>
      </c>
      <c r="C981" s="117" t="s">
        <v>224</v>
      </c>
      <c r="D981" s="117" t="s">
        <v>223</v>
      </c>
      <c r="E981" s="117" t="s">
        <v>4698</v>
      </c>
      <c r="F981" s="117" t="s">
        <v>4697</v>
      </c>
      <c r="G981" s="118" t="str">
        <f t="shared" si="15"/>
        <v>118931広域静苑組合</v>
      </c>
      <c r="H981" s="117"/>
      <c r="J981" s="117"/>
      <c r="K981" s="121">
        <v>47305</v>
      </c>
      <c r="L981" s="121">
        <v>22864</v>
      </c>
      <c r="M981" s="121">
        <v>11343</v>
      </c>
      <c r="N981" s="121">
        <v>6990</v>
      </c>
      <c r="O981" s="121">
        <v>0</v>
      </c>
    </row>
    <row r="982" spans="1:15" x14ac:dyDescent="0.4">
      <c r="A982" s="117" t="s">
        <v>6634</v>
      </c>
      <c r="B982" s="117" t="s">
        <v>225</v>
      </c>
      <c r="C982" s="117" t="s">
        <v>224</v>
      </c>
      <c r="D982" s="117" t="s">
        <v>223</v>
      </c>
      <c r="E982" s="117" t="s">
        <v>4696</v>
      </c>
      <c r="F982" s="117" t="s">
        <v>4695</v>
      </c>
      <c r="G982" s="118" t="str">
        <f t="shared" si="15"/>
        <v>118958広域利根斎場組合</v>
      </c>
      <c r="H982" s="117"/>
      <c r="J982" s="117"/>
      <c r="K982" s="121">
        <v>41538</v>
      </c>
      <c r="L982" s="121">
        <v>21049</v>
      </c>
      <c r="M982" s="121">
        <v>11648</v>
      </c>
      <c r="N982" s="121">
        <v>6649</v>
      </c>
      <c r="O982" s="121">
        <v>32</v>
      </c>
    </row>
    <row r="983" spans="1:15" x14ac:dyDescent="0.4">
      <c r="A983" s="117" t="s">
        <v>6634</v>
      </c>
      <c r="B983" s="117" t="s">
        <v>225</v>
      </c>
      <c r="C983" s="117" t="s">
        <v>224</v>
      </c>
      <c r="D983" s="117" t="s">
        <v>223</v>
      </c>
      <c r="E983" s="117" t="s">
        <v>4694</v>
      </c>
      <c r="F983" s="117" t="s">
        <v>4693</v>
      </c>
      <c r="G983" s="118" t="str">
        <f t="shared" si="15"/>
        <v>118966妻沼南河原環境施設組合</v>
      </c>
      <c r="H983" s="117"/>
      <c r="J983" s="117"/>
      <c r="K983" s="121">
        <v>27998</v>
      </c>
      <c r="L983" s="121">
        <v>15372</v>
      </c>
      <c r="M983" s="121">
        <v>7521</v>
      </c>
      <c r="N983" s="121">
        <v>4753</v>
      </c>
      <c r="O983" s="121">
        <v>82</v>
      </c>
    </row>
    <row r="984" spans="1:15" x14ac:dyDescent="0.4">
      <c r="A984" s="117" t="s">
        <v>6634</v>
      </c>
      <c r="B984" s="117" t="s">
        <v>225</v>
      </c>
      <c r="C984" s="117" t="s">
        <v>224</v>
      </c>
      <c r="D984" s="117" t="s">
        <v>223</v>
      </c>
      <c r="E984" s="117" t="s">
        <v>4692</v>
      </c>
      <c r="F984" s="117" t="s">
        <v>4691</v>
      </c>
      <c r="G984" s="118" t="str">
        <f t="shared" si="15"/>
        <v>118974彩の国さいたま人づくり広域連合</v>
      </c>
      <c r="H984" s="117"/>
      <c r="J984" s="117"/>
      <c r="K984" s="121">
        <v>218525</v>
      </c>
      <c r="L984" s="121">
        <v>91961</v>
      </c>
      <c r="M984" s="121">
        <v>45770</v>
      </c>
      <c r="N984" s="121">
        <v>30195</v>
      </c>
      <c r="O984" s="121">
        <v>163</v>
      </c>
    </row>
    <row r="985" spans="1:15" x14ac:dyDescent="0.4">
      <c r="A985" s="117" t="s">
        <v>6634</v>
      </c>
      <c r="B985" s="117" t="s">
        <v>225</v>
      </c>
      <c r="C985" s="117" t="s">
        <v>224</v>
      </c>
      <c r="D985" s="117" t="s">
        <v>223</v>
      </c>
      <c r="E985" s="117" t="s">
        <v>4690</v>
      </c>
      <c r="F985" s="117" t="s">
        <v>4689</v>
      </c>
      <c r="G985" s="118" t="str">
        <f t="shared" si="15"/>
        <v>118982皆野・長瀞下水道組合</v>
      </c>
      <c r="H985" s="117"/>
      <c r="J985" s="117"/>
      <c r="K985" s="121">
        <v>52730</v>
      </c>
      <c r="L985" s="121">
        <v>25182</v>
      </c>
      <c r="M985" s="121">
        <v>13296</v>
      </c>
      <c r="N985" s="121">
        <v>7968</v>
      </c>
      <c r="O985" s="121">
        <v>252</v>
      </c>
    </row>
    <row r="986" spans="1:15" x14ac:dyDescent="0.4">
      <c r="A986" s="117" t="s">
        <v>6634</v>
      </c>
      <c r="B986" s="117" t="s">
        <v>225</v>
      </c>
      <c r="C986" s="117" t="s">
        <v>224</v>
      </c>
      <c r="D986" s="117" t="s">
        <v>223</v>
      </c>
      <c r="E986" s="117" t="s">
        <v>4688</v>
      </c>
      <c r="F986" s="117" t="s">
        <v>4687</v>
      </c>
      <c r="G986" s="118" t="str">
        <f t="shared" si="15"/>
        <v>118991大里広域市町村圏組合</v>
      </c>
      <c r="H986" s="117"/>
      <c r="J986" s="117"/>
      <c r="K986" s="121">
        <v>187118</v>
      </c>
      <c r="L986" s="121">
        <v>96325</v>
      </c>
      <c r="M986" s="121">
        <v>47247</v>
      </c>
      <c r="N986" s="121">
        <v>29357</v>
      </c>
      <c r="O986" s="121">
        <v>555</v>
      </c>
    </row>
    <row r="987" spans="1:15" x14ac:dyDescent="0.4">
      <c r="A987" s="117" t="s">
        <v>6634</v>
      </c>
      <c r="B987" s="117" t="s">
        <v>225</v>
      </c>
      <c r="C987" s="117" t="s">
        <v>224</v>
      </c>
      <c r="D987" s="117" t="s">
        <v>223</v>
      </c>
      <c r="E987" s="117" t="s">
        <v>4686</v>
      </c>
      <c r="F987" s="117" t="s">
        <v>4685</v>
      </c>
      <c r="G987" s="118" t="str">
        <f t="shared" si="15"/>
        <v>119008埼玉県後期高齢者医療広域連合</v>
      </c>
      <c r="H987" s="117"/>
      <c r="J987" s="117"/>
      <c r="K987" s="121">
        <v>296</v>
      </c>
      <c r="L987" s="121">
        <v>0</v>
      </c>
      <c r="M987" s="121">
        <v>0</v>
      </c>
      <c r="N987" s="121">
        <v>0</v>
      </c>
      <c r="O987" s="121">
        <v>0</v>
      </c>
    </row>
    <row r="988" spans="1:15" x14ac:dyDescent="0.4">
      <c r="A988" s="117" t="s">
        <v>6634</v>
      </c>
      <c r="B988" s="117" t="s">
        <v>225</v>
      </c>
      <c r="C988" s="117" t="s">
        <v>224</v>
      </c>
      <c r="D988" s="117" t="s">
        <v>223</v>
      </c>
      <c r="E988" s="117" t="s">
        <v>4684</v>
      </c>
      <c r="F988" s="117" t="s">
        <v>4683</v>
      </c>
      <c r="G988" s="118" t="str">
        <f t="shared" si="15"/>
        <v>119016埼玉西部消防組合</v>
      </c>
      <c r="H988" s="117"/>
      <c r="J988" s="117"/>
      <c r="K988" s="121">
        <v>7658133</v>
      </c>
      <c r="L988" s="121">
        <v>3716527</v>
      </c>
      <c r="M988" s="121">
        <v>2079034</v>
      </c>
      <c r="N988" s="121">
        <v>1186860</v>
      </c>
      <c r="O988" s="121">
        <v>13745</v>
      </c>
    </row>
    <row r="989" spans="1:15" x14ac:dyDescent="0.4">
      <c r="A989" s="117" t="s">
        <v>6634</v>
      </c>
      <c r="B989" s="117" t="s">
        <v>225</v>
      </c>
      <c r="C989" s="117" t="s">
        <v>224</v>
      </c>
      <c r="D989" s="117" t="s">
        <v>223</v>
      </c>
      <c r="E989" s="117" t="s">
        <v>4682</v>
      </c>
      <c r="F989" s="117" t="s">
        <v>4681</v>
      </c>
      <c r="G989" s="118" t="str">
        <f t="shared" si="15"/>
        <v>119024埼玉東部消防組合</v>
      </c>
      <c r="H989" s="117"/>
      <c r="J989" s="117"/>
      <c r="K989" s="121">
        <v>5326857</v>
      </c>
      <c r="L989" s="121">
        <v>2642561</v>
      </c>
      <c r="M989" s="121">
        <v>1430505</v>
      </c>
      <c r="N989" s="121">
        <v>835767</v>
      </c>
      <c r="O989" s="121">
        <v>9728</v>
      </c>
    </row>
    <row r="990" spans="1:15" x14ac:dyDescent="0.4">
      <c r="A990" s="117" t="s">
        <v>6634</v>
      </c>
      <c r="B990" s="117" t="s">
        <v>225</v>
      </c>
      <c r="C990" s="117" t="s">
        <v>224</v>
      </c>
      <c r="D990" s="117" t="s">
        <v>223</v>
      </c>
      <c r="E990" s="117" t="s">
        <v>4680</v>
      </c>
      <c r="F990" s="117" t="s">
        <v>4679</v>
      </c>
      <c r="G990" s="118" t="str">
        <f t="shared" si="15"/>
        <v>119032埼玉中部資源循環組合</v>
      </c>
      <c r="H990" s="117"/>
      <c r="J990" s="117"/>
      <c r="K990" s="121">
        <v>68790</v>
      </c>
      <c r="L990" s="121">
        <v>33983</v>
      </c>
      <c r="M990" s="121">
        <v>17363</v>
      </c>
      <c r="N990" s="121">
        <v>10409</v>
      </c>
      <c r="O990" s="121">
        <v>157</v>
      </c>
    </row>
    <row r="991" spans="1:15" x14ac:dyDescent="0.4">
      <c r="A991" s="117" t="s">
        <v>6634</v>
      </c>
      <c r="B991" s="117" t="s">
        <v>225</v>
      </c>
      <c r="C991" s="117" t="s">
        <v>224</v>
      </c>
      <c r="D991" s="117" t="s">
        <v>223</v>
      </c>
      <c r="E991" s="117" t="s">
        <v>4678</v>
      </c>
      <c r="F991" s="117" t="s">
        <v>4677</v>
      </c>
      <c r="G991" s="118" t="str">
        <f t="shared" si="15"/>
        <v>119041草加八潮消防組合</v>
      </c>
      <c r="H991" s="117"/>
      <c r="J991" s="117"/>
      <c r="K991" s="121">
        <v>2791634</v>
      </c>
      <c r="L991" s="121">
        <v>1345426</v>
      </c>
      <c r="M991" s="121">
        <v>760958</v>
      </c>
      <c r="N991" s="121">
        <v>422307</v>
      </c>
      <c r="O991" s="121">
        <v>6061</v>
      </c>
    </row>
    <row r="992" spans="1:15" x14ac:dyDescent="0.4">
      <c r="A992" s="117" t="s">
        <v>6634</v>
      </c>
      <c r="B992" s="117" t="s">
        <v>225</v>
      </c>
      <c r="C992" s="117" t="s">
        <v>224</v>
      </c>
      <c r="D992" s="117" t="s">
        <v>223</v>
      </c>
      <c r="E992" s="117" t="s">
        <v>4675</v>
      </c>
      <c r="F992" s="117" t="s">
        <v>4674</v>
      </c>
      <c r="G992" s="118" t="str">
        <f t="shared" si="15"/>
        <v>121002千葉市</v>
      </c>
      <c r="H992" s="117"/>
      <c r="J992" s="117"/>
      <c r="K992" s="121">
        <v>95002424</v>
      </c>
      <c r="L992" s="121">
        <v>45629078</v>
      </c>
      <c r="M992" s="121">
        <v>23593660</v>
      </c>
      <c r="N992" s="121">
        <v>14501174</v>
      </c>
      <c r="O992" s="121">
        <v>128092</v>
      </c>
    </row>
    <row r="993" spans="1:15" x14ac:dyDescent="0.4">
      <c r="A993" s="117" t="s">
        <v>6634</v>
      </c>
      <c r="B993" s="117" t="s">
        <v>225</v>
      </c>
      <c r="C993" s="117" t="s">
        <v>224</v>
      </c>
      <c r="D993" s="117" t="s">
        <v>223</v>
      </c>
      <c r="E993" s="117" t="s">
        <v>4673</v>
      </c>
      <c r="F993" s="117" t="s">
        <v>4672</v>
      </c>
      <c r="G993" s="118" t="str">
        <f t="shared" si="15"/>
        <v>122025銚子市</v>
      </c>
      <c r="H993" s="117"/>
      <c r="I993" s="117"/>
      <c r="J993" s="117"/>
      <c r="K993" s="121">
        <v>5652577</v>
      </c>
      <c r="L993" s="121">
        <v>2473193</v>
      </c>
      <c r="M993" s="121">
        <v>1221972</v>
      </c>
      <c r="N993" s="121">
        <v>743150</v>
      </c>
      <c r="O993" s="121">
        <v>5415</v>
      </c>
    </row>
    <row r="994" spans="1:15" x14ac:dyDescent="0.4">
      <c r="A994" s="117" t="s">
        <v>6634</v>
      </c>
      <c r="B994" s="117" t="s">
        <v>225</v>
      </c>
      <c r="C994" s="117" t="s">
        <v>224</v>
      </c>
      <c r="D994" s="117" t="s">
        <v>223</v>
      </c>
      <c r="E994" s="117" t="s">
        <v>4671</v>
      </c>
      <c r="F994" s="117" t="s">
        <v>4670</v>
      </c>
      <c r="G994" s="118" t="str">
        <f t="shared" si="15"/>
        <v>122033市川市</v>
      </c>
      <c r="H994" s="117"/>
      <c r="I994" s="117"/>
      <c r="J994" s="117"/>
      <c r="K994" s="121">
        <v>28715433</v>
      </c>
      <c r="L994" s="121">
        <v>13305181</v>
      </c>
      <c r="M994" s="121">
        <v>7070826</v>
      </c>
      <c r="N994" s="121">
        <v>4132938</v>
      </c>
      <c r="O994" s="121">
        <v>33220</v>
      </c>
    </row>
    <row r="995" spans="1:15" x14ac:dyDescent="0.4">
      <c r="A995" s="117" t="s">
        <v>6634</v>
      </c>
      <c r="B995" s="117" t="s">
        <v>225</v>
      </c>
      <c r="C995" s="117" t="s">
        <v>224</v>
      </c>
      <c r="D995" s="117" t="s">
        <v>223</v>
      </c>
      <c r="E995" s="117" t="s">
        <v>4669</v>
      </c>
      <c r="F995" s="117" t="s">
        <v>4668</v>
      </c>
      <c r="G995" s="118" t="str">
        <f t="shared" si="15"/>
        <v>122041船橋市</v>
      </c>
      <c r="H995" s="117"/>
      <c r="I995" s="117"/>
      <c r="J995" s="117"/>
      <c r="K995" s="121">
        <v>35624404</v>
      </c>
      <c r="L995" s="121">
        <v>15194764</v>
      </c>
      <c r="M995" s="121">
        <v>8104920</v>
      </c>
      <c r="N995" s="121">
        <v>4768698</v>
      </c>
      <c r="O995" s="121">
        <v>44727</v>
      </c>
    </row>
    <row r="996" spans="1:15" x14ac:dyDescent="0.4">
      <c r="A996" s="117" t="s">
        <v>6634</v>
      </c>
      <c r="B996" s="117" t="s">
        <v>225</v>
      </c>
      <c r="C996" s="117" t="s">
        <v>224</v>
      </c>
      <c r="D996" s="117" t="s">
        <v>223</v>
      </c>
      <c r="E996" s="117" t="s">
        <v>4667</v>
      </c>
      <c r="F996" s="117" t="s">
        <v>4666</v>
      </c>
      <c r="G996" s="118" t="str">
        <f t="shared" si="15"/>
        <v>122050館山市</v>
      </c>
      <c r="H996" s="117"/>
      <c r="I996" s="117"/>
      <c r="J996" s="117"/>
      <c r="K996" s="121">
        <v>3070608</v>
      </c>
      <c r="L996" s="121">
        <v>1353259</v>
      </c>
      <c r="M996" s="121">
        <v>652426</v>
      </c>
      <c r="N996" s="121">
        <v>446368</v>
      </c>
      <c r="O996" s="121">
        <v>2866</v>
      </c>
    </row>
    <row r="997" spans="1:15" x14ac:dyDescent="0.4">
      <c r="A997" s="117" t="s">
        <v>6634</v>
      </c>
      <c r="B997" s="117" t="s">
        <v>225</v>
      </c>
      <c r="C997" s="117" t="s">
        <v>224</v>
      </c>
      <c r="D997" s="117" t="s">
        <v>223</v>
      </c>
      <c r="E997" s="117" t="s">
        <v>4665</v>
      </c>
      <c r="F997" s="117" t="s">
        <v>4664</v>
      </c>
      <c r="G997" s="118" t="str">
        <f t="shared" si="15"/>
        <v>122068木更津市</v>
      </c>
      <c r="H997" s="117"/>
      <c r="J997" s="117"/>
      <c r="K997" s="121">
        <v>8012398</v>
      </c>
      <c r="L997" s="121">
        <v>3641617</v>
      </c>
      <c r="M997" s="121">
        <v>1757094</v>
      </c>
      <c r="N997" s="121">
        <v>1143701</v>
      </c>
      <c r="O997" s="121">
        <v>7990</v>
      </c>
    </row>
    <row r="998" spans="1:15" x14ac:dyDescent="0.4">
      <c r="A998" s="117" t="s">
        <v>6634</v>
      </c>
      <c r="B998" s="117" t="s">
        <v>225</v>
      </c>
      <c r="C998" s="117" t="s">
        <v>224</v>
      </c>
      <c r="D998" s="117" t="s">
        <v>223</v>
      </c>
      <c r="E998" s="117" t="s">
        <v>4663</v>
      </c>
      <c r="F998" s="117" t="s">
        <v>4662</v>
      </c>
      <c r="G998" s="118" t="str">
        <f t="shared" si="15"/>
        <v>122076松戸市</v>
      </c>
      <c r="H998" s="117"/>
      <c r="J998" s="117"/>
      <c r="K998" s="121">
        <v>25537503</v>
      </c>
      <c r="L998" s="121">
        <v>12297452</v>
      </c>
      <c r="M998" s="121">
        <v>6625199</v>
      </c>
      <c r="N998" s="121">
        <v>3966335</v>
      </c>
      <c r="O998" s="121">
        <v>28921</v>
      </c>
    </row>
    <row r="999" spans="1:15" x14ac:dyDescent="0.4">
      <c r="A999" s="117" t="s">
        <v>6634</v>
      </c>
      <c r="B999" s="117" t="s">
        <v>225</v>
      </c>
      <c r="C999" s="117" t="s">
        <v>224</v>
      </c>
      <c r="D999" s="117" t="s">
        <v>223</v>
      </c>
      <c r="E999" s="117" t="s">
        <v>4661</v>
      </c>
      <c r="F999" s="117" t="s">
        <v>4660</v>
      </c>
      <c r="G999" s="118" t="str">
        <f t="shared" si="15"/>
        <v>122084野田市</v>
      </c>
      <c r="H999" s="117"/>
      <c r="I999" s="117"/>
      <c r="J999" s="117"/>
      <c r="K999" s="121">
        <v>8637086</v>
      </c>
      <c r="L999" s="121">
        <v>3895518</v>
      </c>
      <c r="M999" s="121">
        <v>1935999</v>
      </c>
      <c r="N999" s="121">
        <v>1241168</v>
      </c>
      <c r="O999" s="121">
        <v>8569</v>
      </c>
    </row>
    <row r="1000" spans="1:15" x14ac:dyDescent="0.4">
      <c r="A1000" s="117" t="s">
        <v>6634</v>
      </c>
      <c r="B1000" s="117" t="s">
        <v>225</v>
      </c>
      <c r="C1000" s="117" t="s">
        <v>224</v>
      </c>
      <c r="D1000" s="117" t="s">
        <v>223</v>
      </c>
      <c r="E1000" s="117" t="s">
        <v>4659</v>
      </c>
      <c r="F1000" s="117" t="s">
        <v>4658</v>
      </c>
      <c r="G1000" s="118" t="str">
        <f t="shared" si="15"/>
        <v>122106茂原市</v>
      </c>
      <c r="H1000" s="117"/>
      <c r="I1000" s="117"/>
      <c r="J1000" s="117"/>
      <c r="K1000" s="121">
        <v>5237758</v>
      </c>
      <c r="L1000" s="121">
        <v>2548015</v>
      </c>
      <c r="M1000" s="121">
        <v>1064060</v>
      </c>
      <c r="N1000" s="121">
        <v>704764</v>
      </c>
      <c r="O1000" s="121">
        <v>3779</v>
      </c>
    </row>
    <row r="1001" spans="1:15" x14ac:dyDescent="0.4">
      <c r="A1001" s="117" t="s">
        <v>6634</v>
      </c>
      <c r="B1001" s="117" t="s">
        <v>225</v>
      </c>
      <c r="C1001" s="117" t="s">
        <v>224</v>
      </c>
      <c r="D1001" s="117" t="s">
        <v>223</v>
      </c>
      <c r="E1001" s="117" t="s">
        <v>4657</v>
      </c>
      <c r="F1001" s="117" t="s">
        <v>4656</v>
      </c>
      <c r="G1001" s="118" t="str">
        <f t="shared" si="15"/>
        <v>122114成田市</v>
      </c>
      <c r="H1001" s="117"/>
      <c r="J1001" s="117"/>
      <c r="K1001" s="121">
        <v>10495551</v>
      </c>
      <c r="L1001" s="121">
        <v>4644185</v>
      </c>
      <c r="M1001" s="121">
        <v>2640944</v>
      </c>
      <c r="N1001" s="121">
        <v>1510771</v>
      </c>
      <c r="O1001" s="121">
        <v>10627</v>
      </c>
    </row>
    <row r="1002" spans="1:15" x14ac:dyDescent="0.4">
      <c r="A1002" s="117" t="s">
        <v>6634</v>
      </c>
      <c r="B1002" s="117" t="s">
        <v>225</v>
      </c>
      <c r="C1002" s="117" t="s">
        <v>224</v>
      </c>
      <c r="D1002" s="117" t="s">
        <v>223</v>
      </c>
      <c r="E1002" s="117" t="s">
        <v>4655</v>
      </c>
      <c r="F1002" s="117" t="s">
        <v>4654</v>
      </c>
      <c r="G1002" s="118" t="str">
        <f t="shared" si="15"/>
        <v>122122佐倉市</v>
      </c>
      <c r="H1002" s="117"/>
      <c r="I1002" s="117"/>
      <c r="J1002" s="117"/>
      <c r="K1002" s="121">
        <v>8562182</v>
      </c>
      <c r="L1002" s="121">
        <v>4020205</v>
      </c>
      <c r="M1002" s="121">
        <v>2164876</v>
      </c>
      <c r="N1002" s="121">
        <v>1292731</v>
      </c>
      <c r="O1002" s="121">
        <v>7100</v>
      </c>
    </row>
    <row r="1003" spans="1:15" x14ac:dyDescent="0.4">
      <c r="A1003" s="117" t="s">
        <v>6634</v>
      </c>
      <c r="B1003" s="117" t="s">
        <v>225</v>
      </c>
      <c r="C1003" s="117" t="s">
        <v>224</v>
      </c>
      <c r="D1003" s="117" t="s">
        <v>223</v>
      </c>
      <c r="E1003" s="117" t="s">
        <v>4653</v>
      </c>
      <c r="F1003" s="117" t="s">
        <v>4652</v>
      </c>
      <c r="G1003" s="118" t="str">
        <f t="shared" si="15"/>
        <v>122131東金市</v>
      </c>
      <c r="H1003" s="117"/>
      <c r="I1003" s="117"/>
      <c r="J1003" s="117"/>
      <c r="K1003" s="121">
        <v>3607340</v>
      </c>
      <c r="L1003" s="121">
        <v>1639060</v>
      </c>
      <c r="M1003" s="121">
        <v>775953</v>
      </c>
      <c r="N1003" s="121">
        <v>532685</v>
      </c>
      <c r="O1003" s="121">
        <v>3005</v>
      </c>
    </row>
    <row r="1004" spans="1:15" x14ac:dyDescent="0.4">
      <c r="A1004" s="117" t="s">
        <v>6634</v>
      </c>
      <c r="B1004" s="117" t="s">
        <v>225</v>
      </c>
      <c r="C1004" s="117" t="s">
        <v>224</v>
      </c>
      <c r="D1004" s="117" t="s">
        <v>223</v>
      </c>
      <c r="E1004" s="117" t="s">
        <v>4651</v>
      </c>
      <c r="F1004" s="117" t="s">
        <v>4650</v>
      </c>
      <c r="G1004" s="118" t="str">
        <f t="shared" si="15"/>
        <v>122157旭市</v>
      </c>
      <c r="H1004" s="117"/>
      <c r="I1004" s="117"/>
      <c r="J1004" s="117"/>
      <c r="K1004" s="121">
        <v>5530765</v>
      </c>
      <c r="L1004" s="121">
        <v>2212791</v>
      </c>
      <c r="M1004" s="121">
        <v>1117825</v>
      </c>
      <c r="N1004" s="121">
        <v>1318239</v>
      </c>
      <c r="O1004" s="121">
        <v>4797</v>
      </c>
    </row>
    <row r="1005" spans="1:15" x14ac:dyDescent="0.4">
      <c r="A1005" s="117" t="s">
        <v>6634</v>
      </c>
      <c r="B1005" s="117" t="s">
        <v>225</v>
      </c>
      <c r="C1005" s="117" t="s">
        <v>224</v>
      </c>
      <c r="D1005" s="117" t="s">
        <v>223</v>
      </c>
      <c r="E1005" s="117" t="s">
        <v>4649</v>
      </c>
      <c r="F1005" s="117" t="s">
        <v>4648</v>
      </c>
      <c r="G1005" s="118" t="str">
        <f t="shared" si="15"/>
        <v>122165習志野市</v>
      </c>
      <c r="H1005" s="117"/>
      <c r="I1005" s="117"/>
      <c r="J1005" s="117"/>
      <c r="K1005" s="121">
        <v>11214704</v>
      </c>
      <c r="L1005" s="121">
        <v>5403088</v>
      </c>
      <c r="M1005" s="121">
        <v>2918096</v>
      </c>
      <c r="N1005" s="121">
        <v>1726581</v>
      </c>
      <c r="O1005" s="121">
        <v>12848</v>
      </c>
    </row>
    <row r="1006" spans="1:15" x14ac:dyDescent="0.4">
      <c r="A1006" s="117" t="s">
        <v>6634</v>
      </c>
      <c r="B1006" s="117" t="s">
        <v>225</v>
      </c>
      <c r="C1006" s="117" t="s">
        <v>224</v>
      </c>
      <c r="D1006" s="117" t="s">
        <v>223</v>
      </c>
      <c r="E1006" s="117" t="s">
        <v>4647</v>
      </c>
      <c r="F1006" s="117" t="s">
        <v>4646</v>
      </c>
      <c r="G1006" s="118" t="str">
        <f t="shared" si="15"/>
        <v>122173柏市</v>
      </c>
      <c r="H1006" s="117"/>
      <c r="I1006" s="117"/>
      <c r="J1006" s="117"/>
      <c r="K1006" s="121">
        <v>20982559</v>
      </c>
      <c r="L1006" s="121">
        <v>9208111</v>
      </c>
      <c r="M1006" s="121">
        <v>5178643</v>
      </c>
      <c r="N1006" s="121">
        <v>3067925</v>
      </c>
      <c r="O1006" s="121">
        <v>23796</v>
      </c>
    </row>
    <row r="1007" spans="1:15" x14ac:dyDescent="0.4">
      <c r="A1007" s="117" t="s">
        <v>6634</v>
      </c>
      <c r="B1007" s="117" t="s">
        <v>225</v>
      </c>
      <c r="C1007" s="117" t="s">
        <v>224</v>
      </c>
      <c r="D1007" s="117" t="s">
        <v>223</v>
      </c>
      <c r="E1007" s="117" t="s">
        <v>4645</v>
      </c>
      <c r="F1007" s="117" t="s">
        <v>4644</v>
      </c>
      <c r="G1007" s="118" t="str">
        <f t="shared" si="15"/>
        <v>122181勝浦市</v>
      </c>
      <c r="H1007" s="117"/>
      <c r="I1007" s="117"/>
      <c r="J1007" s="117"/>
      <c r="K1007" s="121">
        <v>1730460</v>
      </c>
      <c r="L1007" s="121">
        <v>754344</v>
      </c>
      <c r="M1007" s="121">
        <v>343959</v>
      </c>
      <c r="N1007" s="121">
        <v>250619</v>
      </c>
      <c r="O1007" s="121">
        <v>1483</v>
      </c>
    </row>
    <row r="1008" spans="1:15" x14ac:dyDescent="0.4">
      <c r="A1008" s="117" t="s">
        <v>6634</v>
      </c>
      <c r="B1008" s="117" t="s">
        <v>225</v>
      </c>
      <c r="C1008" s="117" t="s">
        <v>224</v>
      </c>
      <c r="D1008" s="117" t="s">
        <v>223</v>
      </c>
      <c r="E1008" s="117" t="s">
        <v>4643</v>
      </c>
      <c r="F1008" s="117" t="s">
        <v>4642</v>
      </c>
      <c r="G1008" s="118" t="str">
        <f t="shared" si="15"/>
        <v>122190市原市</v>
      </c>
      <c r="H1008" s="117"/>
      <c r="J1008" s="117"/>
      <c r="K1008" s="121">
        <v>16959474</v>
      </c>
      <c r="L1008" s="121">
        <v>7352810</v>
      </c>
      <c r="M1008" s="121">
        <v>3741262</v>
      </c>
      <c r="N1008" s="121">
        <v>2382506</v>
      </c>
      <c r="O1008" s="121">
        <v>16870</v>
      </c>
    </row>
    <row r="1009" spans="1:15" x14ac:dyDescent="0.4">
      <c r="A1009" s="117" t="s">
        <v>6634</v>
      </c>
      <c r="B1009" s="117" t="s">
        <v>225</v>
      </c>
      <c r="C1009" s="117" t="s">
        <v>224</v>
      </c>
      <c r="D1009" s="117" t="s">
        <v>223</v>
      </c>
      <c r="E1009" s="117" t="s">
        <v>4641</v>
      </c>
      <c r="F1009" s="117" t="s">
        <v>4640</v>
      </c>
      <c r="G1009" s="118" t="str">
        <f t="shared" si="15"/>
        <v>122203流山市</v>
      </c>
      <c r="H1009" s="117"/>
      <c r="J1009" s="117"/>
      <c r="K1009" s="121">
        <v>8583934</v>
      </c>
      <c r="L1009" s="121">
        <v>4004997</v>
      </c>
      <c r="M1009" s="121">
        <v>2097814</v>
      </c>
      <c r="N1009" s="121">
        <v>1249731</v>
      </c>
      <c r="O1009" s="121">
        <v>8761</v>
      </c>
    </row>
    <row r="1010" spans="1:15" x14ac:dyDescent="0.4">
      <c r="A1010" s="117" t="s">
        <v>6634</v>
      </c>
      <c r="B1010" s="117" t="s">
        <v>225</v>
      </c>
      <c r="C1010" s="117" t="s">
        <v>224</v>
      </c>
      <c r="D1010" s="117" t="s">
        <v>223</v>
      </c>
      <c r="E1010" s="117" t="s">
        <v>4639</v>
      </c>
      <c r="F1010" s="117" t="s">
        <v>4638</v>
      </c>
      <c r="G1010" s="118" t="str">
        <f t="shared" si="15"/>
        <v>122211八千代市</v>
      </c>
      <c r="H1010" s="117"/>
      <c r="J1010" s="117"/>
      <c r="K1010" s="121">
        <v>10932843</v>
      </c>
      <c r="L1010" s="121">
        <v>4974270</v>
      </c>
      <c r="M1010" s="121">
        <v>2730260</v>
      </c>
      <c r="N1010" s="121">
        <v>1625809</v>
      </c>
      <c r="O1010" s="121">
        <v>11225</v>
      </c>
    </row>
    <row r="1011" spans="1:15" x14ac:dyDescent="0.4">
      <c r="A1011" s="117" t="s">
        <v>6634</v>
      </c>
      <c r="B1011" s="117" t="s">
        <v>225</v>
      </c>
      <c r="C1011" s="117" t="s">
        <v>224</v>
      </c>
      <c r="D1011" s="117" t="s">
        <v>223</v>
      </c>
      <c r="E1011" s="117" t="s">
        <v>4637</v>
      </c>
      <c r="F1011" s="117" t="s">
        <v>4636</v>
      </c>
      <c r="G1011" s="118" t="str">
        <f t="shared" si="15"/>
        <v>122220我孫子市</v>
      </c>
      <c r="H1011" s="117"/>
      <c r="I1011" s="117"/>
      <c r="J1011" s="117"/>
      <c r="K1011" s="121">
        <v>8161308</v>
      </c>
      <c r="L1011" s="121">
        <v>3391039</v>
      </c>
      <c r="M1011" s="121">
        <v>1814286</v>
      </c>
      <c r="N1011" s="121">
        <v>1121466</v>
      </c>
      <c r="O1011" s="121">
        <v>8412</v>
      </c>
    </row>
    <row r="1012" spans="1:15" x14ac:dyDescent="0.4">
      <c r="A1012" s="117" t="s">
        <v>6634</v>
      </c>
      <c r="B1012" s="117" t="s">
        <v>225</v>
      </c>
      <c r="C1012" s="117" t="s">
        <v>224</v>
      </c>
      <c r="D1012" s="117" t="s">
        <v>223</v>
      </c>
      <c r="E1012" s="117" t="s">
        <v>4635</v>
      </c>
      <c r="F1012" s="117" t="s">
        <v>4634</v>
      </c>
      <c r="G1012" s="118" t="str">
        <f t="shared" si="15"/>
        <v>122238鴨川市</v>
      </c>
      <c r="H1012" s="117"/>
      <c r="I1012" s="117"/>
      <c r="J1012" s="117"/>
      <c r="K1012" s="121">
        <v>3401931</v>
      </c>
      <c r="L1012" s="121">
        <v>1506585</v>
      </c>
      <c r="M1012" s="121">
        <v>756414</v>
      </c>
      <c r="N1012" s="121">
        <v>504379</v>
      </c>
      <c r="O1012" s="121">
        <v>3121</v>
      </c>
    </row>
    <row r="1013" spans="1:15" x14ac:dyDescent="0.4">
      <c r="A1013" s="117" t="s">
        <v>6634</v>
      </c>
      <c r="B1013" s="117" t="s">
        <v>225</v>
      </c>
      <c r="C1013" s="117" t="s">
        <v>224</v>
      </c>
      <c r="D1013" s="117" t="s">
        <v>223</v>
      </c>
      <c r="E1013" s="117" t="s">
        <v>4633</v>
      </c>
      <c r="F1013" s="117" t="s">
        <v>4632</v>
      </c>
      <c r="G1013" s="118" t="str">
        <f t="shared" si="15"/>
        <v>122246鎌ケ谷市</v>
      </c>
      <c r="H1013" s="117"/>
      <c r="J1013" s="117"/>
      <c r="K1013" s="121">
        <v>5724679</v>
      </c>
      <c r="L1013" s="121">
        <v>2624218</v>
      </c>
      <c r="M1013" s="121">
        <v>1431440</v>
      </c>
      <c r="N1013" s="121">
        <v>886059</v>
      </c>
      <c r="O1013" s="121">
        <v>6008</v>
      </c>
    </row>
    <row r="1014" spans="1:15" x14ac:dyDescent="0.4">
      <c r="A1014" s="117" t="s">
        <v>6634</v>
      </c>
      <c r="B1014" s="117" t="s">
        <v>225</v>
      </c>
      <c r="C1014" s="117" t="s">
        <v>224</v>
      </c>
      <c r="D1014" s="117" t="s">
        <v>223</v>
      </c>
      <c r="E1014" s="117" t="s">
        <v>4631</v>
      </c>
      <c r="F1014" s="117" t="s">
        <v>4630</v>
      </c>
      <c r="G1014" s="118" t="str">
        <f t="shared" si="15"/>
        <v>122254君津市</v>
      </c>
      <c r="H1014" s="117"/>
      <c r="J1014" s="117"/>
      <c r="K1014" s="121">
        <v>6793412</v>
      </c>
      <c r="L1014" s="121">
        <v>3028550</v>
      </c>
      <c r="M1014" s="121">
        <v>1526088</v>
      </c>
      <c r="N1014" s="121">
        <v>998500</v>
      </c>
      <c r="O1014" s="121">
        <v>6756</v>
      </c>
    </row>
    <row r="1015" spans="1:15" x14ac:dyDescent="0.4">
      <c r="A1015" s="117" t="s">
        <v>6634</v>
      </c>
      <c r="B1015" s="117" t="s">
        <v>225</v>
      </c>
      <c r="C1015" s="117" t="s">
        <v>224</v>
      </c>
      <c r="D1015" s="117" t="s">
        <v>223</v>
      </c>
      <c r="E1015" s="117" t="s">
        <v>4629</v>
      </c>
      <c r="F1015" s="117" t="s">
        <v>4628</v>
      </c>
      <c r="G1015" s="118" t="str">
        <f t="shared" si="15"/>
        <v>122262富津市</v>
      </c>
      <c r="H1015" s="117"/>
      <c r="J1015" s="117"/>
      <c r="K1015" s="121">
        <v>3586626</v>
      </c>
      <c r="L1015" s="121">
        <v>1497072</v>
      </c>
      <c r="M1015" s="121">
        <v>706324</v>
      </c>
      <c r="N1015" s="121">
        <v>477307</v>
      </c>
      <c r="O1015" s="121">
        <v>3240</v>
      </c>
    </row>
    <row r="1016" spans="1:15" x14ac:dyDescent="0.4">
      <c r="A1016" s="117" t="s">
        <v>6634</v>
      </c>
      <c r="B1016" s="117" t="s">
        <v>225</v>
      </c>
      <c r="C1016" s="117" t="s">
        <v>224</v>
      </c>
      <c r="D1016" s="117" t="s">
        <v>223</v>
      </c>
      <c r="E1016" s="117" t="s">
        <v>4627</v>
      </c>
      <c r="F1016" s="117" t="s">
        <v>4626</v>
      </c>
      <c r="G1016" s="118" t="str">
        <f t="shared" si="15"/>
        <v>122271浦安市</v>
      </c>
      <c r="H1016" s="117"/>
      <c r="J1016" s="117"/>
      <c r="K1016" s="121">
        <v>10894623</v>
      </c>
      <c r="L1016" s="121">
        <v>5662227</v>
      </c>
      <c r="M1016" s="121">
        <v>3057054</v>
      </c>
      <c r="N1016" s="121">
        <v>1783248</v>
      </c>
      <c r="O1016" s="121">
        <v>12646</v>
      </c>
    </row>
    <row r="1017" spans="1:15" x14ac:dyDescent="0.4">
      <c r="A1017" s="117" t="s">
        <v>6634</v>
      </c>
      <c r="B1017" s="117" t="s">
        <v>225</v>
      </c>
      <c r="C1017" s="117" t="s">
        <v>224</v>
      </c>
      <c r="D1017" s="117" t="s">
        <v>223</v>
      </c>
      <c r="E1017" s="117" t="s">
        <v>4625</v>
      </c>
      <c r="F1017" s="117" t="s">
        <v>4624</v>
      </c>
      <c r="G1017" s="118" t="str">
        <f t="shared" si="15"/>
        <v>122289四街道市</v>
      </c>
      <c r="H1017" s="117"/>
      <c r="I1017" s="117"/>
      <c r="J1017" s="117"/>
      <c r="K1017" s="121">
        <v>4951974</v>
      </c>
      <c r="L1017" s="121">
        <v>2232150</v>
      </c>
      <c r="M1017" s="121">
        <v>1198357</v>
      </c>
      <c r="N1017" s="121">
        <v>725687</v>
      </c>
      <c r="O1017" s="121">
        <v>4794</v>
      </c>
    </row>
    <row r="1018" spans="1:15" x14ac:dyDescent="0.4">
      <c r="A1018" s="117" t="s">
        <v>6634</v>
      </c>
      <c r="B1018" s="117" t="s">
        <v>225</v>
      </c>
      <c r="C1018" s="117" t="s">
        <v>224</v>
      </c>
      <c r="D1018" s="117" t="s">
        <v>223</v>
      </c>
      <c r="E1018" s="117" t="s">
        <v>4623</v>
      </c>
      <c r="F1018" s="117" t="s">
        <v>4622</v>
      </c>
      <c r="G1018" s="118" t="str">
        <f t="shared" si="15"/>
        <v>122297袖ケ浦市</v>
      </c>
      <c r="H1018" s="117"/>
      <c r="J1018" s="117"/>
      <c r="K1018" s="121">
        <v>5404759</v>
      </c>
      <c r="L1018" s="121">
        <v>2277290</v>
      </c>
      <c r="M1018" s="121">
        <v>1154690</v>
      </c>
      <c r="N1018" s="121">
        <v>742598</v>
      </c>
      <c r="O1018" s="121">
        <v>5613</v>
      </c>
    </row>
    <row r="1019" spans="1:15" x14ac:dyDescent="0.4">
      <c r="A1019" s="117" t="s">
        <v>6634</v>
      </c>
      <c r="B1019" s="117" t="s">
        <v>225</v>
      </c>
      <c r="C1019" s="117" t="s">
        <v>224</v>
      </c>
      <c r="D1019" s="117" t="s">
        <v>223</v>
      </c>
      <c r="E1019" s="117" t="s">
        <v>4621</v>
      </c>
      <c r="F1019" s="117" t="s">
        <v>4620</v>
      </c>
      <c r="G1019" s="118" t="str">
        <f t="shared" si="15"/>
        <v>122301八街市</v>
      </c>
      <c r="H1019" s="117"/>
      <c r="J1019" s="117"/>
      <c r="K1019" s="121">
        <v>3827643</v>
      </c>
      <c r="L1019" s="121">
        <v>1853611</v>
      </c>
      <c r="M1019" s="121">
        <v>834847</v>
      </c>
      <c r="N1019" s="121">
        <v>587194</v>
      </c>
      <c r="O1019" s="121">
        <v>2974</v>
      </c>
    </row>
    <row r="1020" spans="1:15" x14ac:dyDescent="0.4">
      <c r="A1020" s="117" t="s">
        <v>6634</v>
      </c>
      <c r="B1020" s="117" t="s">
        <v>225</v>
      </c>
      <c r="C1020" s="117" t="s">
        <v>224</v>
      </c>
      <c r="D1020" s="117" t="s">
        <v>223</v>
      </c>
      <c r="E1020" s="117" t="s">
        <v>4619</v>
      </c>
      <c r="F1020" s="117" t="s">
        <v>4618</v>
      </c>
      <c r="G1020" s="118" t="str">
        <f t="shared" si="15"/>
        <v>122319印西市</v>
      </c>
      <c r="H1020" s="117"/>
      <c r="J1020" s="117"/>
      <c r="K1020" s="121">
        <v>5800528</v>
      </c>
      <c r="L1020" s="121">
        <v>2973513</v>
      </c>
      <c r="M1020" s="121">
        <v>1377280</v>
      </c>
      <c r="N1020" s="121">
        <v>839998</v>
      </c>
      <c r="O1020" s="121">
        <v>7891</v>
      </c>
    </row>
    <row r="1021" spans="1:15" x14ac:dyDescent="0.4">
      <c r="A1021" s="117" t="s">
        <v>6634</v>
      </c>
      <c r="B1021" s="117" t="s">
        <v>225</v>
      </c>
      <c r="C1021" s="117" t="s">
        <v>224</v>
      </c>
      <c r="D1021" s="117" t="s">
        <v>223</v>
      </c>
      <c r="E1021" s="117" t="s">
        <v>4617</v>
      </c>
      <c r="F1021" s="117" t="s">
        <v>4616</v>
      </c>
      <c r="G1021" s="118" t="str">
        <f t="shared" si="15"/>
        <v>122327白井市</v>
      </c>
      <c r="H1021" s="117"/>
      <c r="I1021" s="117"/>
      <c r="J1021" s="117"/>
      <c r="K1021" s="121">
        <v>3236766</v>
      </c>
      <c r="L1021" s="121">
        <v>1524257</v>
      </c>
      <c r="M1021" s="121">
        <v>745297</v>
      </c>
      <c r="N1021" s="121">
        <v>496431</v>
      </c>
      <c r="O1021" s="121">
        <v>2939</v>
      </c>
    </row>
    <row r="1022" spans="1:15" x14ac:dyDescent="0.4">
      <c r="A1022" s="117" t="s">
        <v>6634</v>
      </c>
      <c r="B1022" s="117" t="s">
        <v>225</v>
      </c>
      <c r="C1022" s="117" t="s">
        <v>224</v>
      </c>
      <c r="D1022" s="117" t="s">
        <v>223</v>
      </c>
      <c r="E1022" s="117" t="s">
        <v>4615</v>
      </c>
      <c r="F1022" s="117" t="s">
        <v>4614</v>
      </c>
      <c r="G1022" s="118" t="str">
        <f t="shared" si="15"/>
        <v>122335富里市</v>
      </c>
      <c r="H1022" s="117"/>
      <c r="J1022" s="117"/>
      <c r="K1022" s="121">
        <v>3355645</v>
      </c>
      <c r="L1022" s="121">
        <v>1691379</v>
      </c>
      <c r="M1022" s="121">
        <v>815432</v>
      </c>
      <c r="N1022" s="121">
        <v>542827</v>
      </c>
      <c r="O1022" s="121">
        <v>3715</v>
      </c>
    </row>
    <row r="1023" spans="1:15" x14ac:dyDescent="0.4">
      <c r="A1023" s="117" t="s">
        <v>6634</v>
      </c>
      <c r="B1023" s="117" t="s">
        <v>225</v>
      </c>
      <c r="C1023" s="117" t="s">
        <v>224</v>
      </c>
      <c r="D1023" s="117" t="s">
        <v>223</v>
      </c>
      <c r="E1023" s="117" t="s">
        <v>4613</v>
      </c>
      <c r="F1023" s="117" t="s">
        <v>4612</v>
      </c>
      <c r="G1023" s="118" t="str">
        <f t="shared" si="15"/>
        <v>122343南房総市</v>
      </c>
      <c r="H1023" s="117"/>
      <c r="I1023" s="117"/>
      <c r="J1023" s="117"/>
      <c r="K1023" s="121">
        <v>3894138</v>
      </c>
      <c r="L1023" s="121">
        <v>1692397</v>
      </c>
      <c r="M1023" s="121">
        <v>787400</v>
      </c>
      <c r="N1023" s="121">
        <v>549444</v>
      </c>
      <c r="O1023" s="121">
        <v>3476</v>
      </c>
    </row>
    <row r="1024" spans="1:15" x14ac:dyDescent="0.4">
      <c r="A1024" s="117" t="s">
        <v>6634</v>
      </c>
      <c r="B1024" s="117" t="s">
        <v>225</v>
      </c>
      <c r="C1024" s="117" t="s">
        <v>224</v>
      </c>
      <c r="D1024" s="117" t="s">
        <v>223</v>
      </c>
      <c r="E1024" s="117" t="s">
        <v>4611</v>
      </c>
      <c r="F1024" s="117" t="s">
        <v>4610</v>
      </c>
      <c r="G1024" s="118" t="str">
        <f t="shared" si="15"/>
        <v>122351匝瑳市</v>
      </c>
      <c r="H1024" s="117"/>
      <c r="J1024" s="117"/>
      <c r="K1024" s="121">
        <v>2461598</v>
      </c>
      <c r="L1024" s="121">
        <v>1021772</v>
      </c>
      <c r="M1024" s="121">
        <v>495713</v>
      </c>
      <c r="N1024" s="121">
        <v>347050</v>
      </c>
      <c r="O1024" s="121">
        <v>1769</v>
      </c>
    </row>
    <row r="1025" spans="1:15" x14ac:dyDescent="0.4">
      <c r="A1025" s="117" t="s">
        <v>6634</v>
      </c>
      <c r="B1025" s="117" t="s">
        <v>225</v>
      </c>
      <c r="C1025" s="117" t="s">
        <v>224</v>
      </c>
      <c r="D1025" s="117" t="s">
        <v>223</v>
      </c>
      <c r="E1025" s="117" t="s">
        <v>4609</v>
      </c>
      <c r="F1025" s="117" t="s">
        <v>4608</v>
      </c>
      <c r="G1025" s="118" t="str">
        <f t="shared" si="15"/>
        <v>122360香取市</v>
      </c>
      <c r="H1025" s="117"/>
      <c r="I1025" s="117"/>
      <c r="J1025" s="117"/>
      <c r="K1025" s="121">
        <v>4845483</v>
      </c>
      <c r="L1025" s="121">
        <v>2107178</v>
      </c>
      <c r="M1025" s="121">
        <v>999051</v>
      </c>
      <c r="N1025" s="121">
        <v>676108</v>
      </c>
      <c r="O1025" s="121">
        <v>4058</v>
      </c>
    </row>
    <row r="1026" spans="1:15" x14ac:dyDescent="0.4">
      <c r="A1026" s="117" t="s">
        <v>6634</v>
      </c>
      <c r="B1026" s="117" t="s">
        <v>225</v>
      </c>
      <c r="C1026" s="117" t="s">
        <v>224</v>
      </c>
      <c r="D1026" s="117" t="s">
        <v>223</v>
      </c>
      <c r="E1026" s="117" t="s">
        <v>4607</v>
      </c>
      <c r="F1026" s="117" t="s">
        <v>4606</v>
      </c>
      <c r="G1026" s="118" t="str">
        <f t="shared" ref="G1026:G1089" si="16">E1026&amp;F1026</f>
        <v>122378山武市</v>
      </c>
      <c r="H1026" s="117"/>
      <c r="I1026" s="117"/>
      <c r="J1026" s="117"/>
      <c r="K1026" s="121">
        <v>3632739</v>
      </c>
      <c r="L1026" s="121">
        <v>1588341</v>
      </c>
      <c r="M1026" s="121">
        <v>742890</v>
      </c>
      <c r="N1026" s="121">
        <v>515345</v>
      </c>
      <c r="O1026" s="121">
        <v>2757</v>
      </c>
    </row>
    <row r="1027" spans="1:15" x14ac:dyDescent="0.4">
      <c r="A1027" s="117" t="s">
        <v>6634</v>
      </c>
      <c r="B1027" s="117" t="s">
        <v>225</v>
      </c>
      <c r="C1027" s="117" t="s">
        <v>224</v>
      </c>
      <c r="D1027" s="117" t="s">
        <v>223</v>
      </c>
      <c r="E1027" s="117" t="s">
        <v>4605</v>
      </c>
      <c r="F1027" s="117" t="s">
        <v>4604</v>
      </c>
      <c r="G1027" s="118" t="str">
        <f t="shared" si="16"/>
        <v>122386いすみ市</v>
      </c>
      <c r="H1027" s="117"/>
      <c r="I1027" s="117"/>
      <c r="J1027" s="117"/>
      <c r="K1027" s="121">
        <v>2945148</v>
      </c>
      <c r="L1027" s="121">
        <v>1318583</v>
      </c>
      <c r="M1027" s="121">
        <v>589458</v>
      </c>
      <c r="N1027" s="121">
        <v>393303</v>
      </c>
      <c r="O1027" s="121">
        <v>2490</v>
      </c>
    </row>
    <row r="1028" spans="1:15" x14ac:dyDescent="0.4">
      <c r="A1028" s="117" t="s">
        <v>6634</v>
      </c>
      <c r="B1028" s="117" t="s">
        <v>225</v>
      </c>
      <c r="C1028" s="117" t="s">
        <v>224</v>
      </c>
      <c r="D1028" s="117" t="s">
        <v>223</v>
      </c>
      <c r="E1028" s="117" t="s">
        <v>4603</v>
      </c>
      <c r="F1028" s="117" t="s">
        <v>4602</v>
      </c>
      <c r="G1028" s="118" t="str">
        <f t="shared" si="16"/>
        <v>122394大網白里市</v>
      </c>
      <c r="H1028" s="117"/>
      <c r="J1028" s="117"/>
      <c r="K1028" s="121">
        <v>2878351</v>
      </c>
      <c r="L1028" s="121">
        <v>1373831</v>
      </c>
      <c r="M1028" s="121">
        <v>689465</v>
      </c>
      <c r="N1028" s="121">
        <v>462565</v>
      </c>
      <c r="O1028" s="121">
        <v>2465</v>
      </c>
    </row>
    <row r="1029" spans="1:15" x14ac:dyDescent="0.4">
      <c r="A1029" s="117" t="s">
        <v>6634</v>
      </c>
      <c r="B1029" s="117" t="s">
        <v>225</v>
      </c>
      <c r="C1029" s="117" t="s">
        <v>224</v>
      </c>
      <c r="D1029" s="117" t="s">
        <v>223</v>
      </c>
      <c r="E1029" s="117" t="s">
        <v>4601</v>
      </c>
      <c r="F1029" s="117" t="s">
        <v>4600</v>
      </c>
      <c r="G1029" s="118" t="str">
        <f t="shared" si="16"/>
        <v>123226酒々井町</v>
      </c>
      <c r="H1029" s="117"/>
      <c r="I1029" s="117"/>
      <c r="J1029" s="117"/>
      <c r="K1029" s="121">
        <v>1452301</v>
      </c>
      <c r="L1029" s="121">
        <v>623471</v>
      </c>
      <c r="M1029" s="121">
        <v>314246</v>
      </c>
      <c r="N1029" s="121">
        <v>220081</v>
      </c>
      <c r="O1029" s="121">
        <v>0</v>
      </c>
    </row>
    <row r="1030" spans="1:15" x14ac:dyDescent="0.4">
      <c r="A1030" s="117" t="s">
        <v>6634</v>
      </c>
      <c r="B1030" s="117" t="s">
        <v>225</v>
      </c>
      <c r="C1030" s="117" t="s">
        <v>224</v>
      </c>
      <c r="D1030" s="117" t="s">
        <v>223</v>
      </c>
      <c r="E1030" s="117" t="s">
        <v>4599</v>
      </c>
      <c r="F1030" s="117" t="s">
        <v>4598</v>
      </c>
      <c r="G1030" s="118" t="str">
        <f t="shared" si="16"/>
        <v>123293栄町</v>
      </c>
      <c r="H1030" s="117"/>
      <c r="I1030" s="117"/>
      <c r="J1030" s="117"/>
      <c r="K1030" s="121">
        <v>1790577</v>
      </c>
      <c r="L1030" s="121">
        <v>920339</v>
      </c>
      <c r="M1030" s="121">
        <v>407464</v>
      </c>
      <c r="N1030" s="121">
        <v>291281</v>
      </c>
      <c r="O1030" s="121">
        <v>2001</v>
      </c>
    </row>
    <row r="1031" spans="1:15" x14ac:dyDescent="0.4">
      <c r="A1031" s="117" t="s">
        <v>6634</v>
      </c>
      <c r="B1031" s="117" t="s">
        <v>225</v>
      </c>
      <c r="C1031" s="117" t="s">
        <v>224</v>
      </c>
      <c r="D1031" s="117" t="s">
        <v>223</v>
      </c>
      <c r="E1031" s="117" t="s">
        <v>4597</v>
      </c>
      <c r="F1031" s="117" t="s">
        <v>4596</v>
      </c>
      <c r="G1031" s="118" t="str">
        <f t="shared" si="16"/>
        <v>123421神崎町</v>
      </c>
      <c r="H1031" s="117"/>
      <c r="I1031" s="117"/>
      <c r="J1031" s="117"/>
      <c r="K1031" s="121">
        <v>587185</v>
      </c>
      <c r="L1031" s="121">
        <v>243926</v>
      </c>
      <c r="M1031" s="121">
        <v>121557</v>
      </c>
      <c r="N1031" s="121">
        <v>88324</v>
      </c>
      <c r="O1031" s="121">
        <v>502</v>
      </c>
    </row>
    <row r="1032" spans="1:15" x14ac:dyDescent="0.4">
      <c r="A1032" s="117" t="s">
        <v>6634</v>
      </c>
      <c r="B1032" s="117" t="s">
        <v>225</v>
      </c>
      <c r="C1032" s="117" t="s">
        <v>224</v>
      </c>
      <c r="D1032" s="117" t="s">
        <v>223</v>
      </c>
      <c r="E1032" s="117" t="s">
        <v>4595</v>
      </c>
      <c r="F1032" s="117" t="s">
        <v>4594</v>
      </c>
      <c r="G1032" s="118" t="str">
        <f t="shared" si="16"/>
        <v>123471多古町</v>
      </c>
      <c r="H1032" s="117"/>
      <c r="I1032" s="117"/>
      <c r="J1032" s="117"/>
      <c r="K1032" s="121">
        <v>1233053</v>
      </c>
      <c r="L1032" s="121">
        <v>544854</v>
      </c>
      <c r="M1032" s="121">
        <v>254750</v>
      </c>
      <c r="N1032" s="121">
        <v>185830</v>
      </c>
      <c r="O1032" s="121">
        <v>0</v>
      </c>
    </row>
    <row r="1033" spans="1:15" x14ac:dyDescent="0.4">
      <c r="A1033" s="117" t="s">
        <v>6634</v>
      </c>
      <c r="B1033" s="117" t="s">
        <v>225</v>
      </c>
      <c r="C1033" s="117" t="s">
        <v>224</v>
      </c>
      <c r="D1033" s="117" t="s">
        <v>223</v>
      </c>
      <c r="E1033" s="117" t="s">
        <v>4593</v>
      </c>
      <c r="F1033" s="117" t="s">
        <v>4592</v>
      </c>
      <c r="G1033" s="118" t="str">
        <f t="shared" si="16"/>
        <v>123498東庄町</v>
      </c>
      <c r="H1033" s="117"/>
      <c r="I1033" s="117"/>
      <c r="J1033" s="117"/>
      <c r="K1033" s="121">
        <v>845061</v>
      </c>
      <c r="L1033" s="121">
        <v>350027</v>
      </c>
      <c r="M1033" s="121">
        <v>156401</v>
      </c>
      <c r="N1033" s="121">
        <v>121977</v>
      </c>
      <c r="O1033" s="121">
        <v>687</v>
      </c>
    </row>
    <row r="1034" spans="1:15" x14ac:dyDescent="0.4">
      <c r="A1034" s="117" t="s">
        <v>6634</v>
      </c>
      <c r="B1034" s="117" t="s">
        <v>225</v>
      </c>
      <c r="C1034" s="117" t="s">
        <v>224</v>
      </c>
      <c r="D1034" s="117" t="s">
        <v>223</v>
      </c>
      <c r="E1034" s="117" t="s">
        <v>4591</v>
      </c>
      <c r="F1034" s="117" t="s">
        <v>4590</v>
      </c>
      <c r="G1034" s="118" t="str">
        <f t="shared" si="16"/>
        <v>124036九十九里町</v>
      </c>
      <c r="H1034" s="117"/>
      <c r="I1034" s="117"/>
      <c r="J1034" s="117"/>
      <c r="K1034" s="121">
        <v>1071925</v>
      </c>
      <c r="L1034" s="121">
        <v>454968</v>
      </c>
      <c r="M1034" s="121">
        <v>195511</v>
      </c>
      <c r="N1034" s="121">
        <v>151238</v>
      </c>
      <c r="O1034" s="121">
        <v>907</v>
      </c>
    </row>
    <row r="1035" spans="1:15" x14ac:dyDescent="0.4">
      <c r="A1035" s="117" t="s">
        <v>6634</v>
      </c>
      <c r="B1035" s="117" t="s">
        <v>225</v>
      </c>
      <c r="C1035" s="117" t="s">
        <v>224</v>
      </c>
      <c r="D1035" s="117" t="s">
        <v>223</v>
      </c>
      <c r="E1035" s="117" t="s">
        <v>4589</v>
      </c>
      <c r="F1035" s="117" t="s">
        <v>4588</v>
      </c>
      <c r="G1035" s="118" t="str">
        <f t="shared" si="16"/>
        <v>124095芝山町</v>
      </c>
      <c r="H1035" s="117"/>
      <c r="I1035" s="117"/>
      <c r="J1035" s="117"/>
      <c r="K1035" s="121">
        <v>965249</v>
      </c>
      <c r="L1035" s="121">
        <v>400120</v>
      </c>
      <c r="M1035" s="121">
        <v>205931</v>
      </c>
      <c r="N1035" s="121">
        <v>139394</v>
      </c>
      <c r="O1035" s="121">
        <v>818</v>
      </c>
    </row>
    <row r="1036" spans="1:15" x14ac:dyDescent="0.4">
      <c r="A1036" s="117" t="s">
        <v>6634</v>
      </c>
      <c r="B1036" s="117" t="s">
        <v>225</v>
      </c>
      <c r="C1036" s="117" t="s">
        <v>224</v>
      </c>
      <c r="D1036" s="117" t="s">
        <v>223</v>
      </c>
      <c r="E1036" s="117" t="s">
        <v>4587</v>
      </c>
      <c r="F1036" s="117" t="s">
        <v>4586</v>
      </c>
      <c r="G1036" s="118" t="str">
        <f t="shared" si="16"/>
        <v>124109横芝光町</v>
      </c>
      <c r="H1036" s="117"/>
      <c r="J1036" s="117"/>
      <c r="K1036" s="121">
        <v>1614339</v>
      </c>
      <c r="L1036" s="121">
        <v>713210</v>
      </c>
      <c r="M1036" s="121">
        <v>333033</v>
      </c>
      <c r="N1036" s="121">
        <v>230078</v>
      </c>
      <c r="O1036" s="121">
        <v>1401</v>
      </c>
    </row>
    <row r="1037" spans="1:15" x14ac:dyDescent="0.4">
      <c r="A1037" s="117" t="s">
        <v>6634</v>
      </c>
      <c r="B1037" s="117" t="s">
        <v>225</v>
      </c>
      <c r="C1037" s="117" t="s">
        <v>224</v>
      </c>
      <c r="D1037" s="117" t="s">
        <v>223</v>
      </c>
      <c r="E1037" s="117" t="s">
        <v>4585</v>
      </c>
      <c r="F1037" s="117" t="s">
        <v>4584</v>
      </c>
      <c r="G1037" s="118" t="str">
        <f t="shared" si="16"/>
        <v>124214一宮町</v>
      </c>
      <c r="H1037" s="117"/>
      <c r="I1037" s="117"/>
      <c r="J1037" s="117"/>
      <c r="K1037" s="121">
        <v>980864</v>
      </c>
      <c r="L1037" s="121">
        <v>419708</v>
      </c>
      <c r="M1037" s="121">
        <v>189892</v>
      </c>
      <c r="N1037" s="121">
        <v>141749</v>
      </c>
      <c r="O1037" s="121">
        <v>753</v>
      </c>
    </row>
    <row r="1038" spans="1:15" x14ac:dyDescent="0.4">
      <c r="A1038" s="117" t="s">
        <v>6634</v>
      </c>
      <c r="B1038" s="117" t="s">
        <v>225</v>
      </c>
      <c r="C1038" s="117" t="s">
        <v>224</v>
      </c>
      <c r="D1038" s="117" t="s">
        <v>223</v>
      </c>
      <c r="E1038" s="117" t="s">
        <v>4583</v>
      </c>
      <c r="F1038" s="117" t="s">
        <v>4582</v>
      </c>
      <c r="G1038" s="118" t="str">
        <f t="shared" si="16"/>
        <v>124222睦沢町</v>
      </c>
      <c r="H1038" s="117"/>
      <c r="J1038" s="117"/>
      <c r="K1038" s="121">
        <v>771653</v>
      </c>
      <c r="L1038" s="121">
        <v>323172</v>
      </c>
      <c r="M1038" s="121">
        <v>143742</v>
      </c>
      <c r="N1038" s="121">
        <v>112975</v>
      </c>
      <c r="O1038" s="121">
        <v>621</v>
      </c>
    </row>
    <row r="1039" spans="1:15" x14ac:dyDescent="0.4">
      <c r="A1039" s="117" t="s">
        <v>6634</v>
      </c>
      <c r="B1039" s="117" t="s">
        <v>225</v>
      </c>
      <c r="C1039" s="117" t="s">
        <v>224</v>
      </c>
      <c r="D1039" s="117" t="s">
        <v>223</v>
      </c>
      <c r="E1039" s="117" t="s">
        <v>4581</v>
      </c>
      <c r="F1039" s="117" t="s">
        <v>4580</v>
      </c>
      <c r="G1039" s="118" t="str">
        <f t="shared" si="16"/>
        <v>124231長生村</v>
      </c>
      <c r="H1039" s="117"/>
      <c r="J1039" s="117"/>
      <c r="K1039" s="121">
        <v>1032344</v>
      </c>
      <c r="L1039" s="121">
        <v>442194</v>
      </c>
      <c r="M1039" s="121">
        <v>206042</v>
      </c>
      <c r="N1039" s="121">
        <v>150249</v>
      </c>
      <c r="O1039" s="121">
        <v>729</v>
      </c>
    </row>
    <row r="1040" spans="1:15" x14ac:dyDescent="0.4">
      <c r="A1040" s="117" t="s">
        <v>6634</v>
      </c>
      <c r="B1040" s="117" t="s">
        <v>225</v>
      </c>
      <c r="C1040" s="117" t="s">
        <v>224</v>
      </c>
      <c r="D1040" s="117" t="s">
        <v>223</v>
      </c>
      <c r="E1040" s="117" t="s">
        <v>4579</v>
      </c>
      <c r="F1040" s="117" t="s">
        <v>4578</v>
      </c>
      <c r="G1040" s="118" t="str">
        <f t="shared" si="16"/>
        <v>124249白子町</v>
      </c>
      <c r="H1040" s="117"/>
      <c r="J1040" s="117"/>
      <c r="K1040" s="121">
        <v>1074622</v>
      </c>
      <c r="L1040" s="121">
        <v>483687</v>
      </c>
      <c r="M1040" s="121">
        <v>212957</v>
      </c>
      <c r="N1040" s="121">
        <v>154886</v>
      </c>
      <c r="O1040" s="121">
        <v>814</v>
      </c>
    </row>
    <row r="1041" spans="1:15" x14ac:dyDescent="0.4">
      <c r="A1041" s="117" t="s">
        <v>6634</v>
      </c>
      <c r="B1041" s="117" t="s">
        <v>225</v>
      </c>
      <c r="C1041" s="117" t="s">
        <v>224</v>
      </c>
      <c r="D1041" s="117" t="s">
        <v>223</v>
      </c>
      <c r="E1041" s="117" t="s">
        <v>4577</v>
      </c>
      <c r="F1041" s="117" t="s">
        <v>4576</v>
      </c>
      <c r="G1041" s="118" t="str">
        <f t="shared" si="16"/>
        <v>124265長柄町</v>
      </c>
      <c r="H1041" s="117"/>
      <c r="I1041" s="117"/>
      <c r="J1041" s="117"/>
      <c r="K1041" s="121">
        <v>853174</v>
      </c>
      <c r="L1041" s="121">
        <v>367885</v>
      </c>
      <c r="M1041" s="121">
        <v>169967</v>
      </c>
      <c r="N1041" s="121">
        <v>128080</v>
      </c>
      <c r="O1041" s="121">
        <v>635</v>
      </c>
    </row>
    <row r="1042" spans="1:15" x14ac:dyDescent="0.4">
      <c r="A1042" s="117" t="s">
        <v>6634</v>
      </c>
      <c r="B1042" s="117" t="s">
        <v>225</v>
      </c>
      <c r="C1042" s="117" t="s">
        <v>224</v>
      </c>
      <c r="D1042" s="117" t="s">
        <v>223</v>
      </c>
      <c r="E1042" s="117" t="s">
        <v>4575</v>
      </c>
      <c r="F1042" s="117" t="s">
        <v>4574</v>
      </c>
      <c r="G1042" s="118" t="str">
        <f t="shared" si="16"/>
        <v>124273長南町</v>
      </c>
      <c r="H1042" s="117"/>
      <c r="J1042" s="117"/>
      <c r="K1042" s="121">
        <v>954254</v>
      </c>
      <c r="L1042" s="121">
        <v>387663</v>
      </c>
      <c r="M1042" s="121">
        <v>184554</v>
      </c>
      <c r="N1042" s="121">
        <v>114823</v>
      </c>
      <c r="O1042" s="121">
        <v>823</v>
      </c>
    </row>
    <row r="1043" spans="1:15" x14ac:dyDescent="0.4">
      <c r="A1043" s="117" t="s">
        <v>6634</v>
      </c>
      <c r="B1043" s="117" t="s">
        <v>225</v>
      </c>
      <c r="C1043" s="117" t="s">
        <v>224</v>
      </c>
      <c r="D1043" s="117" t="s">
        <v>223</v>
      </c>
      <c r="E1043" s="117" t="s">
        <v>4573</v>
      </c>
      <c r="F1043" s="117" t="s">
        <v>4572</v>
      </c>
      <c r="G1043" s="118" t="str">
        <f t="shared" si="16"/>
        <v>124419大多喜町</v>
      </c>
      <c r="H1043" s="117"/>
      <c r="J1043" s="117"/>
      <c r="K1043" s="121">
        <v>1069013</v>
      </c>
      <c r="L1043" s="121">
        <v>453387</v>
      </c>
      <c r="M1043" s="121">
        <v>201349</v>
      </c>
      <c r="N1043" s="121">
        <v>145242</v>
      </c>
      <c r="O1043" s="121">
        <v>905</v>
      </c>
    </row>
    <row r="1044" spans="1:15" x14ac:dyDescent="0.4">
      <c r="A1044" s="117" t="s">
        <v>6634</v>
      </c>
      <c r="B1044" s="117" t="s">
        <v>225</v>
      </c>
      <c r="C1044" s="117" t="s">
        <v>224</v>
      </c>
      <c r="D1044" s="117" t="s">
        <v>223</v>
      </c>
      <c r="E1044" s="117" t="s">
        <v>4571</v>
      </c>
      <c r="F1044" s="117" t="s">
        <v>4570</v>
      </c>
      <c r="G1044" s="118" t="str">
        <f t="shared" si="16"/>
        <v>124435御宿町</v>
      </c>
      <c r="H1044" s="117"/>
      <c r="J1044" s="117"/>
      <c r="K1044" s="121">
        <v>750033</v>
      </c>
      <c r="L1044" s="121">
        <v>305236</v>
      </c>
      <c r="M1044" s="121">
        <v>145006</v>
      </c>
      <c r="N1044" s="121">
        <v>108651</v>
      </c>
      <c r="O1044" s="121">
        <v>572</v>
      </c>
    </row>
    <row r="1045" spans="1:15" x14ac:dyDescent="0.4">
      <c r="A1045" s="117" t="s">
        <v>6634</v>
      </c>
      <c r="B1045" s="117" t="s">
        <v>225</v>
      </c>
      <c r="C1045" s="117" t="s">
        <v>224</v>
      </c>
      <c r="D1045" s="117" t="s">
        <v>223</v>
      </c>
      <c r="E1045" s="117" t="s">
        <v>4569</v>
      </c>
      <c r="F1045" s="117" t="s">
        <v>4568</v>
      </c>
      <c r="G1045" s="118" t="str">
        <f t="shared" si="16"/>
        <v>124630鋸南町</v>
      </c>
      <c r="H1045" s="117"/>
      <c r="J1045" s="117"/>
      <c r="K1045" s="121">
        <v>722942</v>
      </c>
      <c r="L1045" s="121">
        <v>284252</v>
      </c>
      <c r="M1045" s="121">
        <v>138459</v>
      </c>
      <c r="N1045" s="121">
        <v>101530</v>
      </c>
      <c r="O1045" s="121">
        <v>594</v>
      </c>
    </row>
    <row r="1046" spans="1:15" x14ac:dyDescent="0.4">
      <c r="A1046" s="117" t="s">
        <v>6634</v>
      </c>
      <c r="B1046" s="117" t="s">
        <v>225</v>
      </c>
      <c r="C1046" s="117" t="s">
        <v>224</v>
      </c>
      <c r="D1046" s="117" t="s">
        <v>223</v>
      </c>
      <c r="E1046" s="117" t="s">
        <v>4567</v>
      </c>
      <c r="F1046" s="117" t="s">
        <v>4566</v>
      </c>
      <c r="G1046" s="118" t="str">
        <f t="shared" si="16"/>
        <v>128139千葉県市町村総合事務組合</v>
      </c>
      <c r="H1046" s="117"/>
      <c r="J1046" s="117"/>
      <c r="K1046" s="121">
        <v>20040322</v>
      </c>
      <c r="L1046" s="121">
        <v>110627</v>
      </c>
      <c r="M1046" s="121">
        <v>58372</v>
      </c>
      <c r="N1046" s="121">
        <v>37257</v>
      </c>
      <c r="O1046" s="121">
        <v>51199</v>
      </c>
    </row>
    <row r="1047" spans="1:15" x14ac:dyDescent="0.4">
      <c r="A1047" s="117" t="s">
        <v>6634</v>
      </c>
      <c r="B1047" s="117" t="s">
        <v>225</v>
      </c>
      <c r="C1047" s="117" t="s">
        <v>224</v>
      </c>
      <c r="D1047" s="117" t="s">
        <v>223</v>
      </c>
      <c r="E1047" s="117" t="s">
        <v>4565</v>
      </c>
      <c r="F1047" s="117" t="s">
        <v>4564</v>
      </c>
      <c r="G1047" s="118" t="str">
        <f t="shared" si="16"/>
        <v>128155東葛中部地区総合開発事務組合</v>
      </c>
      <c r="H1047" s="117"/>
      <c r="J1047" s="117"/>
      <c r="K1047" s="121">
        <v>127860</v>
      </c>
      <c r="L1047" s="121">
        <v>60138</v>
      </c>
      <c r="M1047" s="121">
        <v>28213</v>
      </c>
      <c r="N1047" s="121">
        <v>18013</v>
      </c>
      <c r="O1047" s="121">
        <v>123</v>
      </c>
    </row>
    <row r="1048" spans="1:15" x14ac:dyDescent="0.4">
      <c r="A1048" s="117" t="s">
        <v>6634</v>
      </c>
      <c r="B1048" s="117" t="s">
        <v>225</v>
      </c>
      <c r="C1048" s="117" t="s">
        <v>224</v>
      </c>
      <c r="D1048" s="117" t="s">
        <v>223</v>
      </c>
      <c r="E1048" s="117" t="s">
        <v>4563</v>
      </c>
      <c r="F1048" s="117" t="s">
        <v>4562</v>
      </c>
      <c r="G1048" s="118" t="str">
        <f t="shared" si="16"/>
        <v>128163鋸南地区環境衛生組合</v>
      </c>
      <c r="H1048" s="117"/>
      <c r="J1048" s="117"/>
      <c r="K1048" s="121">
        <v>283373</v>
      </c>
      <c r="L1048" s="121">
        <v>143810</v>
      </c>
      <c r="M1048" s="121">
        <v>70228</v>
      </c>
      <c r="N1048" s="121">
        <v>42060</v>
      </c>
      <c r="O1048" s="121">
        <v>762</v>
      </c>
    </row>
    <row r="1049" spans="1:15" x14ac:dyDescent="0.4">
      <c r="A1049" s="117" t="s">
        <v>6634</v>
      </c>
      <c r="B1049" s="117" t="s">
        <v>225</v>
      </c>
      <c r="C1049" s="117" t="s">
        <v>224</v>
      </c>
      <c r="D1049" s="117" t="s">
        <v>223</v>
      </c>
      <c r="E1049" s="117" t="s">
        <v>4561</v>
      </c>
      <c r="F1049" s="117" t="s">
        <v>4560</v>
      </c>
      <c r="G1049" s="118" t="str">
        <f t="shared" si="16"/>
        <v>128287佐倉市、酒々井町清掃組合</v>
      </c>
      <c r="H1049" s="117"/>
      <c r="J1049" s="117"/>
      <c r="K1049" s="121">
        <v>136143</v>
      </c>
      <c r="L1049" s="121">
        <v>66733</v>
      </c>
      <c r="M1049" s="121">
        <v>31198</v>
      </c>
      <c r="N1049" s="121">
        <v>19463</v>
      </c>
      <c r="O1049" s="121">
        <v>386</v>
      </c>
    </row>
    <row r="1050" spans="1:15" x14ac:dyDescent="0.4">
      <c r="A1050" s="117" t="s">
        <v>6634</v>
      </c>
      <c r="B1050" s="117" t="s">
        <v>225</v>
      </c>
      <c r="C1050" s="117" t="s">
        <v>224</v>
      </c>
      <c r="D1050" s="117" t="s">
        <v>223</v>
      </c>
      <c r="E1050" s="117" t="s">
        <v>4559</v>
      </c>
      <c r="F1050" s="117" t="s">
        <v>4558</v>
      </c>
      <c r="G1050" s="118" t="str">
        <f t="shared" si="16"/>
        <v>128309東金市外三市町清掃組合</v>
      </c>
      <c r="H1050" s="117"/>
      <c r="J1050" s="117"/>
      <c r="K1050" s="121">
        <v>159844</v>
      </c>
      <c r="L1050" s="121">
        <v>80105</v>
      </c>
      <c r="M1050" s="121">
        <v>38072</v>
      </c>
      <c r="N1050" s="121">
        <v>23494</v>
      </c>
      <c r="O1050" s="121">
        <v>399</v>
      </c>
    </row>
    <row r="1051" spans="1:15" x14ac:dyDescent="0.4">
      <c r="A1051" s="117" t="s">
        <v>6634</v>
      </c>
      <c r="B1051" s="117" t="s">
        <v>225</v>
      </c>
      <c r="C1051" s="117" t="s">
        <v>224</v>
      </c>
      <c r="D1051" s="117" t="s">
        <v>223</v>
      </c>
      <c r="E1051" s="117" t="s">
        <v>4557</v>
      </c>
      <c r="F1051" s="117" t="s">
        <v>4556</v>
      </c>
      <c r="G1051" s="118" t="str">
        <f t="shared" si="16"/>
        <v>128317山武郡市環境衛生組合</v>
      </c>
      <c r="H1051" s="117"/>
      <c r="J1051" s="117"/>
      <c r="K1051" s="121">
        <v>90706</v>
      </c>
      <c r="L1051" s="121">
        <v>47172</v>
      </c>
      <c r="M1051" s="121">
        <v>19262</v>
      </c>
      <c r="N1051" s="121">
        <v>13274</v>
      </c>
      <c r="O1051" s="121">
        <v>249</v>
      </c>
    </row>
    <row r="1052" spans="1:15" x14ac:dyDescent="0.4">
      <c r="A1052" s="117" t="s">
        <v>6634</v>
      </c>
      <c r="B1052" s="117" t="s">
        <v>225</v>
      </c>
      <c r="C1052" s="117" t="s">
        <v>224</v>
      </c>
      <c r="D1052" s="117" t="s">
        <v>223</v>
      </c>
      <c r="E1052" s="117" t="s">
        <v>4555</v>
      </c>
      <c r="F1052" s="117" t="s">
        <v>4554</v>
      </c>
      <c r="G1052" s="118" t="str">
        <f t="shared" si="16"/>
        <v>128333柏・白井・鎌ケ谷環境衛生組合</v>
      </c>
      <c r="H1052" s="117"/>
      <c r="J1052" s="117"/>
      <c r="K1052" s="121">
        <v>191905</v>
      </c>
      <c r="L1052" s="121">
        <v>102636</v>
      </c>
      <c r="M1052" s="121">
        <v>51717</v>
      </c>
      <c r="N1052" s="121">
        <v>30850</v>
      </c>
      <c r="O1052" s="121">
        <v>518</v>
      </c>
    </row>
    <row r="1053" spans="1:15" x14ac:dyDescent="0.4">
      <c r="A1053" s="117" t="s">
        <v>6634</v>
      </c>
      <c r="B1053" s="117" t="s">
        <v>225</v>
      </c>
      <c r="C1053" s="117" t="s">
        <v>224</v>
      </c>
      <c r="D1053" s="117" t="s">
        <v>223</v>
      </c>
      <c r="E1053" s="117" t="s">
        <v>4553</v>
      </c>
      <c r="F1053" s="117" t="s">
        <v>4552</v>
      </c>
      <c r="G1053" s="118" t="str">
        <f t="shared" si="16"/>
        <v>128341印旛衛生施設管理組合</v>
      </c>
      <c r="H1053" s="117"/>
      <c r="J1053" s="117"/>
      <c r="K1053" s="121">
        <v>73667</v>
      </c>
      <c r="L1053" s="121">
        <v>37227</v>
      </c>
      <c r="M1053" s="121">
        <v>17425</v>
      </c>
      <c r="N1053" s="121">
        <v>10959</v>
      </c>
      <c r="O1053" s="121">
        <v>232</v>
      </c>
    </row>
    <row r="1054" spans="1:15" x14ac:dyDescent="0.4">
      <c r="A1054" s="117" t="s">
        <v>6634</v>
      </c>
      <c r="B1054" s="117" t="s">
        <v>225</v>
      </c>
      <c r="C1054" s="117" t="s">
        <v>224</v>
      </c>
      <c r="D1054" s="117" t="s">
        <v>223</v>
      </c>
      <c r="E1054" s="117" t="s">
        <v>4551</v>
      </c>
      <c r="F1054" s="117" t="s">
        <v>4550</v>
      </c>
      <c r="G1054" s="118" t="str">
        <f t="shared" si="16"/>
        <v>128350印西地区衛生組合</v>
      </c>
      <c r="H1054" s="117"/>
      <c r="J1054" s="117"/>
      <c r="K1054" s="121">
        <v>60300</v>
      </c>
      <c r="L1054" s="121">
        <v>31638</v>
      </c>
      <c r="M1054" s="121">
        <v>12994</v>
      </c>
      <c r="N1054" s="121">
        <v>9044</v>
      </c>
      <c r="O1054" s="121">
        <v>160</v>
      </c>
    </row>
    <row r="1055" spans="1:15" x14ac:dyDescent="0.4">
      <c r="A1055" s="117" t="s">
        <v>6634</v>
      </c>
      <c r="B1055" s="117" t="s">
        <v>225</v>
      </c>
      <c r="C1055" s="117" t="s">
        <v>224</v>
      </c>
      <c r="D1055" s="117" t="s">
        <v>223</v>
      </c>
      <c r="E1055" s="117" t="s">
        <v>4549</v>
      </c>
      <c r="F1055" s="117" t="s">
        <v>4548</v>
      </c>
      <c r="G1055" s="118" t="str">
        <f t="shared" si="16"/>
        <v>128384東総衛生組合</v>
      </c>
      <c r="H1055" s="117"/>
      <c r="J1055" s="117"/>
      <c r="K1055" s="121">
        <v>120988</v>
      </c>
      <c r="L1055" s="121">
        <v>58420</v>
      </c>
      <c r="M1055" s="121">
        <v>26686</v>
      </c>
      <c r="N1055" s="121">
        <v>16761</v>
      </c>
      <c r="O1055" s="121">
        <v>284</v>
      </c>
    </row>
    <row r="1056" spans="1:15" x14ac:dyDescent="0.4">
      <c r="A1056" s="117" t="s">
        <v>6634</v>
      </c>
      <c r="B1056" s="117" t="s">
        <v>225</v>
      </c>
      <c r="C1056" s="117" t="s">
        <v>224</v>
      </c>
      <c r="D1056" s="117" t="s">
        <v>223</v>
      </c>
      <c r="E1056" s="117" t="s">
        <v>4547</v>
      </c>
      <c r="F1056" s="117" t="s">
        <v>4546</v>
      </c>
      <c r="G1056" s="118" t="str">
        <f t="shared" si="16"/>
        <v>128414夷隅環境衛生組合</v>
      </c>
      <c r="H1056" s="117"/>
      <c r="J1056" s="117"/>
      <c r="K1056" s="121">
        <v>212054</v>
      </c>
      <c r="L1056" s="121">
        <v>106572</v>
      </c>
      <c r="M1056" s="121">
        <v>42778</v>
      </c>
      <c r="N1056" s="121">
        <v>29947</v>
      </c>
      <c r="O1056" s="121">
        <v>577</v>
      </c>
    </row>
    <row r="1057" spans="1:15" x14ac:dyDescent="0.4">
      <c r="A1057" s="117" t="s">
        <v>6634</v>
      </c>
      <c r="B1057" s="117" t="s">
        <v>225</v>
      </c>
      <c r="C1057" s="117" t="s">
        <v>224</v>
      </c>
      <c r="D1057" s="117" t="s">
        <v>223</v>
      </c>
      <c r="E1057" s="117" t="s">
        <v>4545</v>
      </c>
      <c r="F1057" s="117" t="s">
        <v>4544</v>
      </c>
      <c r="G1057" s="118" t="str">
        <f t="shared" si="16"/>
        <v>128449佐倉市、四街道市、酒々井町葬祭組合</v>
      </c>
      <c r="H1057" s="117"/>
      <c r="J1057" s="117"/>
      <c r="K1057" s="121">
        <v>110526</v>
      </c>
      <c r="L1057" s="121">
        <v>56487</v>
      </c>
      <c r="M1057" s="121">
        <v>26660</v>
      </c>
      <c r="N1057" s="121">
        <v>17119</v>
      </c>
      <c r="O1057" s="121">
        <v>93</v>
      </c>
    </row>
    <row r="1058" spans="1:15" x14ac:dyDescent="0.4">
      <c r="A1058" s="117" t="s">
        <v>6634</v>
      </c>
      <c r="B1058" s="117" t="s">
        <v>225</v>
      </c>
      <c r="C1058" s="117" t="s">
        <v>224</v>
      </c>
      <c r="D1058" s="117" t="s">
        <v>223</v>
      </c>
      <c r="E1058" s="117" t="s">
        <v>4543</v>
      </c>
      <c r="F1058" s="117" t="s">
        <v>4542</v>
      </c>
      <c r="G1058" s="118" t="str">
        <f t="shared" si="16"/>
        <v>128465一宮聖苑組合</v>
      </c>
      <c r="H1058" s="117"/>
      <c r="J1058" s="117"/>
      <c r="K1058" s="121">
        <v>19880</v>
      </c>
      <c r="L1058" s="121">
        <v>9728</v>
      </c>
      <c r="M1058" s="121">
        <v>4562</v>
      </c>
      <c r="N1058" s="121">
        <v>2797</v>
      </c>
      <c r="O1058" s="121">
        <v>23</v>
      </c>
    </row>
    <row r="1059" spans="1:15" x14ac:dyDescent="0.4">
      <c r="A1059" s="117" t="s">
        <v>6634</v>
      </c>
      <c r="B1059" s="117" t="s">
        <v>225</v>
      </c>
      <c r="C1059" s="117" t="s">
        <v>224</v>
      </c>
      <c r="D1059" s="117" t="s">
        <v>223</v>
      </c>
      <c r="E1059" s="117" t="s">
        <v>4541</v>
      </c>
      <c r="F1059" s="117" t="s">
        <v>4540</v>
      </c>
      <c r="G1059" s="118" t="str">
        <f t="shared" si="16"/>
        <v>128473印旛利根川水防事務組合</v>
      </c>
      <c r="H1059" s="117"/>
      <c r="J1059" s="117"/>
      <c r="K1059" s="121">
        <v>9291</v>
      </c>
      <c r="L1059" s="121">
        <v>5016</v>
      </c>
      <c r="M1059" s="121">
        <v>2069</v>
      </c>
      <c r="N1059" s="121">
        <v>1451</v>
      </c>
      <c r="O1059" s="121">
        <v>8</v>
      </c>
    </row>
    <row r="1060" spans="1:15" x14ac:dyDescent="0.4">
      <c r="A1060" s="117" t="s">
        <v>6634</v>
      </c>
      <c r="B1060" s="117" t="s">
        <v>225</v>
      </c>
      <c r="C1060" s="117" t="s">
        <v>224</v>
      </c>
      <c r="D1060" s="117" t="s">
        <v>223</v>
      </c>
      <c r="E1060" s="117" t="s">
        <v>4539</v>
      </c>
      <c r="F1060" s="117" t="s">
        <v>4538</v>
      </c>
      <c r="G1060" s="118" t="str">
        <f t="shared" si="16"/>
        <v>128503布施学校組合</v>
      </c>
      <c r="H1060" s="117"/>
      <c r="J1060" s="117"/>
      <c r="K1060" s="121">
        <v>7499</v>
      </c>
      <c r="L1060" s="121">
        <v>3797</v>
      </c>
      <c r="M1060" s="121">
        <v>1624</v>
      </c>
      <c r="N1060" s="121">
        <v>1117</v>
      </c>
      <c r="O1060" s="121">
        <v>11</v>
      </c>
    </row>
    <row r="1061" spans="1:15" x14ac:dyDescent="0.4">
      <c r="A1061" s="117" t="s">
        <v>6634</v>
      </c>
      <c r="B1061" s="117" t="s">
        <v>225</v>
      </c>
      <c r="C1061" s="117" t="s">
        <v>224</v>
      </c>
      <c r="D1061" s="117" t="s">
        <v>223</v>
      </c>
      <c r="E1061" s="117" t="s">
        <v>4537</v>
      </c>
      <c r="F1061" s="117" t="s">
        <v>4536</v>
      </c>
      <c r="G1061" s="118" t="str">
        <f t="shared" si="16"/>
        <v>128538千葉県競馬組合</v>
      </c>
      <c r="H1061" s="117"/>
      <c r="J1061" s="117"/>
      <c r="K1061" s="121">
        <v>0</v>
      </c>
      <c r="L1061" s="121">
        <v>0</v>
      </c>
      <c r="M1061" s="121">
        <v>0</v>
      </c>
      <c r="N1061" s="121">
        <v>0</v>
      </c>
      <c r="O1061" s="121">
        <v>0</v>
      </c>
    </row>
    <row r="1062" spans="1:15" x14ac:dyDescent="0.4">
      <c r="A1062" s="117" t="s">
        <v>6634</v>
      </c>
      <c r="B1062" s="117" t="s">
        <v>225</v>
      </c>
      <c r="C1062" s="117" t="s">
        <v>224</v>
      </c>
      <c r="D1062" s="117" t="s">
        <v>223</v>
      </c>
      <c r="E1062" s="117" t="s">
        <v>4535</v>
      </c>
      <c r="F1062" s="117" t="s">
        <v>4534</v>
      </c>
      <c r="G1062" s="118" t="str">
        <f t="shared" si="16"/>
        <v>128546匝瑳市ほか二町環境衛生組合</v>
      </c>
      <c r="H1062" s="117"/>
      <c r="J1062" s="117"/>
      <c r="K1062" s="121">
        <v>69601</v>
      </c>
      <c r="L1062" s="121">
        <v>34565</v>
      </c>
      <c r="M1062" s="121">
        <v>15326</v>
      </c>
      <c r="N1062" s="121">
        <v>11591</v>
      </c>
      <c r="O1062" s="121">
        <v>205</v>
      </c>
    </row>
    <row r="1063" spans="1:15" x14ac:dyDescent="0.4">
      <c r="A1063" s="117" t="s">
        <v>6634</v>
      </c>
      <c r="B1063" s="117" t="s">
        <v>225</v>
      </c>
      <c r="C1063" s="117" t="s">
        <v>224</v>
      </c>
      <c r="D1063" s="117" t="s">
        <v>223</v>
      </c>
      <c r="E1063" s="117" t="s">
        <v>4533</v>
      </c>
      <c r="F1063" s="117" t="s">
        <v>4532</v>
      </c>
      <c r="G1063" s="118" t="str">
        <f t="shared" si="16"/>
        <v>128571君津郡市広域市町村圏事務組合</v>
      </c>
      <c r="H1063" s="117"/>
      <c r="J1063" s="117"/>
      <c r="K1063" s="121">
        <v>300271</v>
      </c>
      <c r="L1063" s="121">
        <v>149152</v>
      </c>
      <c r="M1063" s="121">
        <v>70673</v>
      </c>
      <c r="N1063" s="121">
        <v>43064</v>
      </c>
      <c r="O1063" s="121">
        <v>268</v>
      </c>
    </row>
    <row r="1064" spans="1:15" x14ac:dyDescent="0.4">
      <c r="A1064" s="117" t="s">
        <v>6634</v>
      </c>
      <c r="B1064" s="117" t="s">
        <v>225</v>
      </c>
      <c r="C1064" s="117" t="s">
        <v>224</v>
      </c>
      <c r="D1064" s="117" t="s">
        <v>223</v>
      </c>
      <c r="E1064" s="117" t="s">
        <v>4531</v>
      </c>
      <c r="F1064" s="117" t="s">
        <v>4530</v>
      </c>
      <c r="G1064" s="118" t="str">
        <f t="shared" si="16"/>
        <v>128589千葉県市町村交通災害共済事業会計</v>
      </c>
      <c r="H1064" s="117"/>
      <c r="J1064" s="117"/>
      <c r="K1064" s="121">
        <v>0</v>
      </c>
      <c r="L1064" s="121">
        <v>0</v>
      </c>
      <c r="M1064" s="121">
        <v>0</v>
      </c>
      <c r="N1064" s="121">
        <v>0</v>
      </c>
      <c r="O1064" s="121">
        <v>0</v>
      </c>
    </row>
    <row r="1065" spans="1:15" x14ac:dyDescent="0.4">
      <c r="A1065" s="117" t="s">
        <v>6634</v>
      </c>
      <c r="B1065" s="117" t="s">
        <v>225</v>
      </c>
      <c r="C1065" s="117" t="s">
        <v>224</v>
      </c>
      <c r="D1065" s="117" t="s">
        <v>223</v>
      </c>
      <c r="E1065" s="117" t="s">
        <v>4529</v>
      </c>
      <c r="F1065" s="117" t="s">
        <v>4528</v>
      </c>
      <c r="G1065" s="118" t="str">
        <f t="shared" si="16"/>
        <v>128601安房郡市広域市町村圏事務組合</v>
      </c>
      <c r="H1065" s="117"/>
      <c r="J1065" s="117"/>
      <c r="K1065" s="121">
        <v>2040420</v>
      </c>
      <c r="L1065" s="121">
        <v>1007682</v>
      </c>
      <c r="M1065" s="121">
        <v>580096</v>
      </c>
      <c r="N1065" s="121">
        <v>318354</v>
      </c>
      <c r="O1065" s="121">
        <v>3697</v>
      </c>
    </row>
    <row r="1066" spans="1:15" x14ac:dyDescent="0.4">
      <c r="A1066" s="117" t="s">
        <v>6634</v>
      </c>
      <c r="B1066" s="117" t="s">
        <v>225</v>
      </c>
      <c r="C1066" s="117" t="s">
        <v>224</v>
      </c>
      <c r="D1066" s="117" t="s">
        <v>223</v>
      </c>
      <c r="E1066" s="117" t="s">
        <v>4527</v>
      </c>
      <c r="F1066" s="117" t="s">
        <v>4526</v>
      </c>
      <c r="G1066" s="118" t="str">
        <f t="shared" si="16"/>
        <v>128619四市複合事務組合</v>
      </c>
      <c r="H1066" s="117"/>
      <c r="J1066" s="117"/>
      <c r="K1066" s="121">
        <v>284511</v>
      </c>
      <c r="L1066" s="121">
        <v>129439</v>
      </c>
      <c r="M1066" s="121">
        <v>66135</v>
      </c>
      <c r="N1066" s="121">
        <v>38409</v>
      </c>
      <c r="O1066" s="121">
        <v>203</v>
      </c>
    </row>
    <row r="1067" spans="1:15" x14ac:dyDescent="0.4">
      <c r="A1067" s="117" t="s">
        <v>6634</v>
      </c>
      <c r="B1067" s="117" t="s">
        <v>225</v>
      </c>
      <c r="C1067" s="117" t="s">
        <v>224</v>
      </c>
      <c r="D1067" s="117" t="s">
        <v>223</v>
      </c>
      <c r="E1067" s="117" t="s">
        <v>4525</v>
      </c>
      <c r="F1067" s="117" t="s">
        <v>4524</v>
      </c>
      <c r="G1067" s="118" t="str">
        <f t="shared" si="16"/>
        <v>128635長生郡市広域市町村圏組合（普通会計分）</v>
      </c>
      <c r="H1067" s="117"/>
      <c r="J1067" s="117"/>
      <c r="K1067" s="121">
        <v>2193565</v>
      </c>
      <c r="L1067" s="121">
        <v>1137499</v>
      </c>
      <c r="M1067" s="121">
        <v>627020</v>
      </c>
      <c r="N1067" s="121">
        <v>358982</v>
      </c>
      <c r="O1067" s="121">
        <v>3949</v>
      </c>
    </row>
    <row r="1068" spans="1:15" x14ac:dyDescent="0.4">
      <c r="A1068" s="117" t="s">
        <v>6634</v>
      </c>
      <c r="B1068" s="117" t="s">
        <v>225</v>
      </c>
      <c r="C1068" s="117" t="s">
        <v>224</v>
      </c>
      <c r="D1068" s="117" t="s">
        <v>223</v>
      </c>
      <c r="E1068" s="117" t="s">
        <v>4523</v>
      </c>
      <c r="F1068" s="117" t="s">
        <v>4522</v>
      </c>
      <c r="G1068" s="118" t="str">
        <f t="shared" si="16"/>
        <v>128651匝瑳市横芝光町消防組合</v>
      </c>
      <c r="H1068" s="117"/>
      <c r="J1068" s="117"/>
      <c r="K1068" s="121">
        <v>779287</v>
      </c>
      <c r="L1068" s="121">
        <v>391772</v>
      </c>
      <c r="M1068" s="121">
        <v>226546</v>
      </c>
      <c r="N1068" s="121">
        <v>124695</v>
      </c>
      <c r="O1068" s="121">
        <v>1377</v>
      </c>
    </row>
    <row r="1069" spans="1:15" x14ac:dyDescent="0.4">
      <c r="A1069" s="117" t="s">
        <v>6634</v>
      </c>
      <c r="B1069" s="117" t="s">
        <v>225</v>
      </c>
      <c r="C1069" s="117" t="s">
        <v>224</v>
      </c>
      <c r="D1069" s="117" t="s">
        <v>223</v>
      </c>
      <c r="E1069" s="117" t="s">
        <v>4521</v>
      </c>
      <c r="F1069" s="117" t="s">
        <v>4520</v>
      </c>
      <c r="G1069" s="118" t="str">
        <f t="shared" si="16"/>
        <v>128660山武郡市広域行政組合</v>
      </c>
      <c r="H1069" s="117"/>
      <c r="J1069" s="117"/>
      <c r="K1069" s="121">
        <v>2731320</v>
      </c>
      <c r="L1069" s="121">
        <v>1322030</v>
      </c>
      <c r="M1069" s="121">
        <v>742680</v>
      </c>
      <c r="N1069" s="121">
        <v>411201</v>
      </c>
      <c r="O1069" s="121">
        <v>5656</v>
      </c>
    </row>
    <row r="1070" spans="1:15" x14ac:dyDescent="0.4">
      <c r="A1070" s="117" t="s">
        <v>6634</v>
      </c>
      <c r="B1070" s="117" t="s">
        <v>225</v>
      </c>
      <c r="C1070" s="117" t="s">
        <v>224</v>
      </c>
      <c r="D1070" s="117" t="s">
        <v>223</v>
      </c>
      <c r="E1070" s="117" t="s">
        <v>4519</v>
      </c>
      <c r="F1070" s="117" t="s">
        <v>4518</v>
      </c>
      <c r="G1070" s="118" t="str">
        <f t="shared" si="16"/>
        <v>128678香取広域市町村圏事務組合</v>
      </c>
      <c r="H1070" s="117"/>
      <c r="J1070" s="117"/>
      <c r="K1070" s="121">
        <v>2141873</v>
      </c>
      <c r="L1070" s="121">
        <v>1022182</v>
      </c>
      <c r="M1070" s="121">
        <v>565128</v>
      </c>
      <c r="N1070" s="121">
        <v>318008</v>
      </c>
      <c r="O1070" s="121">
        <v>3888</v>
      </c>
    </row>
    <row r="1071" spans="1:15" x14ac:dyDescent="0.4">
      <c r="A1071" s="117" t="s">
        <v>6634</v>
      </c>
      <c r="B1071" s="117" t="s">
        <v>225</v>
      </c>
      <c r="C1071" s="117" t="s">
        <v>224</v>
      </c>
      <c r="D1071" s="117" t="s">
        <v>223</v>
      </c>
      <c r="E1071" s="117" t="s">
        <v>4517</v>
      </c>
      <c r="F1071" s="117" t="s">
        <v>4516</v>
      </c>
      <c r="G1071" s="118" t="str">
        <f t="shared" si="16"/>
        <v>128686佐倉市八街市酒々井町消防組合</v>
      </c>
      <c r="H1071" s="117"/>
      <c r="J1071" s="117"/>
      <c r="K1071" s="121">
        <v>3334561</v>
      </c>
      <c r="L1071" s="121">
        <v>1749638</v>
      </c>
      <c r="M1071" s="121">
        <v>1023898</v>
      </c>
      <c r="N1071" s="121">
        <v>551672</v>
      </c>
      <c r="O1071" s="121">
        <v>6679</v>
      </c>
    </row>
    <row r="1072" spans="1:15" x14ac:dyDescent="0.4">
      <c r="A1072" s="117" t="s">
        <v>6634</v>
      </c>
      <c r="B1072" s="117" t="s">
        <v>225</v>
      </c>
      <c r="C1072" s="117" t="s">
        <v>224</v>
      </c>
      <c r="D1072" s="117" t="s">
        <v>223</v>
      </c>
      <c r="E1072" s="117" t="s">
        <v>4515</v>
      </c>
      <c r="F1072" s="117" t="s">
        <v>4514</v>
      </c>
      <c r="G1072" s="118" t="str">
        <f t="shared" si="16"/>
        <v>128694東総地区広域市町村圏事務組合</v>
      </c>
      <c r="H1072" s="117"/>
      <c r="J1072" s="117"/>
      <c r="K1072" s="121">
        <v>98617</v>
      </c>
      <c r="L1072" s="121">
        <v>54048</v>
      </c>
      <c r="M1072" s="121">
        <v>27598</v>
      </c>
      <c r="N1072" s="121">
        <v>16361</v>
      </c>
      <c r="O1072" s="121">
        <v>90</v>
      </c>
    </row>
    <row r="1073" spans="1:15" x14ac:dyDescent="0.4">
      <c r="A1073" s="117" t="s">
        <v>6634</v>
      </c>
      <c r="B1073" s="117" t="s">
        <v>225</v>
      </c>
      <c r="C1073" s="117" t="s">
        <v>224</v>
      </c>
      <c r="D1073" s="117" t="s">
        <v>223</v>
      </c>
      <c r="E1073" s="117" t="s">
        <v>4513</v>
      </c>
      <c r="F1073" s="117" t="s">
        <v>4512</v>
      </c>
      <c r="G1073" s="118" t="str">
        <f t="shared" si="16"/>
        <v>128708印西地区消防組合</v>
      </c>
      <c r="H1073" s="117"/>
      <c r="J1073" s="117"/>
      <c r="K1073" s="121">
        <v>2076273</v>
      </c>
      <c r="L1073" s="121">
        <v>1108536</v>
      </c>
      <c r="M1073" s="121">
        <v>617465</v>
      </c>
      <c r="N1073" s="121">
        <v>343162</v>
      </c>
      <c r="O1073" s="121">
        <v>3959</v>
      </c>
    </row>
    <row r="1074" spans="1:15" x14ac:dyDescent="0.4">
      <c r="A1074" s="117" t="s">
        <v>6634</v>
      </c>
      <c r="B1074" s="117" t="s">
        <v>225</v>
      </c>
      <c r="C1074" s="117" t="s">
        <v>224</v>
      </c>
      <c r="D1074" s="117" t="s">
        <v>223</v>
      </c>
      <c r="E1074" s="117" t="s">
        <v>4511</v>
      </c>
      <c r="F1074" s="117" t="s">
        <v>4510</v>
      </c>
      <c r="G1074" s="118" t="str">
        <f t="shared" si="16"/>
        <v>128732夷隅郡市広域市町村圏事務組合</v>
      </c>
      <c r="H1074" s="117"/>
      <c r="J1074" s="117"/>
      <c r="K1074" s="121">
        <v>1510861</v>
      </c>
      <c r="L1074" s="121">
        <v>753842</v>
      </c>
      <c r="M1074" s="121">
        <v>415456</v>
      </c>
      <c r="N1074" s="121">
        <v>232804</v>
      </c>
      <c r="O1074" s="121">
        <v>2590</v>
      </c>
    </row>
    <row r="1075" spans="1:15" x14ac:dyDescent="0.4">
      <c r="A1075" s="117" t="s">
        <v>6634</v>
      </c>
      <c r="B1075" s="117" t="s">
        <v>225</v>
      </c>
      <c r="C1075" s="117" t="s">
        <v>224</v>
      </c>
      <c r="D1075" s="117" t="s">
        <v>223</v>
      </c>
      <c r="E1075" s="117" t="s">
        <v>4509</v>
      </c>
      <c r="F1075" s="117" t="s">
        <v>4508</v>
      </c>
      <c r="G1075" s="118" t="str">
        <f t="shared" si="16"/>
        <v>128741印旛郡市広域市町村圏事務組合（普通会計分）</v>
      </c>
      <c r="H1075" s="117"/>
      <c r="J1075" s="117"/>
      <c r="K1075" s="121">
        <v>95216</v>
      </c>
      <c r="L1075" s="121">
        <v>47164</v>
      </c>
      <c r="M1075" s="121">
        <v>23596</v>
      </c>
      <c r="N1075" s="121">
        <v>13847</v>
      </c>
      <c r="O1075" s="121">
        <v>31</v>
      </c>
    </row>
    <row r="1076" spans="1:15" x14ac:dyDescent="0.4">
      <c r="A1076" s="117" t="s">
        <v>6634</v>
      </c>
      <c r="B1076" s="117" t="s">
        <v>225</v>
      </c>
      <c r="C1076" s="117" t="s">
        <v>224</v>
      </c>
      <c r="D1076" s="117" t="s">
        <v>223</v>
      </c>
      <c r="E1076" s="117" t="s">
        <v>4507</v>
      </c>
      <c r="F1076" s="117" t="s">
        <v>6643</v>
      </c>
      <c r="G1076" s="118" t="str">
        <f t="shared" si="16"/>
        <v>128830印西地区環境整備事業組合（普通会計分）</v>
      </c>
      <c r="H1076" s="117"/>
      <c r="J1076" s="117"/>
      <c r="K1076" s="121">
        <v>261835</v>
      </c>
      <c r="L1076" s="121">
        <v>139580</v>
      </c>
      <c r="M1076" s="121">
        <v>66330</v>
      </c>
      <c r="N1076" s="121">
        <v>41185</v>
      </c>
      <c r="O1076" s="121">
        <v>700</v>
      </c>
    </row>
    <row r="1077" spans="1:15" x14ac:dyDescent="0.4">
      <c r="A1077" s="117" t="s">
        <v>6634</v>
      </c>
      <c r="B1077" s="117" t="s">
        <v>225</v>
      </c>
      <c r="C1077" s="117" t="s">
        <v>224</v>
      </c>
      <c r="D1077" s="117" t="s">
        <v>223</v>
      </c>
      <c r="E1077" s="117" t="s">
        <v>4506</v>
      </c>
      <c r="F1077" s="117" t="s">
        <v>4505</v>
      </c>
      <c r="G1077" s="118" t="str">
        <f t="shared" si="16"/>
        <v>128902千葉県後期高齢者医療広域連合</v>
      </c>
      <c r="H1077" s="117"/>
      <c r="J1077" s="117"/>
      <c r="K1077" s="121">
        <v>45015</v>
      </c>
      <c r="L1077" s="121">
        <v>21819</v>
      </c>
      <c r="M1077" s="121">
        <v>14187</v>
      </c>
      <c r="N1077" s="121">
        <v>7345</v>
      </c>
      <c r="O1077" s="121">
        <v>47</v>
      </c>
    </row>
    <row r="1078" spans="1:15" x14ac:dyDescent="0.4">
      <c r="A1078" s="117" t="s">
        <v>6634</v>
      </c>
      <c r="B1078" s="117" t="s">
        <v>225</v>
      </c>
      <c r="C1078" s="117" t="s">
        <v>224</v>
      </c>
      <c r="D1078" s="117" t="s">
        <v>223</v>
      </c>
      <c r="E1078" s="117" t="s">
        <v>4503</v>
      </c>
      <c r="F1078" s="117" t="s">
        <v>4502</v>
      </c>
      <c r="G1078" s="118" t="str">
        <f t="shared" si="16"/>
        <v>131016千代田区</v>
      </c>
      <c r="H1078" s="117"/>
      <c r="J1078" s="117"/>
      <c r="K1078" s="121">
        <v>10998268</v>
      </c>
      <c r="L1078" s="121">
        <v>4675811</v>
      </c>
      <c r="M1078" s="121">
        <v>2441207</v>
      </c>
      <c r="N1078" s="121">
        <v>1511452</v>
      </c>
      <c r="O1078" s="121">
        <v>9919</v>
      </c>
    </row>
    <row r="1079" spans="1:15" x14ac:dyDescent="0.4">
      <c r="A1079" s="117" t="s">
        <v>6634</v>
      </c>
      <c r="B1079" s="117" t="s">
        <v>225</v>
      </c>
      <c r="C1079" s="117" t="s">
        <v>224</v>
      </c>
      <c r="D1079" s="117" t="s">
        <v>223</v>
      </c>
      <c r="E1079" s="117" t="s">
        <v>4501</v>
      </c>
      <c r="F1079" s="117" t="s">
        <v>4500</v>
      </c>
      <c r="G1079" s="118" t="str">
        <f t="shared" si="16"/>
        <v>131024中央区</v>
      </c>
      <c r="H1079" s="117"/>
      <c r="J1079" s="117"/>
      <c r="K1079" s="121">
        <v>14843235</v>
      </c>
      <c r="L1079" s="121">
        <v>6257667</v>
      </c>
      <c r="M1079" s="121">
        <v>3369180</v>
      </c>
      <c r="N1079" s="121">
        <v>2159727</v>
      </c>
      <c r="O1079" s="121">
        <v>12568</v>
      </c>
    </row>
    <row r="1080" spans="1:15" x14ac:dyDescent="0.4">
      <c r="A1080" s="117" t="s">
        <v>6634</v>
      </c>
      <c r="B1080" s="117" t="s">
        <v>225</v>
      </c>
      <c r="C1080" s="117" t="s">
        <v>224</v>
      </c>
      <c r="D1080" s="117" t="s">
        <v>223</v>
      </c>
      <c r="E1080" s="117" t="s">
        <v>4499</v>
      </c>
      <c r="F1080" s="117" t="s">
        <v>4498</v>
      </c>
      <c r="G1080" s="118" t="str">
        <f t="shared" si="16"/>
        <v>131032港区</v>
      </c>
      <c r="H1080" s="117"/>
      <c r="J1080" s="117"/>
      <c r="K1080" s="121">
        <v>18930461</v>
      </c>
      <c r="L1080" s="121">
        <v>8653676</v>
      </c>
      <c r="M1080" s="121">
        <v>4528042</v>
      </c>
      <c r="N1080" s="121">
        <v>2856554</v>
      </c>
      <c r="O1080" s="121">
        <v>18345</v>
      </c>
    </row>
    <row r="1081" spans="1:15" x14ac:dyDescent="0.4">
      <c r="A1081" s="117" t="s">
        <v>6634</v>
      </c>
      <c r="B1081" s="117" t="s">
        <v>225</v>
      </c>
      <c r="C1081" s="117" t="s">
        <v>224</v>
      </c>
      <c r="D1081" s="117" t="s">
        <v>223</v>
      </c>
      <c r="E1081" s="117" t="s">
        <v>4497</v>
      </c>
      <c r="F1081" s="117" t="s">
        <v>4496</v>
      </c>
      <c r="G1081" s="118" t="str">
        <f t="shared" si="16"/>
        <v>131041新宿区</v>
      </c>
      <c r="H1081" s="117"/>
      <c r="J1081" s="117"/>
      <c r="K1081" s="121">
        <v>26077020</v>
      </c>
      <c r="L1081" s="121">
        <v>11259237</v>
      </c>
      <c r="M1081" s="121">
        <v>5877760</v>
      </c>
      <c r="N1081" s="121">
        <v>3622386</v>
      </c>
      <c r="O1081" s="121">
        <v>27319</v>
      </c>
    </row>
    <row r="1082" spans="1:15" x14ac:dyDescent="0.4">
      <c r="A1082" s="117" t="s">
        <v>6634</v>
      </c>
      <c r="B1082" s="117" t="s">
        <v>225</v>
      </c>
      <c r="C1082" s="117" t="s">
        <v>224</v>
      </c>
      <c r="D1082" s="117" t="s">
        <v>223</v>
      </c>
      <c r="E1082" s="117" t="s">
        <v>4495</v>
      </c>
      <c r="F1082" s="117" t="s">
        <v>4494</v>
      </c>
      <c r="G1082" s="118" t="str">
        <f t="shared" si="16"/>
        <v>131059文京区</v>
      </c>
      <c r="H1082" s="117"/>
      <c r="J1082" s="117"/>
      <c r="K1082" s="121">
        <v>19077642</v>
      </c>
      <c r="L1082" s="121">
        <v>7276597</v>
      </c>
      <c r="M1082" s="121">
        <v>3683429</v>
      </c>
      <c r="N1082" s="121">
        <v>2306536</v>
      </c>
      <c r="O1082" s="121">
        <v>17170</v>
      </c>
    </row>
    <row r="1083" spans="1:15" x14ac:dyDescent="0.4">
      <c r="A1083" s="117" t="s">
        <v>6634</v>
      </c>
      <c r="B1083" s="117" t="s">
        <v>225</v>
      </c>
      <c r="C1083" s="117" t="s">
        <v>224</v>
      </c>
      <c r="D1083" s="117" t="s">
        <v>223</v>
      </c>
      <c r="E1083" s="117" t="s">
        <v>4493</v>
      </c>
      <c r="F1083" s="117" t="s">
        <v>4492</v>
      </c>
      <c r="G1083" s="118" t="str">
        <f t="shared" si="16"/>
        <v>131067台東区</v>
      </c>
      <c r="H1083" s="117"/>
      <c r="J1083" s="117"/>
      <c r="K1083" s="121">
        <v>16078851</v>
      </c>
      <c r="L1083" s="121">
        <v>7093794</v>
      </c>
      <c r="M1083" s="121">
        <v>3670135</v>
      </c>
      <c r="N1083" s="121">
        <v>2264826</v>
      </c>
      <c r="O1083" s="121">
        <v>12535</v>
      </c>
    </row>
    <row r="1084" spans="1:15" x14ac:dyDescent="0.4">
      <c r="A1084" s="117" t="s">
        <v>6634</v>
      </c>
      <c r="B1084" s="117" t="s">
        <v>225</v>
      </c>
      <c r="C1084" s="117" t="s">
        <v>224</v>
      </c>
      <c r="D1084" s="117" t="s">
        <v>223</v>
      </c>
      <c r="E1084" s="117" t="s">
        <v>4491</v>
      </c>
      <c r="F1084" s="117" t="s">
        <v>4490</v>
      </c>
      <c r="G1084" s="118" t="str">
        <f t="shared" si="16"/>
        <v>131075墨田区</v>
      </c>
      <c r="H1084" s="117"/>
      <c r="J1084" s="117"/>
      <c r="K1084" s="121">
        <v>18073963</v>
      </c>
      <c r="L1084" s="121">
        <v>8136314</v>
      </c>
      <c r="M1084" s="121">
        <v>3907023</v>
      </c>
      <c r="N1084" s="121">
        <v>2637948</v>
      </c>
      <c r="O1084" s="121">
        <v>15455</v>
      </c>
    </row>
    <row r="1085" spans="1:15" x14ac:dyDescent="0.4">
      <c r="A1085" s="117" t="s">
        <v>6634</v>
      </c>
      <c r="B1085" s="117" t="s">
        <v>225</v>
      </c>
      <c r="C1085" s="117" t="s">
        <v>224</v>
      </c>
      <c r="D1085" s="117" t="s">
        <v>223</v>
      </c>
      <c r="E1085" s="117" t="s">
        <v>4489</v>
      </c>
      <c r="F1085" s="117" t="s">
        <v>4488</v>
      </c>
      <c r="G1085" s="118" t="str">
        <f t="shared" si="16"/>
        <v>131083江東区</v>
      </c>
      <c r="H1085" s="117"/>
      <c r="J1085" s="117"/>
      <c r="K1085" s="121">
        <v>25226731</v>
      </c>
      <c r="L1085" s="121">
        <v>11825970</v>
      </c>
      <c r="M1085" s="121">
        <v>5726984</v>
      </c>
      <c r="N1085" s="121">
        <v>3636521</v>
      </c>
      <c r="O1085" s="121">
        <v>25069</v>
      </c>
    </row>
    <row r="1086" spans="1:15" x14ac:dyDescent="0.4">
      <c r="A1086" s="117" t="s">
        <v>6634</v>
      </c>
      <c r="B1086" s="117" t="s">
        <v>225</v>
      </c>
      <c r="C1086" s="117" t="s">
        <v>224</v>
      </c>
      <c r="D1086" s="117" t="s">
        <v>223</v>
      </c>
      <c r="E1086" s="117" t="s">
        <v>4487</v>
      </c>
      <c r="F1086" s="117" t="s">
        <v>4486</v>
      </c>
      <c r="G1086" s="118" t="str">
        <f t="shared" si="16"/>
        <v>131091品川区</v>
      </c>
      <c r="H1086" s="117"/>
      <c r="J1086" s="117"/>
      <c r="K1086" s="121">
        <v>24326769</v>
      </c>
      <c r="L1086" s="121">
        <v>10455108</v>
      </c>
      <c r="M1086" s="121">
        <v>5608774</v>
      </c>
      <c r="N1086" s="121">
        <v>3423865</v>
      </c>
      <c r="O1086" s="121">
        <v>21248</v>
      </c>
    </row>
    <row r="1087" spans="1:15" x14ac:dyDescent="0.4">
      <c r="A1087" s="117" t="s">
        <v>6634</v>
      </c>
      <c r="B1087" s="117" t="s">
        <v>225</v>
      </c>
      <c r="C1087" s="117" t="s">
        <v>224</v>
      </c>
      <c r="D1087" s="117" t="s">
        <v>223</v>
      </c>
      <c r="E1087" s="117" t="s">
        <v>4485</v>
      </c>
      <c r="F1087" s="117" t="s">
        <v>4484</v>
      </c>
      <c r="G1087" s="118" t="str">
        <f t="shared" si="16"/>
        <v>131105目黒区</v>
      </c>
      <c r="H1087" s="117"/>
      <c r="J1087" s="117"/>
      <c r="K1087" s="121">
        <v>20531378</v>
      </c>
      <c r="L1087" s="121">
        <v>8623226</v>
      </c>
      <c r="M1087" s="121">
        <v>4327513</v>
      </c>
      <c r="N1087" s="121">
        <v>2753727</v>
      </c>
      <c r="O1087" s="121">
        <v>19587</v>
      </c>
    </row>
    <row r="1088" spans="1:15" x14ac:dyDescent="0.4">
      <c r="A1088" s="117" t="s">
        <v>6634</v>
      </c>
      <c r="B1088" s="117" t="s">
        <v>225</v>
      </c>
      <c r="C1088" s="117" t="s">
        <v>224</v>
      </c>
      <c r="D1088" s="117" t="s">
        <v>223</v>
      </c>
      <c r="E1088" s="117" t="s">
        <v>4483</v>
      </c>
      <c r="F1088" s="117" t="s">
        <v>4482</v>
      </c>
      <c r="G1088" s="118" t="str">
        <f t="shared" si="16"/>
        <v>131113大田区</v>
      </c>
      <c r="H1088" s="117"/>
      <c r="J1088" s="117"/>
      <c r="K1088" s="121">
        <v>40967925</v>
      </c>
      <c r="L1088" s="121">
        <v>18652283</v>
      </c>
      <c r="M1088" s="121">
        <v>8922696</v>
      </c>
      <c r="N1088" s="121">
        <v>5752267</v>
      </c>
      <c r="O1088" s="121">
        <v>50554</v>
      </c>
    </row>
    <row r="1089" spans="1:15" x14ac:dyDescent="0.4">
      <c r="A1089" s="117" t="s">
        <v>6634</v>
      </c>
      <c r="B1089" s="117" t="s">
        <v>225</v>
      </c>
      <c r="C1089" s="117" t="s">
        <v>224</v>
      </c>
      <c r="D1089" s="117" t="s">
        <v>223</v>
      </c>
      <c r="E1089" s="117" t="s">
        <v>4481</v>
      </c>
      <c r="F1089" s="117" t="s">
        <v>4480</v>
      </c>
      <c r="G1089" s="118" t="str">
        <f t="shared" si="16"/>
        <v>131121世田谷区</v>
      </c>
      <c r="H1089" s="117"/>
      <c r="J1089" s="117"/>
      <c r="K1089" s="121">
        <v>51693566</v>
      </c>
      <c r="L1089" s="121">
        <v>21925654</v>
      </c>
      <c r="M1089" s="121">
        <v>10813070</v>
      </c>
      <c r="N1089" s="121">
        <v>7134916</v>
      </c>
      <c r="O1089" s="121">
        <v>45740</v>
      </c>
    </row>
    <row r="1090" spans="1:15" x14ac:dyDescent="0.4">
      <c r="A1090" s="117" t="s">
        <v>6634</v>
      </c>
      <c r="B1090" s="117" t="s">
        <v>225</v>
      </c>
      <c r="C1090" s="117" t="s">
        <v>224</v>
      </c>
      <c r="D1090" s="117" t="s">
        <v>223</v>
      </c>
      <c r="E1090" s="117" t="s">
        <v>4479</v>
      </c>
      <c r="F1090" s="117" t="s">
        <v>4478</v>
      </c>
      <c r="G1090" s="118" t="str">
        <f t="shared" ref="G1090:G1153" si="17">E1090&amp;F1090</f>
        <v>131130渋谷区</v>
      </c>
      <c r="H1090" s="117"/>
      <c r="J1090" s="117"/>
      <c r="K1090" s="121">
        <v>17800847</v>
      </c>
      <c r="L1090" s="121">
        <v>8272307</v>
      </c>
      <c r="M1090" s="121">
        <v>4000868</v>
      </c>
      <c r="N1090" s="121">
        <v>2568433</v>
      </c>
      <c r="O1090" s="121">
        <v>19923</v>
      </c>
    </row>
    <row r="1091" spans="1:15" x14ac:dyDescent="0.4">
      <c r="A1091" s="117" t="s">
        <v>6634</v>
      </c>
      <c r="B1091" s="117" t="s">
        <v>225</v>
      </c>
      <c r="C1091" s="117" t="s">
        <v>224</v>
      </c>
      <c r="D1091" s="117" t="s">
        <v>223</v>
      </c>
      <c r="E1091" s="117" t="s">
        <v>4477</v>
      </c>
      <c r="F1091" s="117" t="s">
        <v>4476</v>
      </c>
      <c r="G1091" s="118" t="str">
        <f t="shared" si="17"/>
        <v>131148中野区</v>
      </c>
      <c r="H1091" s="117"/>
      <c r="J1091" s="117"/>
      <c r="K1091" s="121">
        <v>20220442</v>
      </c>
      <c r="L1091" s="121">
        <v>9509761</v>
      </c>
      <c r="M1091" s="121">
        <v>4634201</v>
      </c>
      <c r="N1091" s="121">
        <v>2952814</v>
      </c>
      <c r="O1091" s="121">
        <v>24175</v>
      </c>
    </row>
    <row r="1092" spans="1:15" x14ac:dyDescent="0.4">
      <c r="A1092" s="117" t="s">
        <v>6634</v>
      </c>
      <c r="B1092" s="117" t="s">
        <v>225</v>
      </c>
      <c r="C1092" s="117" t="s">
        <v>224</v>
      </c>
      <c r="D1092" s="117" t="s">
        <v>223</v>
      </c>
      <c r="E1092" s="117" t="s">
        <v>4475</v>
      </c>
      <c r="F1092" s="117" t="s">
        <v>4474</v>
      </c>
      <c r="G1092" s="118" t="str">
        <f t="shared" si="17"/>
        <v>131156杉並区</v>
      </c>
      <c r="H1092" s="117"/>
      <c r="J1092" s="117"/>
      <c r="K1092" s="121">
        <v>36609818</v>
      </c>
      <c r="L1092" s="121">
        <v>15029300</v>
      </c>
      <c r="M1092" s="121">
        <v>7784462</v>
      </c>
      <c r="N1092" s="121">
        <v>4782184</v>
      </c>
      <c r="O1092" s="121">
        <v>34663</v>
      </c>
    </row>
    <row r="1093" spans="1:15" x14ac:dyDescent="0.4">
      <c r="A1093" s="117" t="s">
        <v>6634</v>
      </c>
      <c r="B1093" s="117" t="s">
        <v>225</v>
      </c>
      <c r="C1093" s="117" t="s">
        <v>224</v>
      </c>
      <c r="D1093" s="117" t="s">
        <v>223</v>
      </c>
      <c r="E1093" s="117" t="s">
        <v>4473</v>
      </c>
      <c r="F1093" s="117" t="s">
        <v>4472</v>
      </c>
      <c r="G1093" s="118" t="str">
        <f t="shared" si="17"/>
        <v>131164豊島区</v>
      </c>
      <c r="H1093" s="117"/>
      <c r="J1093" s="117"/>
      <c r="K1093" s="121">
        <v>21864100</v>
      </c>
      <c r="L1093" s="121">
        <v>8705966</v>
      </c>
      <c r="M1093" s="121">
        <v>4383631</v>
      </c>
      <c r="N1093" s="121">
        <v>4696763</v>
      </c>
      <c r="O1093" s="121">
        <v>19831</v>
      </c>
    </row>
    <row r="1094" spans="1:15" x14ac:dyDescent="0.4">
      <c r="A1094" s="117" t="s">
        <v>6634</v>
      </c>
      <c r="B1094" s="117" t="s">
        <v>225</v>
      </c>
      <c r="C1094" s="117" t="s">
        <v>224</v>
      </c>
      <c r="D1094" s="117" t="s">
        <v>223</v>
      </c>
      <c r="E1094" s="117" t="s">
        <v>4471</v>
      </c>
      <c r="F1094" s="117" t="s">
        <v>4470</v>
      </c>
      <c r="G1094" s="118" t="str">
        <f t="shared" si="17"/>
        <v>131172北区</v>
      </c>
      <c r="H1094" s="117"/>
      <c r="J1094" s="117"/>
      <c r="K1094" s="121">
        <v>23369018</v>
      </c>
      <c r="L1094" s="121">
        <v>10889576</v>
      </c>
      <c r="M1094" s="121">
        <v>5267829</v>
      </c>
      <c r="N1094" s="121">
        <v>3563180</v>
      </c>
      <c r="O1094" s="121">
        <v>20308</v>
      </c>
    </row>
    <row r="1095" spans="1:15" x14ac:dyDescent="0.4">
      <c r="A1095" s="117" t="s">
        <v>6634</v>
      </c>
      <c r="B1095" s="117" t="s">
        <v>225</v>
      </c>
      <c r="C1095" s="117" t="s">
        <v>224</v>
      </c>
      <c r="D1095" s="117" t="s">
        <v>223</v>
      </c>
      <c r="E1095" s="117" t="s">
        <v>4469</v>
      </c>
      <c r="F1095" s="117" t="s">
        <v>4468</v>
      </c>
      <c r="G1095" s="118" t="str">
        <f t="shared" si="17"/>
        <v>131181荒川区</v>
      </c>
      <c r="H1095" s="117"/>
      <c r="J1095" s="117"/>
      <c r="K1095" s="121">
        <v>16079410</v>
      </c>
      <c r="L1095" s="121">
        <v>6734964</v>
      </c>
      <c r="M1095" s="121">
        <v>3355652</v>
      </c>
      <c r="N1095" s="121">
        <v>2131869</v>
      </c>
      <c r="O1095" s="121">
        <v>14047</v>
      </c>
    </row>
    <row r="1096" spans="1:15" x14ac:dyDescent="0.4">
      <c r="A1096" s="117" t="s">
        <v>6634</v>
      </c>
      <c r="B1096" s="117" t="s">
        <v>225</v>
      </c>
      <c r="C1096" s="117" t="s">
        <v>224</v>
      </c>
      <c r="D1096" s="117" t="s">
        <v>223</v>
      </c>
      <c r="E1096" s="117" t="s">
        <v>4467</v>
      </c>
      <c r="F1096" s="117" t="s">
        <v>4466</v>
      </c>
      <c r="G1096" s="118" t="str">
        <f t="shared" si="17"/>
        <v>131199板橋区</v>
      </c>
      <c r="H1096" s="117"/>
      <c r="J1096" s="117"/>
      <c r="K1096" s="121">
        <v>32084881</v>
      </c>
      <c r="L1096" s="121">
        <v>14945209</v>
      </c>
      <c r="M1096" s="121">
        <v>7125365</v>
      </c>
      <c r="N1096" s="121">
        <v>4587892</v>
      </c>
      <c r="O1096" s="121">
        <v>30607</v>
      </c>
    </row>
    <row r="1097" spans="1:15" x14ac:dyDescent="0.4">
      <c r="A1097" s="117" t="s">
        <v>6634</v>
      </c>
      <c r="B1097" s="117" t="s">
        <v>225</v>
      </c>
      <c r="C1097" s="117" t="s">
        <v>224</v>
      </c>
      <c r="D1097" s="117" t="s">
        <v>223</v>
      </c>
      <c r="E1097" s="117" t="s">
        <v>4465</v>
      </c>
      <c r="F1097" s="117" t="s">
        <v>4464</v>
      </c>
      <c r="G1097" s="118" t="str">
        <f t="shared" si="17"/>
        <v>131202練馬区</v>
      </c>
      <c r="H1097" s="117"/>
      <c r="J1097" s="117"/>
      <c r="K1097" s="121">
        <v>41902213</v>
      </c>
      <c r="L1097" s="121">
        <v>19554453</v>
      </c>
      <c r="M1097" s="121">
        <v>9557939</v>
      </c>
      <c r="N1097" s="121">
        <v>6069383</v>
      </c>
      <c r="O1097" s="121">
        <v>35507</v>
      </c>
    </row>
    <row r="1098" spans="1:15" x14ac:dyDescent="0.4">
      <c r="A1098" s="117" t="s">
        <v>6634</v>
      </c>
      <c r="B1098" s="117" t="s">
        <v>225</v>
      </c>
      <c r="C1098" s="117" t="s">
        <v>224</v>
      </c>
      <c r="D1098" s="117" t="s">
        <v>223</v>
      </c>
      <c r="E1098" s="117" t="s">
        <v>4463</v>
      </c>
      <c r="F1098" s="117" t="s">
        <v>4462</v>
      </c>
      <c r="G1098" s="118" t="str">
        <f t="shared" si="17"/>
        <v>131211足立区</v>
      </c>
      <c r="H1098" s="117"/>
      <c r="J1098" s="117"/>
      <c r="K1098" s="121">
        <v>35088116</v>
      </c>
      <c r="L1098" s="121">
        <v>14786539</v>
      </c>
      <c r="M1098" s="121">
        <v>7917771</v>
      </c>
      <c r="N1098" s="121">
        <v>4890415</v>
      </c>
      <c r="O1098" s="121">
        <v>31074</v>
      </c>
    </row>
    <row r="1099" spans="1:15" x14ac:dyDescent="0.4">
      <c r="A1099" s="117" t="s">
        <v>6634</v>
      </c>
      <c r="B1099" s="117" t="s">
        <v>225</v>
      </c>
      <c r="C1099" s="117" t="s">
        <v>224</v>
      </c>
      <c r="D1099" s="117" t="s">
        <v>223</v>
      </c>
      <c r="E1099" s="117" t="s">
        <v>4461</v>
      </c>
      <c r="F1099" s="117" t="s">
        <v>4460</v>
      </c>
      <c r="G1099" s="118" t="str">
        <f t="shared" si="17"/>
        <v>131229葛飾区</v>
      </c>
      <c r="H1099" s="117"/>
      <c r="J1099" s="117"/>
      <c r="K1099" s="121">
        <v>28712259</v>
      </c>
      <c r="L1099" s="121">
        <v>12434773</v>
      </c>
      <c r="M1099" s="121">
        <v>5758371</v>
      </c>
      <c r="N1099" s="121">
        <v>3831411</v>
      </c>
      <c r="O1099" s="121">
        <v>31698</v>
      </c>
    </row>
    <row r="1100" spans="1:15" x14ac:dyDescent="0.4">
      <c r="A1100" s="117" t="s">
        <v>6634</v>
      </c>
      <c r="B1100" s="117" t="s">
        <v>225</v>
      </c>
      <c r="C1100" s="117" t="s">
        <v>224</v>
      </c>
      <c r="D1100" s="117" t="s">
        <v>223</v>
      </c>
      <c r="E1100" s="117" t="s">
        <v>4459</v>
      </c>
      <c r="F1100" s="117" t="s">
        <v>4458</v>
      </c>
      <c r="G1100" s="118" t="str">
        <f t="shared" si="17"/>
        <v>131237江戸川区</v>
      </c>
      <c r="H1100" s="117"/>
      <c r="J1100" s="117"/>
      <c r="K1100" s="121">
        <v>33206597</v>
      </c>
      <c r="L1100" s="121">
        <v>15210838</v>
      </c>
      <c r="M1100" s="121">
        <v>7473616</v>
      </c>
      <c r="N1100" s="121">
        <v>4881097</v>
      </c>
      <c r="O1100" s="121">
        <v>32875</v>
      </c>
    </row>
    <row r="1101" spans="1:15" x14ac:dyDescent="0.4">
      <c r="A1101" s="117" t="s">
        <v>6634</v>
      </c>
      <c r="B1101" s="117" t="s">
        <v>225</v>
      </c>
      <c r="C1101" s="117" t="s">
        <v>224</v>
      </c>
      <c r="D1101" s="117" t="s">
        <v>223</v>
      </c>
      <c r="E1101" s="117" t="s">
        <v>4456</v>
      </c>
      <c r="F1101" s="117" t="s">
        <v>4455</v>
      </c>
      <c r="G1101" s="118" t="str">
        <f t="shared" si="17"/>
        <v>132012八王子市</v>
      </c>
      <c r="H1101" s="117"/>
      <c r="J1101" s="117"/>
      <c r="K1101" s="121">
        <v>27614345</v>
      </c>
      <c r="L1101" s="121">
        <v>12355304</v>
      </c>
      <c r="M1101" s="121">
        <v>6085048</v>
      </c>
      <c r="N1101" s="121">
        <v>3610394</v>
      </c>
      <c r="O1101" s="121">
        <v>27861</v>
      </c>
    </row>
    <row r="1102" spans="1:15" x14ac:dyDescent="0.4">
      <c r="A1102" s="117" t="s">
        <v>6634</v>
      </c>
      <c r="B1102" s="117" t="s">
        <v>225</v>
      </c>
      <c r="C1102" s="117" t="s">
        <v>224</v>
      </c>
      <c r="D1102" s="117" t="s">
        <v>223</v>
      </c>
      <c r="E1102" s="117" t="s">
        <v>4454</v>
      </c>
      <c r="F1102" s="117" t="s">
        <v>4453</v>
      </c>
      <c r="G1102" s="118" t="str">
        <f t="shared" si="17"/>
        <v>132021立川市</v>
      </c>
      <c r="H1102" s="117"/>
      <c r="J1102" s="117"/>
      <c r="K1102" s="121">
        <v>9894417</v>
      </c>
      <c r="L1102" s="121">
        <v>4172761</v>
      </c>
      <c r="M1102" s="121">
        <v>2213116</v>
      </c>
      <c r="N1102" s="121">
        <v>1348912</v>
      </c>
      <c r="O1102" s="121">
        <v>9166</v>
      </c>
    </row>
    <row r="1103" spans="1:15" x14ac:dyDescent="0.4">
      <c r="A1103" s="117" t="s">
        <v>6634</v>
      </c>
      <c r="B1103" s="117" t="s">
        <v>225</v>
      </c>
      <c r="C1103" s="117" t="s">
        <v>224</v>
      </c>
      <c r="D1103" s="117" t="s">
        <v>223</v>
      </c>
      <c r="E1103" s="117" t="s">
        <v>4452</v>
      </c>
      <c r="F1103" s="117" t="s">
        <v>4451</v>
      </c>
      <c r="G1103" s="118" t="str">
        <f t="shared" si="17"/>
        <v>132039武蔵野市</v>
      </c>
      <c r="H1103" s="117"/>
      <c r="J1103" s="117"/>
      <c r="K1103" s="121">
        <v>8784682</v>
      </c>
      <c r="L1103" s="121">
        <v>3319211</v>
      </c>
      <c r="M1103" s="121">
        <v>1913232</v>
      </c>
      <c r="N1103" s="121">
        <v>1187308</v>
      </c>
      <c r="O1103" s="121">
        <v>6743</v>
      </c>
    </row>
    <row r="1104" spans="1:15" x14ac:dyDescent="0.4">
      <c r="A1104" s="117" t="s">
        <v>6634</v>
      </c>
      <c r="B1104" s="117" t="s">
        <v>225</v>
      </c>
      <c r="C1104" s="117" t="s">
        <v>224</v>
      </c>
      <c r="D1104" s="117" t="s">
        <v>223</v>
      </c>
      <c r="E1104" s="117" t="s">
        <v>4450</v>
      </c>
      <c r="F1104" s="117" t="s">
        <v>4449</v>
      </c>
      <c r="G1104" s="118" t="str">
        <f t="shared" si="17"/>
        <v>132047三鷹市</v>
      </c>
      <c r="H1104" s="117"/>
      <c r="J1104" s="117"/>
      <c r="K1104" s="121">
        <v>9708050</v>
      </c>
      <c r="L1104" s="121">
        <v>4139315</v>
      </c>
      <c r="M1104" s="121">
        <v>2202755</v>
      </c>
      <c r="N1104" s="121">
        <v>1361150</v>
      </c>
      <c r="O1104" s="121">
        <v>8160</v>
      </c>
    </row>
    <row r="1105" spans="1:15" x14ac:dyDescent="0.4">
      <c r="A1105" s="117" t="s">
        <v>6634</v>
      </c>
      <c r="B1105" s="117" t="s">
        <v>225</v>
      </c>
      <c r="C1105" s="117" t="s">
        <v>224</v>
      </c>
      <c r="D1105" s="117" t="s">
        <v>223</v>
      </c>
      <c r="E1105" s="117" t="s">
        <v>4448</v>
      </c>
      <c r="F1105" s="117" t="s">
        <v>4447</v>
      </c>
      <c r="G1105" s="118" t="str">
        <f t="shared" si="17"/>
        <v>132055青梅市</v>
      </c>
      <c r="H1105" s="117"/>
      <c r="J1105" s="117"/>
      <c r="K1105" s="121">
        <v>6485889</v>
      </c>
      <c r="L1105" s="121">
        <v>3046258</v>
      </c>
      <c r="M1105" s="121">
        <v>1468814</v>
      </c>
      <c r="N1105" s="121">
        <v>961455</v>
      </c>
      <c r="O1105" s="121">
        <v>7412</v>
      </c>
    </row>
    <row r="1106" spans="1:15" x14ac:dyDescent="0.4">
      <c r="A1106" s="117" t="s">
        <v>6634</v>
      </c>
      <c r="B1106" s="117" t="s">
        <v>225</v>
      </c>
      <c r="C1106" s="117" t="s">
        <v>224</v>
      </c>
      <c r="D1106" s="117" t="s">
        <v>223</v>
      </c>
      <c r="E1106" s="117" t="s">
        <v>4446</v>
      </c>
      <c r="F1106" s="117" t="s">
        <v>1727</v>
      </c>
      <c r="G1106" s="118" t="str">
        <f t="shared" si="17"/>
        <v>132063府中市</v>
      </c>
      <c r="H1106" s="117"/>
      <c r="J1106" s="117"/>
      <c r="K1106" s="121">
        <v>11020056</v>
      </c>
      <c r="L1106" s="121">
        <v>4889164</v>
      </c>
      <c r="M1106" s="121">
        <v>2510180</v>
      </c>
      <c r="N1106" s="121">
        <v>1512886</v>
      </c>
      <c r="O1106" s="121">
        <v>9016</v>
      </c>
    </row>
    <row r="1107" spans="1:15" x14ac:dyDescent="0.4">
      <c r="A1107" s="117" t="s">
        <v>6634</v>
      </c>
      <c r="B1107" s="117" t="s">
        <v>225</v>
      </c>
      <c r="C1107" s="117" t="s">
        <v>224</v>
      </c>
      <c r="D1107" s="117" t="s">
        <v>223</v>
      </c>
      <c r="E1107" s="117" t="s">
        <v>4445</v>
      </c>
      <c r="F1107" s="117" t="s">
        <v>4444</v>
      </c>
      <c r="G1107" s="118" t="str">
        <f t="shared" si="17"/>
        <v>132071昭島市</v>
      </c>
      <c r="H1107" s="117"/>
      <c r="J1107" s="117"/>
      <c r="K1107" s="121">
        <v>5525393</v>
      </c>
      <c r="L1107" s="121">
        <v>2447574</v>
      </c>
      <c r="M1107" s="121">
        <v>1130726</v>
      </c>
      <c r="N1107" s="121">
        <v>760381</v>
      </c>
      <c r="O1107" s="121">
        <v>5066</v>
      </c>
    </row>
    <row r="1108" spans="1:15" x14ac:dyDescent="0.4">
      <c r="A1108" s="117" t="s">
        <v>6634</v>
      </c>
      <c r="B1108" s="117" t="s">
        <v>225</v>
      </c>
      <c r="C1108" s="117" t="s">
        <v>224</v>
      </c>
      <c r="D1108" s="117" t="s">
        <v>223</v>
      </c>
      <c r="E1108" s="117" t="s">
        <v>4443</v>
      </c>
      <c r="F1108" s="117" t="s">
        <v>4442</v>
      </c>
      <c r="G1108" s="118" t="str">
        <f t="shared" si="17"/>
        <v>132080調布市</v>
      </c>
      <c r="H1108" s="117"/>
      <c r="J1108" s="117"/>
      <c r="K1108" s="121">
        <v>11739892</v>
      </c>
      <c r="L1108" s="121">
        <v>4972459</v>
      </c>
      <c r="M1108" s="121">
        <v>2565433</v>
      </c>
      <c r="N1108" s="121">
        <v>1543650</v>
      </c>
      <c r="O1108" s="121">
        <v>10431</v>
      </c>
    </row>
    <row r="1109" spans="1:15" x14ac:dyDescent="0.4">
      <c r="A1109" s="117" t="s">
        <v>6634</v>
      </c>
      <c r="B1109" s="117" t="s">
        <v>225</v>
      </c>
      <c r="C1109" s="117" t="s">
        <v>224</v>
      </c>
      <c r="D1109" s="117" t="s">
        <v>223</v>
      </c>
      <c r="E1109" s="117" t="s">
        <v>4441</v>
      </c>
      <c r="F1109" s="117" t="s">
        <v>4440</v>
      </c>
      <c r="G1109" s="118" t="str">
        <f t="shared" si="17"/>
        <v>132098町田市</v>
      </c>
      <c r="H1109" s="117"/>
      <c r="J1109" s="117"/>
      <c r="K1109" s="121">
        <v>21359719</v>
      </c>
      <c r="L1109" s="121">
        <v>9351082</v>
      </c>
      <c r="M1109" s="121">
        <v>4849738</v>
      </c>
      <c r="N1109" s="121">
        <v>2849271</v>
      </c>
      <c r="O1109" s="121">
        <v>19175</v>
      </c>
    </row>
    <row r="1110" spans="1:15" x14ac:dyDescent="0.4">
      <c r="A1110" s="117" t="s">
        <v>6634</v>
      </c>
      <c r="B1110" s="117" t="s">
        <v>225</v>
      </c>
      <c r="C1110" s="117" t="s">
        <v>224</v>
      </c>
      <c r="D1110" s="117" t="s">
        <v>223</v>
      </c>
      <c r="E1110" s="117" t="s">
        <v>4439</v>
      </c>
      <c r="F1110" s="117" t="s">
        <v>4438</v>
      </c>
      <c r="G1110" s="118" t="str">
        <f t="shared" si="17"/>
        <v>132101小金井市</v>
      </c>
      <c r="H1110" s="117"/>
      <c r="J1110" s="117"/>
      <c r="K1110" s="121">
        <v>6081001</v>
      </c>
      <c r="L1110" s="121">
        <v>2606786</v>
      </c>
      <c r="M1110" s="121">
        <v>1319783</v>
      </c>
      <c r="N1110" s="121">
        <v>836980</v>
      </c>
      <c r="O1110" s="121">
        <v>5081</v>
      </c>
    </row>
    <row r="1111" spans="1:15" x14ac:dyDescent="0.4">
      <c r="A1111" s="117" t="s">
        <v>6634</v>
      </c>
      <c r="B1111" s="117" t="s">
        <v>225</v>
      </c>
      <c r="C1111" s="117" t="s">
        <v>224</v>
      </c>
      <c r="D1111" s="117" t="s">
        <v>223</v>
      </c>
      <c r="E1111" s="117" t="s">
        <v>4437</v>
      </c>
      <c r="F1111" s="117" t="s">
        <v>4436</v>
      </c>
      <c r="G1111" s="118" t="str">
        <f t="shared" si="17"/>
        <v>132110小平市</v>
      </c>
      <c r="H1111" s="117"/>
      <c r="J1111" s="117"/>
      <c r="K1111" s="121">
        <v>9355172</v>
      </c>
      <c r="L1111" s="121">
        <v>3794314</v>
      </c>
      <c r="M1111" s="121">
        <v>2031394</v>
      </c>
      <c r="N1111" s="121">
        <v>1221078</v>
      </c>
      <c r="O1111" s="121">
        <v>7096</v>
      </c>
    </row>
    <row r="1112" spans="1:15" x14ac:dyDescent="0.4">
      <c r="A1112" s="117" t="s">
        <v>6634</v>
      </c>
      <c r="B1112" s="117" t="s">
        <v>225</v>
      </c>
      <c r="C1112" s="117" t="s">
        <v>224</v>
      </c>
      <c r="D1112" s="117" t="s">
        <v>223</v>
      </c>
      <c r="E1112" s="117" t="s">
        <v>4435</v>
      </c>
      <c r="F1112" s="117" t="s">
        <v>4434</v>
      </c>
      <c r="G1112" s="118" t="str">
        <f t="shared" si="17"/>
        <v>132128日野市</v>
      </c>
      <c r="H1112" s="117"/>
      <c r="J1112" s="117"/>
      <c r="K1112" s="121">
        <v>9665395</v>
      </c>
      <c r="L1112" s="121">
        <v>4415562</v>
      </c>
      <c r="M1112" s="121">
        <v>2222190</v>
      </c>
      <c r="N1112" s="121">
        <v>1385338</v>
      </c>
      <c r="O1112" s="121">
        <v>8336</v>
      </c>
    </row>
    <row r="1113" spans="1:15" x14ac:dyDescent="0.4">
      <c r="A1113" s="117" t="s">
        <v>6634</v>
      </c>
      <c r="B1113" s="117" t="s">
        <v>225</v>
      </c>
      <c r="C1113" s="117" t="s">
        <v>224</v>
      </c>
      <c r="D1113" s="117" t="s">
        <v>223</v>
      </c>
      <c r="E1113" s="117" t="s">
        <v>4433</v>
      </c>
      <c r="F1113" s="117" t="s">
        <v>4432</v>
      </c>
      <c r="G1113" s="118" t="str">
        <f t="shared" si="17"/>
        <v>132136東村山市</v>
      </c>
      <c r="H1113" s="117"/>
      <c r="J1113" s="117"/>
      <c r="K1113" s="121">
        <v>7691434</v>
      </c>
      <c r="L1113" s="121">
        <v>3305151</v>
      </c>
      <c r="M1113" s="121">
        <v>1664213</v>
      </c>
      <c r="N1113" s="121">
        <v>1020700</v>
      </c>
      <c r="O1113" s="121">
        <v>6244</v>
      </c>
    </row>
    <row r="1114" spans="1:15" x14ac:dyDescent="0.4">
      <c r="A1114" s="117" t="s">
        <v>6634</v>
      </c>
      <c r="B1114" s="117" t="s">
        <v>225</v>
      </c>
      <c r="C1114" s="117" t="s">
        <v>224</v>
      </c>
      <c r="D1114" s="117" t="s">
        <v>223</v>
      </c>
      <c r="E1114" s="117" t="s">
        <v>4431</v>
      </c>
      <c r="F1114" s="117" t="s">
        <v>4430</v>
      </c>
      <c r="G1114" s="118" t="str">
        <f t="shared" si="17"/>
        <v>132144国分寺市</v>
      </c>
      <c r="H1114" s="117"/>
      <c r="J1114" s="117"/>
      <c r="K1114" s="121">
        <v>6765289</v>
      </c>
      <c r="L1114" s="121">
        <v>2828206</v>
      </c>
      <c r="M1114" s="121">
        <v>1356468</v>
      </c>
      <c r="N1114" s="121">
        <v>852253</v>
      </c>
      <c r="O1114" s="121">
        <v>6426</v>
      </c>
    </row>
    <row r="1115" spans="1:15" x14ac:dyDescent="0.4">
      <c r="A1115" s="117" t="s">
        <v>6634</v>
      </c>
      <c r="B1115" s="117" t="s">
        <v>225</v>
      </c>
      <c r="C1115" s="117" t="s">
        <v>224</v>
      </c>
      <c r="D1115" s="117" t="s">
        <v>223</v>
      </c>
      <c r="E1115" s="117" t="s">
        <v>4429</v>
      </c>
      <c r="F1115" s="117" t="s">
        <v>4428</v>
      </c>
      <c r="G1115" s="118" t="str">
        <f t="shared" si="17"/>
        <v>132152国立市</v>
      </c>
      <c r="H1115" s="117"/>
      <c r="J1115" s="117"/>
      <c r="K1115" s="121">
        <v>5179345</v>
      </c>
      <c r="L1115" s="121">
        <v>1838241</v>
      </c>
      <c r="M1115" s="121">
        <v>1013320</v>
      </c>
      <c r="N1115" s="121">
        <v>626774</v>
      </c>
      <c r="O1115" s="121">
        <v>3801</v>
      </c>
    </row>
    <row r="1116" spans="1:15" x14ac:dyDescent="0.4">
      <c r="A1116" s="117" t="s">
        <v>6634</v>
      </c>
      <c r="B1116" s="117" t="s">
        <v>225</v>
      </c>
      <c r="C1116" s="117" t="s">
        <v>224</v>
      </c>
      <c r="D1116" s="117" t="s">
        <v>223</v>
      </c>
      <c r="E1116" s="117" t="s">
        <v>4427</v>
      </c>
      <c r="F1116" s="117" t="s">
        <v>4426</v>
      </c>
      <c r="G1116" s="118" t="str">
        <f t="shared" si="17"/>
        <v>132187福生市</v>
      </c>
      <c r="H1116" s="117"/>
      <c r="J1116" s="117"/>
      <c r="K1116" s="121">
        <v>3574581</v>
      </c>
      <c r="L1116" s="121">
        <v>1512208</v>
      </c>
      <c r="M1116" s="121">
        <v>741990</v>
      </c>
      <c r="N1116" s="121">
        <v>493277</v>
      </c>
      <c r="O1116" s="121">
        <v>2979</v>
      </c>
    </row>
    <row r="1117" spans="1:15" x14ac:dyDescent="0.4">
      <c r="A1117" s="117" t="s">
        <v>6634</v>
      </c>
      <c r="B1117" s="117" t="s">
        <v>225</v>
      </c>
      <c r="C1117" s="117" t="s">
        <v>224</v>
      </c>
      <c r="D1117" s="117" t="s">
        <v>223</v>
      </c>
      <c r="E1117" s="117" t="s">
        <v>4425</v>
      </c>
      <c r="F1117" s="117" t="s">
        <v>4424</v>
      </c>
      <c r="G1117" s="118" t="str">
        <f t="shared" si="17"/>
        <v>132195狛江市</v>
      </c>
      <c r="H1117" s="117"/>
      <c r="J1117" s="117"/>
      <c r="K1117" s="121">
        <v>4389362</v>
      </c>
      <c r="L1117" s="121">
        <v>1758282</v>
      </c>
      <c r="M1117" s="121">
        <v>857895</v>
      </c>
      <c r="N1117" s="121">
        <v>575322</v>
      </c>
      <c r="O1117" s="121">
        <v>3152</v>
      </c>
    </row>
    <row r="1118" spans="1:15" x14ac:dyDescent="0.4">
      <c r="A1118" s="117" t="s">
        <v>6634</v>
      </c>
      <c r="B1118" s="117" t="s">
        <v>225</v>
      </c>
      <c r="C1118" s="117" t="s">
        <v>224</v>
      </c>
      <c r="D1118" s="117" t="s">
        <v>223</v>
      </c>
      <c r="E1118" s="117" t="s">
        <v>4423</v>
      </c>
      <c r="F1118" s="117" t="s">
        <v>4422</v>
      </c>
      <c r="G1118" s="118" t="str">
        <f t="shared" si="17"/>
        <v>132209東大和市</v>
      </c>
      <c r="H1118" s="117"/>
      <c r="J1118" s="117"/>
      <c r="K1118" s="121">
        <v>4289929</v>
      </c>
      <c r="L1118" s="121">
        <v>1871074</v>
      </c>
      <c r="M1118" s="121">
        <v>930181</v>
      </c>
      <c r="N1118" s="121">
        <v>585019</v>
      </c>
      <c r="O1118" s="121">
        <v>3329</v>
      </c>
    </row>
    <row r="1119" spans="1:15" x14ac:dyDescent="0.4">
      <c r="A1119" s="117" t="s">
        <v>6634</v>
      </c>
      <c r="B1119" s="117" t="s">
        <v>225</v>
      </c>
      <c r="C1119" s="117" t="s">
        <v>224</v>
      </c>
      <c r="D1119" s="117" t="s">
        <v>223</v>
      </c>
      <c r="E1119" s="117" t="s">
        <v>4421</v>
      </c>
      <c r="F1119" s="117" t="s">
        <v>4420</v>
      </c>
      <c r="G1119" s="118" t="str">
        <f t="shared" si="17"/>
        <v>132217清瀬市</v>
      </c>
      <c r="H1119" s="117"/>
      <c r="J1119" s="117"/>
      <c r="K1119" s="121">
        <v>4567659</v>
      </c>
      <c r="L1119" s="121">
        <v>1793114</v>
      </c>
      <c r="M1119" s="121">
        <v>833858</v>
      </c>
      <c r="N1119" s="121">
        <v>549039</v>
      </c>
      <c r="O1119" s="121">
        <v>14875</v>
      </c>
    </row>
    <row r="1120" spans="1:15" x14ac:dyDescent="0.4">
      <c r="A1120" s="117" t="s">
        <v>6634</v>
      </c>
      <c r="B1120" s="117" t="s">
        <v>225</v>
      </c>
      <c r="C1120" s="117" t="s">
        <v>224</v>
      </c>
      <c r="D1120" s="117" t="s">
        <v>223</v>
      </c>
      <c r="E1120" s="117" t="s">
        <v>4419</v>
      </c>
      <c r="F1120" s="117" t="s">
        <v>4418</v>
      </c>
      <c r="G1120" s="118" t="str">
        <f t="shared" si="17"/>
        <v>132225東久留米市</v>
      </c>
      <c r="H1120" s="117"/>
      <c r="J1120" s="117"/>
      <c r="K1120" s="121">
        <v>5391000</v>
      </c>
      <c r="L1120" s="121">
        <v>2253067</v>
      </c>
      <c r="M1120" s="121">
        <v>1200846</v>
      </c>
      <c r="N1120" s="121">
        <v>726930</v>
      </c>
      <c r="O1120" s="121">
        <v>4626</v>
      </c>
    </row>
    <row r="1121" spans="1:15" x14ac:dyDescent="0.4">
      <c r="A1121" s="117" t="s">
        <v>6634</v>
      </c>
      <c r="B1121" s="117" t="s">
        <v>225</v>
      </c>
      <c r="C1121" s="117" t="s">
        <v>224</v>
      </c>
      <c r="D1121" s="117" t="s">
        <v>223</v>
      </c>
      <c r="E1121" s="117" t="s">
        <v>4417</v>
      </c>
      <c r="F1121" s="117" t="s">
        <v>4416</v>
      </c>
      <c r="G1121" s="118" t="str">
        <f t="shared" si="17"/>
        <v>132233武蔵村山市</v>
      </c>
      <c r="H1121" s="117"/>
      <c r="J1121" s="117"/>
      <c r="K1121" s="121">
        <v>3599984</v>
      </c>
      <c r="L1121" s="121">
        <v>1411623</v>
      </c>
      <c r="M1121" s="121">
        <v>750146</v>
      </c>
      <c r="N1121" s="121">
        <v>464466</v>
      </c>
      <c r="O1121" s="121">
        <v>2628</v>
      </c>
    </row>
    <row r="1122" spans="1:15" x14ac:dyDescent="0.4">
      <c r="A1122" s="117" t="s">
        <v>6634</v>
      </c>
      <c r="B1122" s="117" t="s">
        <v>225</v>
      </c>
      <c r="C1122" s="117" t="s">
        <v>224</v>
      </c>
      <c r="D1122" s="117" t="s">
        <v>223</v>
      </c>
      <c r="E1122" s="117" t="s">
        <v>4415</v>
      </c>
      <c r="F1122" s="117" t="s">
        <v>4414</v>
      </c>
      <c r="G1122" s="118" t="str">
        <f t="shared" si="17"/>
        <v>132241多摩市</v>
      </c>
      <c r="H1122" s="117"/>
      <c r="J1122" s="117"/>
      <c r="K1122" s="121">
        <v>8165896</v>
      </c>
      <c r="L1122" s="121">
        <v>3498635</v>
      </c>
      <c r="M1122" s="121">
        <v>1826158</v>
      </c>
      <c r="N1122" s="121">
        <v>1098568</v>
      </c>
      <c r="O1122" s="121">
        <v>6749</v>
      </c>
    </row>
    <row r="1123" spans="1:15" x14ac:dyDescent="0.4">
      <c r="A1123" s="117" t="s">
        <v>6634</v>
      </c>
      <c r="B1123" s="117" t="s">
        <v>225</v>
      </c>
      <c r="C1123" s="117" t="s">
        <v>224</v>
      </c>
      <c r="D1123" s="117" t="s">
        <v>223</v>
      </c>
      <c r="E1123" s="117" t="s">
        <v>4413</v>
      </c>
      <c r="F1123" s="117" t="s">
        <v>4412</v>
      </c>
      <c r="G1123" s="118" t="str">
        <f t="shared" si="17"/>
        <v>132250稲城市</v>
      </c>
      <c r="H1123" s="117"/>
      <c r="J1123" s="117"/>
      <c r="K1123" s="121">
        <v>5043737</v>
      </c>
      <c r="L1123" s="121">
        <v>2106764</v>
      </c>
      <c r="M1123" s="121">
        <v>1152878</v>
      </c>
      <c r="N1123" s="121">
        <v>710621</v>
      </c>
      <c r="O1123" s="121">
        <v>4666</v>
      </c>
    </row>
    <row r="1124" spans="1:15" x14ac:dyDescent="0.4">
      <c r="A1124" s="117" t="s">
        <v>6634</v>
      </c>
      <c r="B1124" s="117" t="s">
        <v>225</v>
      </c>
      <c r="C1124" s="117" t="s">
        <v>224</v>
      </c>
      <c r="D1124" s="117" t="s">
        <v>223</v>
      </c>
      <c r="E1124" s="117" t="s">
        <v>4411</v>
      </c>
      <c r="F1124" s="117" t="s">
        <v>4410</v>
      </c>
      <c r="G1124" s="118" t="str">
        <f t="shared" si="17"/>
        <v>132276羽村市</v>
      </c>
      <c r="H1124" s="117"/>
      <c r="J1124" s="117"/>
      <c r="K1124" s="121">
        <v>3360799</v>
      </c>
      <c r="L1124" s="121">
        <v>1416218</v>
      </c>
      <c r="M1124" s="121">
        <v>743362</v>
      </c>
      <c r="N1124" s="121">
        <v>477409</v>
      </c>
      <c r="O1124" s="121">
        <v>2537</v>
      </c>
    </row>
    <row r="1125" spans="1:15" x14ac:dyDescent="0.4">
      <c r="A1125" s="117" t="s">
        <v>6634</v>
      </c>
      <c r="B1125" s="117" t="s">
        <v>225</v>
      </c>
      <c r="C1125" s="117" t="s">
        <v>224</v>
      </c>
      <c r="D1125" s="117" t="s">
        <v>223</v>
      </c>
      <c r="E1125" s="117" t="s">
        <v>4409</v>
      </c>
      <c r="F1125" s="117" t="s">
        <v>4408</v>
      </c>
      <c r="G1125" s="118" t="str">
        <f t="shared" si="17"/>
        <v>132284あきる野市</v>
      </c>
      <c r="H1125" s="117"/>
      <c r="J1125" s="117"/>
      <c r="K1125" s="121">
        <v>4074931</v>
      </c>
      <c r="L1125" s="121">
        <v>1771476</v>
      </c>
      <c r="M1125" s="121">
        <v>831817</v>
      </c>
      <c r="N1125" s="121">
        <v>540055</v>
      </c>
      <c r="O1125" s="121">
        <v>2930</v>
      </c>
    </row>
    <row r="1126" spans="1:15" x14ac:dyDescent="0.4">
      <c r="A1126" s="117" t="s">
        <v>6634</v>
      </c>
      <c r="B1126" s="117" t="s">
        <v>225</v>
      </c>
      <c r="C1126" s="117" t="s">
        <v>224</v>
      </c>
      <c r="D1126" s="117" t="s">
        <v>223</v>
      </c>
      <c r="E1126" s="117" t="s">
        <v>4407</v>
      </c>
      <c r="F1126" s="117" t="s">
        <v>4406</v>
      </c>
      <c r="G1126" s="118" t="str">
        <f t="shared" si="17"/>
        <v>132292西東京市</v>
      </c>
      <c r="H1126" s="117"/>
      <c r="J1126" s="117"/>
      <c r="K1126" s="121">
        <v>10113981</v>
      </c>
      <c r="L1126" s="121">
        <v>4124669</v>
      </c>
      <c r="M1126" s="121">
        <v>2165206</v>
      </c>
      <c r="N1126" s="121">
        <v>1314844</v>
      </c>
      <c r="O1126" s="121">
        <v>8052</v>
      </c>
    </row>
    <row r="1127" spans="1:15" x14ac:dyDescent="0.4">
      <c r="A1127" s="117" t="s">
        <v>6634</v>
      </c>
      <c r="B1127" s="117" t="s">
        <v>225</v>
      </c>
      <c r="C1127" s="117" t="s">
        <v>224</v>
      </c>
      <c r="D1127" s="117" t="s">
        <v>223</v>
      </c>
      <c r="E1127" s="117" t="s">
        <v>4405</v>
      </c>
      <c r="F1127" s="117" t="s">
        <v>4404</v>
      </c>
      <c r="G1127" s="118" t="str">
        <f t="shared" si="17"/>
        <v>133035瑞穂町</v>
      </c>
      <c r="H1127" s="117"/>
      <c r="J1127" s="117"/>
      <c r="K1127" s="121">
        <v>2001637</v>
      </c>
      <c r="L1127" s="121">
        <v>815271</v>
      </c>
      <c r="M1127" s="121">
        <v>412155</v>
      </c>
      <c r="N1127" s="121">
        <v>277052</v>
      </c>
      <c r="O1127" s="121">
        <v>1540</v>
      </c>
    </row>
    <row r="1128" spans="1:15" x14ac:dyDescent="0.4">
      <c r="A1128" s="117" t="s">
        <v>6634</v>
      </c>
      <c r="B1128" s="117" t="s">
        <v>225</v>
      </c>
      <c r="C1128" s="117" t="s">
        <v>224</v>
      </c>
      <c r="D1128" s="117" t="s">
        <v>223</v>
      </c>
      <c r="E1128" s="117" t="s">
        <v>4403</v>
      </c>
      <c r="F1128" s="117" t="s">
        <v>4402</v>
      </c>
      <c r="G1128" s="118" t="str">
        <f t="shared" si="17"/>
        <v>133051日の出町</v>
      </c>
      <c r="H1128" s="117"/>
      <c r="J1128" s="117"/>
      <c r="K1128" s="121">
        <v>1439655</v>
      </c>
      <c r="L1128" s="121">
        <v>632880</v>
      </c>
      <c r="M1128" s="121">
        <v>315781</v>
      </c>
      <c r="N1128" s="121">
        <v>215044</v>
      </c>
      <c r="O1128" s="121">
        <v>1050</v>
      </c>
    </row>
    <row r="1129" spans="1:15" x14ac:dyDescent="0.4">
      <c r="A1129" s="117" t="s">
        <v>6634</v>
      </c>
      <c r="B1129" s="117" t="s">
        <v>225</v>
      </c>
      <c r="C1129" s="117" t="s">
        <v>224</v>
      </c>
      <c r="D1129" s="117" t="s">
        <v>223</v>
      </c>
      <c r="E1129" s="117" t="s">
        <v>4401</v>
      </c>
      <c r="F1129" s="117" t="s">
        <v>4400</v>
      </c>
      <c r="G1129" s="118" t="str">
        <f t="shared" si="17"/>
        <v>133078檜原村</v>
      </c>
      <c r="H1129" s="117"/>
      <c r="J1129" s="117"/>
      <c r="K1129" s="121">
        <v>464205</v>
      </c>
      <c r="L1129" s="121">
        <v>160611</v>
      </c>
      <c r="M1129" s="121">
        <v>93264</v>
      </c>
      <c r="N1129" s="121">
        <v>68710</v>
      </c>
      <c r="O1129" s="121">
        <v>465</v>
      </c>
    </row>
    <row r="1130" spans="1:15" x14ac:dyDescent="0.4">
      <c r="A1130" s="117" t="s">
        <v>6634</v>
      </c>
      <c r="B1130" s="117" t="s">
        <v>225</v>
      </c>
      <c r="C1130" s="117" t="s">
        <v>224</v>
      </c>
      <c r="D1130" s="117" t="s">
        <v>223</v>
      </c>
      <c r="E1130" s="117" t="s">
        <v>4399</v>
      </c>
      <c r="F1130" s="117" t="s">
        <v>4398</v>
      </c>
      <c r="G1130" s="118" t="str">
        <f t="shared" si="17"/>
        <v>133086奥多摩町</v>
      </c>
      <c r="H1130" s="117"/>
      <c r="J1130" s="117"/>
      <c r="K1130" s="121">
        <v>866692</v>
      </c>
      <c r="L1130" s="121">
        <v>326898</v>
      </c>
      <c r="M1130" s="121">
        <v>198019</v>
      </c>
      <c r="N1130" s="121">
        <v>132586</v>
      </c>
      <c r="O1130" s="121">
        <v>691</v>
      </c>
    </row>
    <row r="1131" spans="1:15" x14ac:dyDescent="0.4">
      <c r="A1131" s="117" t="s">
        <v>6634</v>
      </c>
      <c r="B1131" s="117" t="s">
        <v>225</v>
      </c>
      <c r="C1131" s="117" t="s">
        <v>224</v>
      </c>
      <c r="D1131" s="117" t="s">
        <v>223</v>
      </c>
      <c r="E1131" s="117" t="s">
        <v>4397</v>
      </c>
      <c r="F1131" s="117" t="s">
        <v>4396</v>
      </c>
      <c r="G1131" s="118" t="str">
        <f t="shared" si="17"/>
        <v>133612大島町</v>
      </c>
      <c r="H1131" s="117"/>
      <c r="J1131" s="117"/>
      <c r="K1131" s="121">
        <v>1190387</v>
      </c>
      <c r="L1131" s="121">
        <v>501404</v>
      </c>
      <c r="M1131" s="121">
        <v>303057</v>
      </c>
      <c r="N1131" s="121">
        <v>179107</v>
      </c>
      <c r="O1131" s="121">
        <v>1100</v>
      </c>
    </row>
    <row r="1132" spans="1:15" x14ac:dyDescent="0.4">
      <c r="A1132" s="117" t="s">
        <v>6634</v>
      </c>
      <c r="B1132" s="117" t="s">
        <v>225</v>
      </c>
      <c r="C1132" s="117" t="s">
        <v>224</v>
      </c>
      <c r="D1132" s="117" t="s">
        <v>223</v>
      </c>
      <c r="E1132" s="117" t="s">
        <v>4395</v>
      </c>
      <c r="F1132" s="117" t="s">
        <v>4394</v>
      </c>
      <c r="G1132" s="118" t="str">
        <f t="shared" si="17"/>
        <v>133621利島村</v>
      </c>
      <c r="H1132" s="117"/>
      <c r="J1132" s="117"/>
      <c r="K1132" s="121">
        <v>207806</v>
      </c>
      <c r="L1132" s="121">
        <v>69976</v>
      </c>
      <c r="M1132" s="121">
        <v>36462</v>
      </c>
      <c r="N1132" s="121">
        <v>32484</v>
      </c>
      <c r="O1132" s="121">
        <v>3584</v>
      </c>
    </row>
    <row r="1133" spans="1:15" x14ac:dyDescent="0.4">
      <c r="A1133" s="117" t="s">
        <v>6634</v>
      </c>
      <c r="B1133" s="117" t="s">
        <v>225</v>
      </c>
      <c r="C1133" s="117" t="s">
        <v>224</v>
      </c>
      <c r="D1133" s="117" t="s">
        <v>223</v>
      </c>
      <c r="E1133" s="117" t="s">
        <v>4393</v>
      </c>
      <c r="F1133" s="117" t="s">
        <v>4392</v>
      </c>
      <c r="G1133" s="118" t="str">
        <f t="shared" si="17"/>
        <v>133639新島村</v>
      </c>
      <c r="H1133" s="117"/>
      <c r="J1133" s="117"/>
      <c r="K1133" s="121">
        <v>653573</v>
      </c>
      <c r="L1133" s="121">
        <v>293134</v>
      </c>
      <c r="M1133" s="121">
        <v>145977</v>
      </c>
      <c r="N1133" s="121">
        <v>101540</v>
      </c>
      <c r="O1133" s="121">
        <v>801</v>
      </c>
    </row>
    <row r="1134" spans="1:15" x14ac:dyDescent="0.4">
      <c r="A1134" s="117" t="s">
        <v>6634</v>
      </c>
      <c r="B1134" s="117" t="s">
        <v>225</v>
      </c>
      <c r="C1134" s="117" t="s">
        <v>224</v>
      </c>
      <c r="D1134" s="117" t="s">
        <v>223</v>
      </c>
      <c r="E1134" s="117" t="s">
        <v>4391</v>
      </c>
      <c r="F1134" s="117" t="s">
        <v>4390</v>
      </c>
      <c r="G1134" s="118" t="str">
        <f t="shared" si="17"/>
        <v>133647神津島村</v>
      </c>
      <c r="H1134" s="117"/>
      <c r="J1134" s="117"/>
      <c r="K1134" s="121">
        <v>595445</v>
      </c>
      <c r="L1134" s="121">
        <v>207184</v>
      </c>
      <c r="M1134" s="121">
        <v>94684</v>
      </c>
      <c r="N1134" s="121">
        <v>88964</v>
      </c>
      <c r="O1134" s="121">
        <v>356</v>
      </c>
    </row>
    <row r="1135" spans="1:15" x14ac:dyDescent="0.4">
      <c r="A1135" s="117" t="s">
        <v>6634</v>
      </c>
      <c r="B1135" s="117" t="s">
        <v>225</v>
      </c>
      <c r="C1135" s="117" t="s">
        <v>224</v>
      </c>
      <c r="D1135" s="117" t="s">
        <v>223</v>
      </c>
      <c r="E1135" s="117" t="s">
        <v>4389</v>
      </c>
      <c r="F1135" s="117" t="s">
        <v>4388</v>
      </c>
      <c r="G1135" s="118" t="str">
        <f t="shared" si="17"/>
        <v>133817三宅村</v>
      </c>
      <c r="H1135" s="117"/>
      <c r="J1135" s="117"/>
      <c r="K1135" s="121">
        <v>590478</v>
      </c>
      <c r="L1135" s="121">
        <v>234948</v>
      </c>
      <c r="M1135" s="121">
        <v>140434</v>
      </c>
      <c r="N1135" s="121">
        <v>92172</v>
      </c>
      <c r="O1135" s="121">
        <v>587</v>
      </c>
    </row>
    <row r="1136" spans="1:15" x14ac:dyDescent="0.4">
      <c r="A1136" s="117" t="s">
        <v>6634</v>
      </c>
      <c r="B1136" s="117" t="s">
        <v>225</v>
      </c>
      <c r="C1136" s="117" t="s">
        <v>224</v>
      </c>
      <c r="D1136" s="117" t="s">
        <v>223</v>
      </c>
      <c r="E1136" s="117" t="s">
        <v>4387</v>
      </c>
      <c r="F1136" s="117" t="s">
        <v>4386</v>
      </c>
      <c r="G1136" s="118" t="str">
        <f t="shared" si="17"/>
        <v>133825御蔵島村</v>
      </c>
      <c r="H1136" s="117"/>
      <c r="J1136" s="117"/>
      <c r="K1136" s="121">
        <v>173900</v>
      </c>
      <c r="L1136" s="121">
        <v>66507</v>
      </c>
      <c r="M1136" s="121">
        <v>35307</v>
      </c>
      <c r="N1136" s="121">
        <v>26334</v>
      </c>
      <c r="O1136" s="121">
        <v>190</v>
      </c>
    </row>
    <row r="1137" spans="1:15" x14ac:dyDescent="0.4">
      <c r="A1137" s="117" t="s">
        <v>6634</v>
      </c>
      <c r="B1137" s="117" t="s">
        <v>225</v>
      </c>
      <c r="C1137" s="117" t="s">
        <v>224</v>
      </c>
      <c r="D1137" s="117" t="s">
        <v>223</v>
      </c>
      <c r="E1137" s="117" t="s">
        <v>4385</v>
      </c>
      <c r="F1137" s="117" t="s">
        <v>4384</v>
      </c>
      <c r="G1137" s="118" t="str">
        <f t="shared" si="17"/>
        <v>134015八丈町</v>
      </c>
      <c r="H1137" s="117"/>
      <c r="J1137" s="117"/>
      <c r="K1137" s="121">
        <v>1179086</v>
      </c>
      <c r="L1137" s="121">
        <v>505906</v>
      </c>
      <c r="M1137" s="121">
        <v>276224</v>
      </c>
      <c r="N1137" s="121">
        <v>180162</v>
      </c>
      <c r="O1137" s="121">
        <v>2194</v>
      </c>
    </row>
    <row r="1138" spans="1:15" x14ac:dyDescent="0.4">
      <c r="A1138" s="117" t="s">
        <v>6634</v>
      </c>
      <c r="B1138" s="117" t="s">
        <v>225</v>
      </c>
      <c r="C1138" s="117" t="s">
        <v>224</v>
      </c>
      <c r="D1138" s="117" t="s">
        <v>223</v>
      </c>
      <c r="E1138" s="117" t="s">
        <v>4383</v>
      </c>
      <c r="F1138" s="117" t="s">
        <v>4382</v>
      </c>
      <c r="G1138" s="118" t="str">
        <f t="shared" si="17"/>
        <v>134023青ケ島村</v>
      </c>
      <c r="H1138" s="117"/>
      <c r="J1138" s="117"/>
      <c r="K1138" s="121">
        <v>178655</v>
      </c>
      <c r="L1138" s="121">
        <v>61111</v>
      </c>
      <c r="M1138" s="121">
        <v>26901</v>
      </c>
      <c r="N1138" s="121">
        <v>26863</v>
      </c>
      <c r="O1138" s="121">
        <v>119</v>
      </c>
    </row>
    <row r="1139" spans="1:15" x14ac:dyDescent="0.4">
      <c r="A1139" s="117" t="s">
        <v>6634</v>
      </c>
      <c r="B1139" s="117" t="s">
        <v>225</v>
      </c>
      <c r="C1139" s="117" t="s">
        <v>224</v>
      </c>
      <c r="D1139" s="117" t="s">
        <v>223</v>
      </c>
      <c r="E1139" s="117" t="s">
        <v>4381</v>
      </c>
      <c r="F1139" s="117" t="s">
        <v>4380</v>
      </c>
      <c r="G1139" s="118" t="str">
        <f t="shared" si="17"/>
        <v>134210小笠原村</v>
      </c>
      <c r="H1139" s="117"/>
      <c r="J1139" s="117"/>
      <c r="K1139" s="121">
        <v>992366</v>
      </c>
      <c r="L1139" s="121">
        <v>441940</v>
      </c>
      <c r="M1139" s="121">
        <v>291569</v>
      </c>
      <c r="N1139" s="121">
        <v>139920</v>
      </c>
      <c r="O1139" s="121">
        <v>813</v>
      </c>
    </row>
    <row r="1140" spans="1:15" x14ac:dyDescent="0.4">
      <c r="A1140" s="117" t="s">
        <v>6634</v>
      </c>
      <c r="B1140" s="117" t="s">
        <v>225</v>
      </c>
      <c r="C1140" s="117" t="s">
        <v>224</v>
      </c>
      <c r="D1140" s="117" t="s">
        <v>223</v>
      </c>
      <c r="E1140" s="117" t="s">
        <v>4379</v>
      </c>
      <c r="F1140" s="117" t="s">
        <v>4378</v>
      </c>
      <c r="G1140" s="118" t="str">
        <f t="shared" si="17"/>
        <v>138011特別区人事・厚生事務組合</v>
      </c>
      <c r="H1140" s="117"/>
      <c r="J1140" s="117"/>
      <c r="K1140" s="121">
        <v>2294701</v>
      </c>
      <c r="L1140" s="121">
        <v>1073093</v>
      </c>
      <c r="M1140" s="121">
        <v>589838</v>
      </c>
      <c r="N1140" s="121">
        <v>351782</v>
      </c>
      <c r="O1140" s="121">
        <v>50345</v>
      </c>
    </row>
    <row r="1141" spans="1:15" x14ac:dyDescent="0.4">
      <c r="A1141" s="117" t="s">
        <v>6634</v>
      </c>
      <c r="B1141" s="117" t="s">
        <v>225</v>
      </c>
      <c r="C1141" s="117" t="s">
        <v>224</v>
      </c>
      <c r="D1141" s="117" t="s">
        <v>223</v>
      </c>
      <c r="E1141" s="117" t="s">
        <v>4377</v>
      </c>
      <c r="F1141" s="117" t="s">
        <v>4376</v>
      </c>
      <c r="G1141" s="118" t="str">
        <f t="shared" si="17"/>
        <v>138029特別区競馬組合</v>
      </c>
      <c r="H1141" s="117"/>
      <c r="J1141" s="117"/>
      <c r="K1141" s="121">
        <v>0</v>
      </c>
      <c r="L1141" s="121">
        <v>0</v>
      </c>
      <c r="M1141" s="121">
        <v>0</v>
      </c>
      <c r="N1141" s="121">
        <v>0</v>
      </c>
      <c r="O1141" s="121">
        <v>0</v>
      </c>
    </row>
    <row r="1142" spans="1:15" x14ac:dyDescent="0.4">
      <c r="A1142" s="117" t="s">
        <v>6634</v>
      </c>
      <c r="B1142" s="117" t="s">
        <v>225</v>
      </c>
      <c r="C1142" s="117" t="s">
        <v>224</v>
      </c>
      <c r="D1142" s="117" t="s">
        <v>223</v>
      </c>
      <c r="E1142" s="117" t="s">
        <v>4375</v>
      </c>
      <c r="F1142" s="117" t="s">
        <v>4374</v>
      </c>
      <c r="G1142" s="118" t="str">
        <f t="shared" si="17"/>
        <v>138061東京都島嶼町村一部事務組合</v>
      </c>
      <c r="H1142" s="117"/>
      <c r="J1142" s="117"/>
      <c r="K1142" s="121">
        <v>94790</v>
      </c>
      <c r="L1142" s="121">
        <v>47650</v>
      </c>
      <c r="M1142" s="121">
        <v>25324</v>
      </c>
      <c r="N1142" s="121">
        <v>14785</v>
      </c>
      <c r="O1142" s="121">
        <v>82</v>
      </c>
    </row>
    <row r="1143" spans="1:15" x14ac:dyDescent="0.4">
      <c r="A1143" s="117" t="s">
        <v>6634</v>
      </c>
      <c r="B1143" s="117" t="s">
        <v>225</v>
      </c>
      <c r="C1143" s="117" t="s">
        <v>224</v>
      </c>
      <c r="D1143" s="117" t="s">
        <v>223</v>
      </c>
      <c r="E1143" s="117" t="s">
        <v>4373</v>
      </c>
      <c r="F1143" s="117" t="s">
        <v>4372</v>
      </c>
      <c r="G1143" s="118" t="str">
        <f t="shared" si="17"/>
        <v>138096瑞穂斎場組合</v>
      </c>
      <c r="H1143" s="117"/>
      <c r="J1143" s="117"/>
      <c r="K1143" s="121">
        <v>38106</v>
      </c>
      <c r="L1143" s="121">
        <v>20725</v>
      </c>
      <c r="M1143" s="121">
        <v>9573</v>
      </c>
      <c r="N1143" s="121">
        <v>5924</v>
      </c>
      <c r="O1143" s="121">
        <v>36</v>
      </c>
    </row>
    <row r="1144" spans="1:15" x14ac:dyDescent="0.4">
      <c r="A1144" s="117" t="s">
        <v>6634</v>
      </c>
      <c r="B1144" s="117" t="s">
        <v>225</v>
      </c>
      <c r="C1144" s="117" t="s">
        <v>224</v>
      </c>
      <c r="D1144" s="117" t="s">
        <v>223</v>
      </c>
      <c r="E1144" s="117" t="s">
        <v>4371</v>
      </c>
      <c r="F1144" s="117" t="s">
        <v>4370</v>
      </c>
      <c r="G1144" s="118" t="str">
        <f t="shared" si="17"/>
        <v>138151ふじみ衛生組合</v>
      </c>
      <c r="H1144" s="117"/>
      <c r="J1144" s="117"/>
      <c r="K1144" s="121">
        <v>164004</v>
      </c>
      <c r="L1144" s="121">
        <v>88091</v>
      </c>
      <c r="M1144" s="121">
        <v>41386</v>
      </c>
      <c r="N1144" s="121">
        <v>25414</v>
      </c>
      <c r="O1144" s="121">
        <v>459</v>
      </c>
    </row>
    <row r="1145" spans="1:15" x14ac:dyDescent="0.4">
      <c r="A1145" s="117" t="s">
        <v>6634</v>
      </c>
      <c r="B1145" s="117" t="s">
        <v>225</v>
      </c>
      <c r="C1145" s="117" t="s">
        <v>224</v>
      </c>
      <c r="D1145" s="117" t="s">
        <v>223</v>
      </c>
      <c r="E1145" s="117" t="s">
        <v>4369</v>
      </c>
      <c r="F1145" s="117" t="s">
        <v>4368</v>
      </c>
      <c r="G1145" s="118" t="str">
        <f t="shared" si="17"/>
        <v>138169柳泉園組合</v>
      </c>
      <c r="H1145" s="117"/>
      <c r="J1145" s="117"/>
      <c r="K1145" s="121">
        <v>423527</v>
      </c>
      <c r="L1145" s="121">
        <v>157573</v>
      </c>
      <c r="M1145" s="121">
        <v>82477</v>
      </c>
      <c r="N1145" s="121">
        <v>47144</v>
      </c>
      <c r="O1145" s="121">
        <v>999</v>
      </c>
    </row>
    <row r="1146" spans="1:15" x14ac:dyDescent="0.4">
      <c r="A1146" s="117" t="s">
        <v>6634</v>
      </c>
      <c r="B1146" s="117" t="s">
        <v>225</v>
      </c>
      <c r="C1146" s="117" t="s">
        <v>224</v>
      </c>
      <c r="D1146" s="117" t="s">
        <v>223</v>
      </c>
      <c r="E1146" s="117" t="s">
        <v>4367</v>
      </c>
      <c r="F1146" s="117" t="s">
        <v>4366</v>
      </c>
      <c r="G1146" s="118" t="str">
        <f t="shared" si="17"/>
        <v>138185湖南衛生組合</v>
      </c>
      <c r="H1146" s="117"/>
      <c r="J1146" s="117"/>
      <c r="K1146" s="121">
        <v>40350</v>
      </c>
      <c r="L1146" s="121">
        <v>18537</v>
      </c>
      <c r="M1146" s="121">
        <v>10288</v>
      </c>
      <c r="N1146" s="121">
        <v>5648</v>
      </c>
      <c r="O1146" s="121">
        <v>104</v>
      </c>
    </row>
    <row r="1147" spans="1:15" x14ac:dyDescent="0.4">
      <c r="A1147" s="117" t="s">
        <v>6634</v>
      </c>
      <c r="B1147" s="117" t="s">
        <v>225</v>
      </c>
      <c r="C1147" s="117" t="s">
        <v>224</v>
      </c>
      <c r="D1147" s="117" t="s">
        <v>223</v>
      </c>
      <c r="E1147" s="117" t="s">
        <v>4365</v>
      </c>
      <c r="F1147" s="117" t="s">
        <v>4364</v>
      </c>
      <c r="G1147" s="118" t="str">
        <f t="shared" si="17"/>
        <v>138207西多摩衛生組合</v>
      </c>
      <c r="H1147" s="117"/>
      <c r="J1147" s="117"/>
      <c r="K1147" s="121">
        <v>254565</v>
      </c>
      <c r="L1147" s="121">
        <v>130045</v>
      </c>
      <c r="M1147" s="121">
        <v>67681</v>
      </c>
      <c r="N1147" s="121">
        <v>38364</v>
      </c>
      <c r="O1147" s="121">
        <v>687</v>
      </c>
    </row>
    <row r="1148" spans="1:15" x14ac:dyDescent="0.4">
      <c r="A1148" s="117" t="s">
        <v>6634</v>
      </c>
      <c r="B1148" s="117" t="s">
        <v>225</v>
      </c>
      <c r="C1148" s="117" t="s">
        <v>224</v>
      </c>
      <c r="D1148" s="117" t="s">
        <v>223</v>
      </c>
      <c r="E1148" s="117" t="s">
        <v>4363</v>
      </c>
      <c r="F1148" s="117" t="s">
        <v>4362</v>
      </c>
      <c r="G1148" s="118" t="str">
        <f t="shared" si="17"/>
        <v>138223多摩川衛生組合</v>
      </c>
      <c r="H1148" s="117"/>
      <c r="J1148" s="117"/>
      <c r="K1148" s="121">
        <v>270014</v>
      </c>
      <c r="L1148" s="121">
        <v>138063</v>
      </c>
      <c r="M1148" s="121">
        <v>64511</v>
      </c>
      <c r="N1148" s="121">
        <v>40290</v>
      </c>
      <c r="O1148" s="121">
        <v>704</v>
      </c>
    </row>
    <row r="1149" spans="1:15" x14ac:dyDescent="0.4">
      <c r="A1149" s="117" t="s">
        <v>6634</v>
      </c>
      <c r="B1149" s="117" t="s">
        <v>225</v>
      </c>
      <c r="C1149" s="117" t="s">
        <v>224</v>
      </c>
      <c r="D1149" s="117" t="s">
        <v>223</v>
      </c>
      <c r="E1149" s="117" t="s">
        <v>4361</v>
      </c>
      <c r="F1149" s="117" t="s">
        <v>4360</v>
      </c>
      <c r="G1149" s="118" t="str">
        <f t="shared" si="17"/>
        <v>138231小平・村山・大和衛生組合</v>
      </c>
      <c r="H1149" s="117"/>
      <c r="J1149" s="117"/>
      <c r="K1149" s="121">
        <v>205513</v>
      </c>
      <c r="L1149" s="121">
        <v>87733</v>
      </c>
      <c r="M1149" s="121">
        <v>49330</v>
      </c>
      <c r="N1149" s="121">
        <v>30099</v>
      </c>
      <c r="O1149" s="121">
        <v>480</v>
      </c>
    </row>
    <row r="1150" spans="1:15" x14ac:dyDescent="0.4">
      <c r="A1150" s="117" t="s">
        <v>6634</v>
      </c>
      <c r="B1150" s="117" t="s">
        <v>225</v>
      </c>
      <c r="C1150" s="117" t="s">
        <v>224</v>
      </c>
      <c r="D1150" s="117" t="s">
        <v>223</v>
      </c>
      <c r="E1150" s="117" t="s">
        <v>4359</v>
      </c>
      <c r="F1150" s="117" t="s">
        <v>4358</v>
      </c>
      <c r="G1150" s="118" t="str">
        <f t="shared" si="17"/>
        <v>138258東京都市町村職員退職手当組合</v>
      </c>
      <c r="H1150" s="117"/>
      <c r="J1150" s="117"/>
      <c r="K1150" s="121">
        <v>4504552</v>
      </c>
      <c r="L1150" s="121">
        <v>12466</v>
      </c>
      <c r="M1150" s="121">
        <v>5084</v>
      </c>
      <c r="N1150" s="121">
        <v>3404</v>
      </c>
      <c r="O1150" s="121">
        <v>38</v>
      </c>
    </row>
    <row r="1151" spans="1:15" x14ac:dyDescent="0.4">
      <c r="A1151" s="117" t="s">
        <v>6634</v>
      </c>
      <c r="B1151" s="117" t="s">
        <v>225</v>
      </c>
      <c r="C1151" s="117" t="s">
        <v>224</v>
      </c>
      <c r="D1151" s="117" t="s">
        <v>223</v>
      </c>
      <c r="E1151" s="117" t="s">
        <v>4357</v>
      </c>
      <c r="F1151" s="117" t="s">
        <v>4356</v>
      </c>
      <c r="G1151" s="118" t="str">
        <f t="shared" si="17"/>
        <v>138266東京都十一市競輪事業組合</v>
      </c>
      <c r="H1151" s="117"/>
      <c r="J1151" s="117"/>
      <c r="K1151" s="121">
        <v>0</v>
      </c>
      <c r="L1151" s="121">
        <v>0</v>
      </c>
      <c r="M1151" s="121">
        <v>0</v>
      </c>
      <c r="N1151" s="121">
        <v>0</v>
      </c>
      <c r="O1151" s="121">
        <v>0</v>
      </c>
    </row>
    <row r="1152" spans="1:15" x14ac:dyDescent="0.4">
      <c r="A1152" s="117" t="s">
        <v>6634</v>
      </c>
      <c r="B1152" s="117" t="s">
        <v>225</v>
      </c>
      <c r="C1152" s="117" t="s">
        <v>224</v>
      </c>
      <c r="D1152" s="117" t="s">
        <v>223</v>
      </c>
      <c r="E1152" s="117" t="s">
        <v>4355</v>
      </c>
      <c r="F1152" s="117" t="s">
        <v>4354</v>
      </c>
      <c r="G1152" s="118" t="str">
        <f t="shared" si="17"/>
        <v>138274東京都六市競艇事業組合</v>
      </c>
      <c r="H1152" s="117"/>
      <c r="J1152" s="117"/>
      <c r="K1152" s="121">
        <v>0</v>
      </c>
      <c r="L1152" s="121">
        <v>0</v>
      </c>
      <c r="M1152" s="121">
        <v>0</v>
      </c>
      <c r="N1152" s="121">
        <v>0</v>
      </c>
      <c r="O1152" s="121">
        <v>0</v>
      </c>
    </row>
    <row r="1153" spans="1:15" x14ac:dyDescent="0.4">
      <c r="A1153" s="117" t="s">
        <v>6634</v>
      </c>
      <c r="B1153" s="117" t="s">
        <v>225</v>
      </c>
      <c r="C1153" s="117" t="s">
        <v>224</v>
      </c>
      <c r="D1153" s="117" t="s">
        <v>223</v>
      </c>
      <c r="E1153" s="117" t="s">
        <v>4353</v>
      </c>
      <c r="F1153" s="117" t="s">
        <v>4352</v>
      </c>
      <c r="G1153" s="118" t="str">
        <f t="shared" si="17"/>
        <v>138282東京都四市競艇事業組合</v>
      </c>
      <c r="H1153" s="117"/>
      <c r="J1153" s="117"/>
      <c r="K1153" s="121">
        <v>0</v>
      </c>
      <c r="L1153" s="121">
        <v>0</v>
      </c>
      <c r="M1153" s="121">
        <v>0</v>
      </c>
      <c r="N1153" s="121">
        <v>0</v>
      </c>
      <c r="O1153" s="121">
        <v>0</v>
      </c>
    </row>
    <row r="1154" spans="1:15" x14ac:dyDescent="0.4">
      <c r="A1154" s="117" t="s">
        <v>6634</v>
      </c>
      <c r="B1154" s="117" t="s">
        <v>225</v>
      </c>
      <c r="C1154" s="117" t="s">
        <v>224</v>
      </c>
      <c r="D1154" s="117" t="s">
        <v>223</v>
      </c>
      <c r="E1154" s="117" t="s">
        <v>4351</v>
      </c>
      <c r="F1154" s="117" t="s">
        <v>4350</v>
      </c>
      <c r="G1154" s="118" t="str">
        <f t="shared" ref="G1154:G1217" si="18">E1154&amp;F1154</f>
        <v>138321東京都市町村議会議員公務災害補償等組合</v>
      </c>
      <c r="H1154" s="117"/>
      <c r="J1154" s="117"/>
      <c r="K1154" s="121">
        <v>173</v>
      </c>
      <c r="L1154" s="121">
        <v>0</v>
      </c>
      <c r="M1154" s="121">
        <v>0</v>
      </c>
      <c r="N1154" s="121">
        <v>0</v>
      </c>
      <c r="O1154" s="121">
        <v>0</v>
      </c>
    </row>
    <row r="1155" spans="1:15" x14ac:dyDescent="0.4">
      <c r="A1155" s="117" t="s">
        <v>6634</v>
      </c>
      <c r="B1155" s="117" t="s">
        <v>225</v>
      </c>
      <c r="C1155" s="117" t="s">
        <v>224</v>
      </c>
      <c r="D1155" s="117" t="s">
        <v>223</v>
      </c>
      <c r="E1155" s="117" t="s">
        <v>4349</v>
      </c>
      <c r="F1155" s="117" t="s">
        <v>4348</v>
      </c>
      <c r="G1155" s="118" t="str">
        <f t="shared" si="18"/>
        <v>138398羽村・瑞穂地区学校給食組合</v>
      </c>
      <c r="H1155" s="117"/>
      <c r="J1155" s="117"/>
      <c r="K1155" s="121">
        <v>203686</v>
      </c>
      <c r="L1155" s="121">
        <v>107593</v>
      </c>
      <c r="M1155" s="121">
        <v>47491</v>
      </c>
      <c r="N1155" s="121">
        <v>30064</v>
      </c>
      <c r="O1155" s="121">
        <v>196</v>
      </c>
    </row>
    <row r="1156" spans="1:15" x14ac:dyDescent="0.4">
      <c r="A1156" s="117" t="s">
        <v>6634</v>
      </c>
      <c r="B1156" s="117" t="s">
        <v>225</v>
      </c>
      <c r="C1156" s="117" t="s">
        <v>224</v>
      </c>
      <c r="D1156" s="117" t="s">
        <v>223</v>
      </c>
      <c r="E1156" s="117" t="s">
        <v>4347</v>
      </c>
      <c r="F1156" s="117" t="s">
        <v>4346</v>
      </c>
      <c r="G1156" s="118" t="str">
        <f t="shared" si="18"/>
        <v>138410東京都三市収益事業組合</v>
      </c>
      <c r="H1156" s="117"/>
      <c r="J1156" s="117"/>
      <c r="K1156" s="121">
        <v>0</v>
      </c>
      <c r="L1156" s="121">
        <v>0</v>
      </c>
      <c r="M1156" s="121">
        <v>0</v>
      </c>
      <c r="N1156" s="121">
        <v>0</v>
      </c>
      <c r="O1156" s="121">
        <v>0</v>
      </c>
    </row>
    <row r="1157" spans="1:15" x14ac:dyDescent="0.4">
      <c r="A1157" s="117" t="s">
        <v>6634</v>
      </c>
      <c r="B1157" s="117" t="s">
        <v>225</v>
      </c>
      <c r="C1157" s="117" t="s">
        <v>224</v>
      </c>
      <c r="D1157" s="117" t="s">
        <v>223</v>
      </c>
      <c r="E1157" s="117" t="s">
        <v>4345</v>
      </c>
      <c r="F1157" s="117" t="s">
        <v>4344</v>
      </c>
      <c r="G1157" s="118" t="str">
        <f t="shared" si="18"/>
        <v>138444西秋川衛生組合</v>
      </c>
      <c r="H1157" s="117"/>
      <c r="J1157" s="117"/>
      <c r="K1157" s="121">
        <v>118954</v>
      </c>
      <c r="L1157" s="121">
        <v>58446</v>
      </c>
      <c r="M1157" s="121">
        <v>24237</v>
      </c>
      <c r="N1157" s="121">
        <v>15385</v>
      </c>
      <c r="O1157" s="121">
        <v>350</v>
      </c>
    </row>
    <row r="1158" spans="1:15" x14ac:dyDescent="0.4">
      <c r="A1158" s="117" t="s">
        <v>6634</v>
      </c>
      <c r="B1158" s="117" t="s">
        <v>225</v>
      </c>
      <c r="C1158" s="117" t="s">
        <v>224</v>
      </c>
      <c r="D1158" s="117" t="s">
        <v>223</v>
      </c>
      <c r="E1158" s="117" t="s">
        <v>4343</v>
      </c>
      <c r="F1158" s="117" t="s">
        <v>4342</v>
      </c>
      <c r="G1158" s="118" t="str">
        <f t="shared" si="18"/>
        <v>138452南多摩斎場組合</v>
      </c>
      <c r="H1158" s="117"/>
      <c r="J1158" s="117"/>
      <c r="K1158" s="121">
        <v>40594</v>
      </c>
      <c r="L1158" s="121">
        <v>20783</v>
      </c>
      <c r="M1158" s="121">
        <v>9374</v>
      </c>
      <c r="N1158" s="121">
        <v>5964</v>
      </c>
      <c r="O1158" s="121">
        <v>60</v>
      </c>
    </row>
    <row r="1159" spans="1:15" x14ac:dyDescent="0.4">
      <c r="A1159" s="117" t="s">
        <v>6634</v>
      </c>
      <c r="B1159" s="117" t="s">
        <v>225</v>
      </c>
      <c r="C1159" s="117" t="s">
        <v>224</v>
      </c>
      <c r="D1159" s="117" t="s">
        <v>223</v>
      </c>
      <c r="E1159" s="117" t="s">
        <v>4341</v>
      </c>
      <c r="F1159" s="117" t="s">
        <v>4340</v>
      </c>
      <c r="G1159" s="118" t="str">
        <f t="shared" si="18"/>
        <v>138479東京たま広域資源循環組合</v>
      </c>
      <c r="H1159" s="117"/>
      <c r="J1159" s="117"/>
      <c r="K1159" s="121">
        <v>249977</v>
      </c>
      <c r="L1159" s="121">
        <v>115172</v>
      </c>
      <c r="M1159" s="121">
        <v>71714</v>
      </c>
      <c r="N1159" s="121">
        <v>35988</v>
      </c>
      <c r="O1159" s="121">
        <v>648</v>
      </c>
    </row>
    <row r="1160" spans="1:15" x14ac:dyDescent="0.4">
      <c r="A1160" s="117" t="s">
        <v>6634</v>
      </c>
      <c r="B1160" s="117" t="s">
        <v>225</v>
      </c>
      <c r="C1160" s="117" t="s">
        <v>224</v>
      </c>
      <c r="D1160" s="117" t="s">
        <v>223</v>
      </c>
      <c r="E1160" s="117" t="s">
        <v>4339</v>
      </c>
      <c r="F1160" s="117" t="s">
        <v>4338</v>
      </c>
      <c r="G1160" s="118" t="str">
        <f t="shared" si="18"/>
        <v>138487立川・昭島・国立聖苑組合</v>
      </c>
      <c r="H1160" s="117"/>
      <c r="J1160" s="117"/>
      <c r="K1160" s="121">
        <v>43228</v>
      </c>
      <c r="L1160" s="121">
        <v>20158</v>
      </c>
      <c r="M1160" s="121">
        <v>9772</v>
      </c>
      <c r="N1160" s="121">
        <v>5869</v>
      </c>
      <c r="O1160" s="121">
        <v>33</v>
      </c>
    </row>
    <row r="1161" spans="1:15" x14ac:dyDescent="0.4">
      <c r="A1161" s="117" t="s">
        <v>6634</v>
      </c>
      <c r="B1161" s="117" t="s">
        <v>225</v>
      </c>
      <c r="C1161" s="117" t="s">
        <v>224</v>
      </c>
      <c r="D1161" s="117" t="s">
        <v>223</v>
      </c>
      <c r="E1161" s="117" t="s">
        <v>4337</v>
      </c>
      <c r="F1161" s="117" t="s">
        <v>4336</v>
      </c>
      <c r="G1161" s="118" t="str">
        <f t="shared" si="18"/>
        <v>138495東京市町村総合事務組合</v>
      </c>
      <c r="H1161" s="117"/>
      <c r="J1161" s="117"/>
      <c r="K1161" s="121">
        <v>577081</v>
      </c>
      <c r="L1161" s="121">
        <v>197810</v>
      </c>
      <c r="M1161" s="121">
        <v>109588</v>
      </c>
      <c r="N1161" s="121">
        <v>64726</v>
      </c>
      <c r="O1161" s="121">
        <v>458</v>
      </c>
    </row>
    <row r="1162" spans="1:15" x14ac:dyDescent="0.4">
      <c r="A1162" s="117" t="s">
        <v>6634</v>
      </c>
      <c r="B1162" s="117" t="s">
        <v>225</v>
      </c>
      <c r="C1162" s="117" t="s">
        <v>224</v>
      </c>
      <c r="D1162" s="117" t="s">
        <v>223</v>
      </c>
      <c r="E1162" s="117" t="s">
        <v>4335</v>
      </c>
      <c r="F1162" s="117" t="s">
        <v>4334</v>
      </c>
      <c r="G1162" s="118" t="str">
        <f t="shared" si="18"/>
        <v>138517多摩六都科学館組合</v>
      </c>
      <c r="H1162" s="117"/>
      <c r="J1162" s="117"/>
      <c r="K1162" s="121">
        <v>40869</v>
      </c>
      <c r="L1162" s="121">
        <v>21772</v>
      </c>
      <c r="M1162" s="121">
        <v>10114</v>
      </c>
      <c r="N1162" s="121">
        <v>5594</v>
      </c>
      <c r="O1162" s="121">
        <v>35</v>
      </c>
    </row>
    <row r="1163" spans="1:15" x14ac:dyDescent="0.4">
      <c r="A1163" s="117" t="s">
        <v>6634</v>
      </c>
      <c r="B1163" s="117" t="s">
        <v>225</v>
      </c>
      <c r="C1163" s="117" t="s">
        <v>224</v>
      </c>
      <c r="D1163" s="117" t="s">
        <v>223</v>
      </c>
      <c r="E1163" s="117" t="s">
        <v>4333</v>
      </c>
      <c r="F1163" s="117" t="s">
        <v>4332</v>
      </c>
      <c r="G1163" s="118" t="str">
        <f t="shared" si="18"/>
        <v>138525多摩ニュータウン環境組合</v>
      </c>
      <c r="H1163" s="117"/>
      <c r="J1163" s="117"/>
      <c r="K1163" s="121">
        <v>181330</v>
      </c>
      <c r="L1163" s="121">
        <v>98686</v>
      </c>
      <c r="M1163" s="121">
        <v>46515</v>
      </c>
      <c r="N1163" s="121">
        <v>28743</v>
      </c>
      <c r="O1163" s="121">
        <v>545</v>
      </c>
    </row>
    <row r="1164" spans="1:15" x14ac:dyDescent="0.4">
      <c r="A1164" s="117" t="s">
        <v>6634</v>
      </c>
      <c r="B1164" s="117" t="s">
        <v>225</v>
      </c>
      <c r="C1164" s="117" t="s">
        <v>224</v>
      </c>
      <c r="D1164" s="117" t="s">
        <v>223</v>
      </c>
      <c r="E1164" s="117" t="s">
        <v>4331</v>
      </c>
      <c r="F1164" s="117" t="s">
        <v>4330</v>
      </c>
      <c r="G1164" s="118" t="str">
        <f t="shared" si="18"/>
        <v>138533秋川流域斎場組合</v>
      </c>
      <c r="H1164" s="117"/>
      <c r="J1164" s="117"/>
      <c r="K1164" s="121">
        <v>32987</v>
      </c>
      <c r="L1164" s="121">
        <v>18083</v>
      </c>
      <c r="M1164" s="121">
        <v>8543</v>
      </c>
      <c r="N1164" s="121">
        <v>5313</v>
      </c>
      <c r="O1164" s="121">
        <v>31</v>
      </c>
    </row>
    <row r="1165" spans="1:15" x14ac:dyDescent="0.4">
      <c r="A1165" s="117" t="s">
        <v>6634</v>
      </c>
      <c r="B1165" s="117" t="s">
        <v>225</v>
      </c>
      <c r="C1165" s="117" t="s">
        <v>224</v>
      </c>
      <c r="D1165" s="117" t="s">
        <v>223</v>
      </c>
      <c r="E1165" s="117" t="s">
        <v>4329</v>
      </c>
      <c r="F1165" s="117" t="s">
        <v>4328</v>
      </c>
      <c r="G1165" s="118" t="str">
        <f t="shared" si="18"/>
        <v>138550臨海部広域斎場組合</v>
      </c>
      <c r="H1165" s="117"/>
      <c r="J1165" s="117"/>
      <c r="K1165" s="121">
        <v>39159</v>
      </c>
      <c r="L1165" s="121">
        <v>20553</v>
      </c>
      <c r="M1165" s="121">
        <v>11640</v>
      </c>
      <c r="N1165" s="121">
        <v>6721</v>
      </c>
      <c r="O1165" s="121">
        <v>57</v>
      </c>
    </row>
    <row r="1166" spans="1:15" x14ac:dyDescent="0.4">
      <c r="A1166" s="117" t="s">
        <v>6634</v>
      </c>
      <c r="B1166" s="117" t="s">
        <v>225</v>
      </c>
      <c r="C1166" s="117" t="s">
        <v>224</v>
      </c>
      <c r="D1166" s="117" t="s">
        <v>223</v>
      </c>
      <c r="E1166" s="117" t="s">
        <v>4327</v>
      </c>
      <c r="F1166" s="117" t="s">
        <v>4326</v>
      </c>
      <c r="G1166" s="118" t="str">
        <f t="shared" si="18"/>
        <v>138568東京二十三区清掃一部事務組合</v>
      </c>
      <c r="H1166" s="117"/>
      <c r="J1166" s="117"/>
      <c r="K1166" s="121">
        <v>9836565</v>
      </c>
      <c r="L1166" s="121">
        <v>4778892</v>
      </c>
      <c r="M1166" s="121">
        <v>2851262</v>
      </c>
      <c r="N1166" s="121">
        <v>1582524</v>
      </c>
      <c r="O1166" s="121">
        <v>33313</v>
      </c>
    </row>
    <row r="1167" spans="1:15" x14ac:dyDescent="0.4">
      <c r="A1167" s="117" t="s">
        <v>6634</v>
      </c>
      <c r="B1167" s="117" t="s">
        <v>225</v>
      </c>
      <c r="C1167" s="117" t="s">
        <v>224</v>
      </c>
      <c r="D1167" s="117" t="s">
        <v>223</v>
      </c>
      <c r="E1167" s="117" t="s">
        <v>4325</v>
      </c>
      <c r="F1167" s="117" t="s">
        <v>4324</v>
      </c>
      <c r="G1167" s="118" t="str">
        <f t="shared" si="18"/>
        <v>138584東京都後期高齢者医療広域連合</v>
      </c>
      <c r="H1167" s="117"/>
      <c r="J1167" s="117"/>
      <c r="K1167" s="121">
        <v>190810</v>
      </c>
      <c r="L1167" s="121">
        <v>92449</v>
      </c>
      <c r="M1167" s="121">
        <v>50434</v>
      </c>
      <c r="N1167" s="121">
        <v>30392</v>
      </c>
      <c r="O1167" s="121">
        <v>172</v>
      </c>
    </row>
    <row r="1168" spans="1:15" x14ac:dyDescent="0.4">
      <c r="A1168" s="117" t="s">
        <v>6634</v>
      </c>
      <c r="B1168" s="117" t="s">
        <v>225</v>
      </c>
      <c r="C1168" s="117" t="s">
        <v>224</v>
      </c>
      <c r="D1168" s="117" t="s">
        <v>223</v>
      </c>
      <c r="E1168" s="117" t="s">
        <v>4323</v>
      </c>
      <c r="F1168" s="117" t="s">
        <v>4322</v>
      </c>
      <c r="G1168" s="118" t="str">
        <f t="shared" si="18"/>
        <v>138592稲城・府中墓苑組合</v>
      </c>
      <c r="H1168" s="117"/>
      <c r="J1168" s="117"/>
      <c r="K1168" s="121">
        <v>55832</v>
      </c>
      <c r="L1168" s="121">
        <v>25843</v>
      </c>
      <c r="M1168" s="121">
        <v>12853</v>
      </c>
      <c r="N1168" s="121">
        <v>7438</v>
      </c>
      <c r="O1168" s="121">
        <v>48</v>
      </c>
    </row>
    <row r="1169" spans="1:15" x14ac:dyDescent="0.4">
      <c r="A1169" s="117" t="s">
        <v>6634</v>
      </c>
      <c r="B1169" s="117" t="s">
        <v>225</v>
      </c>
      <c r="C1169" s="117" t="s">
        <v>224</v>
      </c>
      <c r="D1169" s="117" t="s">
        <v>223</v>
      </c>
      <c r="E1169" s="117" t="s">
        <v>4321</v>
      </c>
      <c r="F1169" s="117" t="s">
        <v>4320</v>
      </c>
      <c r="G1169" s="118" t="str">
        <f t="shared" si="18"/>
        <v>138606浅川清流環境組合</v>
      </c>
      <c r="H1169" s="117"/>
      <c r="J1169" s="117"/>
      <c r="K1169" s="121">
        <v>120127</v>
      </c>
      <c r="L1169" s="121">
        <v>62959</v>
      </c>
      <c r="M1169" s="121">
        <v>30674</v>
      </c>
      <c r="N1169" s="121">
        <v>20263</v>
      </c>
      <c r="O1169" s="121">
        <v>391</v>
      </c>
    </row>
    <row r="1170" spans="1:15" x14ac:dyDescent="0.4">
      <c r="A1170" s="117" t="s">
        <v>6634</v>
      </c>
      <c r="B1170" s="117" t="s">
        <v>225</v>
      </c>
      <c r="C1170" s="117" t="s">
        <v>224</v>
      </c>
      <c r="D1170" s="117" t="s">
        <v>223</v>
      </c>
      <c r="E1170" s="117" t="s">
        <v>4318</v>
      </c>
      <c r="F1170" s="117" t="s">
        <v>4317</v>
      </c>
      <c r="G1170" s="118" t="str">
        <f t="shared" si="18"/>
        <v>141003横浜市</v>
      </c>
      <c r="H1170" s="117"/>
      <c r="J1170" s="117"/>
      <c r="K1170" s="121">
        <v>348322856</v>
      </c>
      <c r="L1170" s="121">
        <v>165281263</v>
      </c>
      <c r="M1170" s="121">
        <v>84191194</v>
      </c>
      <c r="N1170" s="121">
        <v>54929087</v>
      </c>
      <c r="O1170" s="121">
        <v>405331</v>
      </c>
    </row>
    <row r="1171" spans="1:15" x14ac:dyDescent="0.4">
      <c r="A1171" s="117" t="s">
        <v>6634</v>
      </c>
      <c r="B1171" s="117" t="s">
        <v>225</v>
      </c>
      <c r="C1171" s="117" t="s">
        <v>224</v>
      </c>
      <c r="D1171" s="117" t="s">
        <v>223</v>
      </c>
      <c r="E1171" s="117" t="s">
        <v>4316</v>
      </c>
      <c r="F1171" s="117" t="s">
        <v>4315</v>
      </c>
      <c r="G1171" s="118" t="str">
        <f t="shared" si="18"/>
        <v>141305川崎市</v>
      </c>
      <c r="H1171" s="117"/>
      <c r="J1171" s="117"/>
      <c r="K1171" s="121">
        <v>147221252</v>
      </c>
      <c r="L1171" s="121">
        <v>71369940</v>
      </c>
      <c r="M1171" s="121">
        <v>35916900</v>
      </c>
      <c r="N1171" s="121">
        <v>21828270</v>
      </c>
      <c r="O1171" s="121">
        <v>158062</v>
      </c>
    </row>
    <row r="1172" spans="1:15" x14ac:dyDescent="0.4">
      <c r="A1172" s="117" t="s">
        <v>6634</v>
      </c>
      <c r="B1172" s="117" t="s">
        <v>225</v>
      </c>
      <c r="C1172" s="117" t="s">
        <v>224</v>
      </c>
      <c r="D1172" s="117" t="s">
        <v>223</v>
      </c>
      <c r="E1172" s="117" t="s">
        <v>4314</v>
      </c>
      <c r="F1172" s="117" t="s">
        <v>4313</v>
      </c>
      <c r="G1172" s="118" t="str">
        <f t="shared" si="18"/>
        <v>141500相模原市</v>
      </c>
      <c r="H1172" s="117"/>
      <c r="J1172" s="117"/>
      <c r="K1172" s="121">
        <v>69745522</v>
      </c>
      <c r="L1172" s="121">
        <v>33435806</v>
      </c>
      <c r="M1172" s="121">
        <v>16832325</v>
      </c>
      <c r="N1172" s="121">
        <v>10071967</v>
      </c>
      <c r="O1172" s="121">
        <v>107165</v>
      </c>
    </row>
    <row r="1173" spans="1:15" x14ac:dyDescent="0.4">
      <c r="A1173" s="117" t="s">
        <v>6634</v>
      </c>
      <c r="B1173" s="117" t="s">
        <v>225</v>
      </c>
      <c r="C1173" s="117" t="s">
        <v>224</v>
      </c>
      <c r="D1173" s="117" t="s">
        <v>223</v>
      </c>
      <c r="E1173" s="117" t="s">
        <v>4312</v>
      </c>
      <c r="F1173" s="117" t="s">
        <v>4311</v>
      </c>
      <c r="G1173" s="118" t="str">
        <f t="shared" si="18"/>
        <v>142018横須賀市</v>
      </c>
      <c r="H1173" s="117"/>
      <c r="J1173" s="117"/>
      <c r="K1173" s="121">
        <v>27945693</v>
      </c>
      <c r="L1173" s="121">
        <v>12591899</v>
      </c>
      <c r="M1173" s="121">
        <v>6880014</v>
      </c>
      <c r="N1173" s="121">
        <v>4374412</v>
      </c>
      <c r="O1173" s="121">
        <v>29598</v>
      </c>
    </row>
    <row r="1174" spans="1:15" x14ac:dyDescent="0.4">
      <c r="A1174" s="117" t="s">
        <v>6634</v>
      </c>
      <c r="B1174" s="117" t="s">
        <v>225</v>
      </c>
      <c r="C1174" s="117" t="s">
        <v>224</v>
      </c>
      <c r="D1174" s="117" t="s">
        <v>223</v>
      </c>
      <c r="E1174" s="117" t="s">
        <v>4310</v>
      </c>
      <c r="F1174" s="117" t="s">
        <v>4309</v>
      </c>
      <c r="G1174" s="118" t="str">
        <f t="shared" si="18"/>
        <v>142034平塚市</v>
      </c>
      <c r="H1174" s="117"/>
      <c r="J1174" s="117"/>
      <c r="K1174" s="121">
        <v>14756176</v>
      </c>
      <c r="L1174" s="121">
        <v>7082436</v>
      </c>
      <c r="M1174" s="121">
        <v>3923699</v>
      </c>
      <c r="N1174" s="121">
        <v>2368513</v>
      </c>
      <c r="O1174" s="121">
        <v>20751</v>
      </c>
    </row>
    <row r="1175" spans="1:15" x14ac:dyDescent="0.4">
      <c r="A1175" s="117" t="s">
        <v>6634</v>
      </c>
      <c r="B1175" s="117" t="s">
        <v>225</v>
      </c>
      <c r="C1175" s="117" t="s">
        <v>224</v>
      </c>
      <c r="D1175" s="117" t="s">
        <v>223</v>
      </c>
      <c r="E1175" s="117" t="s">
        <v>4308</v>
      </c>
      <c r="F1175" s="117" t="s">
        <v>4307</v>
      </c>
      <c r="G1175" s="118" t="str">
        <f t="shared" si="18"/>
        <v>142042鎌倉市</v>
      </c>
      <c r="H1175" s="117"/>
      <c r="J1175" s="117"/>
      <c r="K1175" s="121">
        <v>12269267</v>
      </c>
      <c r="L1175" s="121">
        <v>5575883</v>
      </c>
      <c r="M1175" s="121">
        <v>2750601</v>
      </c>
      <c r="N1175" s="121">
        <v>1810482</v>
      </c>
      <c r="O1175" s="121">
        <v>19631</v>
      </c>
    </row>
    <row r="1176" spans="1:15" x14ac:dyDescent="0.4">
      <c r="A1176" s="117" t="s">
        <v>6634</v>
      </c>
      <c r="B1176" s="117" t="s">
        <v>225</v>
      </c>
      <c r="C1176" s="117" t="s">
        <v>224</v>
      </c>
      <c r="D1176" s="117" t="s">
        <v>223</v>
      </c>
      <c r="E1176" s="117" t="s">
        <v>4306</v>
      </c>
      <c r="F1176" s="117" t="s">
        <v>4305</v>
      </c>
      <c r="G1176" s="118" t="str">
        <f t="shared" si="18"/>
        <v>142051藤沢市</v>
      </c>
      <c r="H1176" s="117"/>
      <c r="J1176" s="117"/>
      <c r="K1176" s="121">
        <v>25785250</v>
      </c>
      <c r="L1176" s="121">
        <v>11502176</v>
      </c>
      <c r="M1176" s="121">
        <v>6605724</v>
      </c>
      <c r="N1176" s="121">
        <v>4065015</v>
      </c>
      <c r="O1176" s="121">
        <v>46141</v>
      </c>
    </row>
    <row r="1177" spans="1:15" x14ac:dyDescent="0.4">
      <c r="A1177" s="117" t="s">
        <v>6634</v>
      </c>
      <c r="B1177" s="117" t="s">
        <v>225</v>
      </c>
      <c r="C1177" s="117" t="s">
        <v>224</v>
      </c>
      <c r="D1177" s="117" t="s">
        <v>223</v>
      </c>
      <c r="E1177" s="117" t="s">
        <v>4304</v>
      </c>
      <c r="F1177" s="117" t="s">
        <v>4303</v>
      </c>
      <c r="G1177" s="118" t="str">
        <f t="shared" si="18"/>
        <v>142069小田原市</v>
      </c>
      <c r="H1177" s="117"/>
      <c r="J1177" s="117"/>
      <c r="K1177" s="121">
        <v>12496803</v>
      </c>
      <c r="L1177" s="121">
        <v>5962382</v>
      </c>
      <c r="M1177" s="121">
        <v>3371904</v>
      </c>
      <c r="N1177" s="121">
        <v>1957339</v>
      </c>
      <c r="O1177" s="121">
        <v>30301</v>
      </c>
    </row>
    <row r="1178" spans="1:15" x14ac:dyDescent="0.4">
      <c r="A1178" s="117" t="s">
        <v>6634</v>
      </c>
      <c r="B1178" s="117" t="s">
        <v>225</v>
      </c>
      <c r="C1178" s="117" t="s">
        <v>224</v>
      </c>
      <c r="D1178" s="117" t="s">
        <v>223</v>
      </c>
      <c r="E1178" s="117" t="s">
        <v>4302</v>
      </c>
      <c r="F1178" s="117" t="s">
        <v>4301</v>
      </c>
      <c r="G1178" s="118" t="str">
        <f t="shared" si="18"/>
        <v>142077茅ヶ崎市</v>
      </c>
      <c r="H1178" s="117"/>
      <c r="J1178" s="117"/>
      <c r="K1178" s="121">
        <v>14476848</v>
      </c>
      <c r="L1178" s="121">
        <v>6313137</v>
      </c>
      <c r="M1178" s="121">
        <v>3611027</v>
      </c>
      <c r="N1178" s="121">
        <v>2068581</v>
      </c>
      <c r="O1178" s="121">
        <v>21428</v>
      </c>
    </row>
    <row r="1179" spans="1:15" x14ac:dyDescent="0.4">
      <c r="A1179" s="117" t="s">
        <v>6634</v>
      </c>
      <c r="B1179" s="117" t="s">
        <v>225</v>
      </c>
      <c r="C1179" s="117" t="s">
        <v>224</v>
      </c>
      <c r="D1179" s="117" t="s">
        <v>223</v>
      </c>
      <c r="E1179" s="117" t="s">
        <v>4300</v>
      </c>
      <c r="F1179" s="117" t="s">
        <v>4299</v>
      </c>
      <c r="G1179" s="118" t="str">
        <f t="shared" si="18"/>
        <v>142085逗子市</v>
      </c>
      <c r="H1179" s="117"/>
      <c r="J1179" s="117"/>
      <c r="K1179" s="121">
        <v>4705249</v>
      </c>
      <c r="L1179" s="121">
        <v>1949624</v>
      </c>
      <c r="M1179" s="121">
        <v>1056598</v>
      </c>
      <c r="N1179" s="121">
        <v>629400</v>
      </c>
      <c r="O1179" s="121">
        <v>5806</v>
      </c>
    </row>
    <row r="1180" spans="1:15" x14ac:dyDescent="0.4">
      <c r="A1180" s="117" t="s">
        <v>6634</v>
      </c>
      <c r="B1180" s="117" t="s">
        <v>225</v>
      </c>
      <c r="C1180" s="117" t="s">
        <v>224</v>
      </c>
      <c r="D1180" s="117" t="s">
        <v>223</v>
      </c>
      <c r="E1180" s="117" t="s">
        <v>4298</v>
      </c>
      <c r="F1180" s="117" t="s">
        <v>4297</v>
      </c>
      <c r="G1180" s="118" t="str">
        <f t="shared" si="18"/>
        <v>142107三浦市</v>
      </c>
      <c r="H1180" s="117"/>
      <c r="J1180" s="117"/>
      <c r="K1180" s="121">
        <v>2557968</v>
      </c>
      <c r="L1180" s="121">
        <v>1145506</v>
      </c>
      <c r="M1180" s="121">
        <v>607824</v>
      </c>
      <c r="N1180" s="121">
        <v>393126</v>
      </c>
      <c r="O1180" s="121">
        <v>4037</v>
      </c>
    </row>
    <row r="1181" spans="1:15" x14ac:dyDescent="0.4">
      <c r="A1181" s="117" t="s">
        <v>6634</v>
      </c>
      <c r="B1181" s="117" t="s">
        <v>225</v>
      </c>
      <c r="C1181" s="117" t="s">
        <v>224</v>
      </c>
      <c r="D1181" s="117" t="s">
        <v>223</v>
      </c>
      <c r="E1181" s="117" t="s">
        <v>4296</v>
      </c>
      <c r="F1181" s="117" t="s">
        <v>4295</v>
      </c>
      <c r="G1181" s="118" t="str">
        <f t="shared" si="18"/>
        <v>142115秦野市</v>
      </c>
      <c r="H1181" s="117"/>
      <c r="J1181" s="117"/>
      <c r="K1181" s="121">
        <v>9247752</v>
      </c>
      <c r="L1181" s="121">
        <v>3900118</v>
      </c>
      <c r="M1181" s="121">
        <v>2107186</v>
      </c>
      <c r="N1181" s="121">
        <v>1257099</v>
      </c>
      <c r="O1181" s="121">
        <v>8613</v>
      </c>
    </row>
    <row r="1182" spans="1:15" x14ac:dyDescent="0.4">
      <c r="A1182" s="117" t="s">
        <v>6634</v>
      </c>
      <c r="B1182" s="117" t="s">
        <v>225</v>
      </c>
      <c r="C1182" s="117" t="s">
        <v>224</v>
      </c>
      <c r="D1182" s="117" t="s">
        <v>223</v>
      </c>
      <c r="E1182" s="117" t="s">
        <v>4294</v>
      </c>
      <c r="F1182" s="117" t="s">
        <v>4293</v>
      </c>
      <c r="G1182" s="118" t="str">
        <f t="shared" si="18"/>
        <v>142123厚木市</v>
      </c>
      <c r="H1182" s="117"/>
      <c r="J1182" s="117"/>
      <c r="K1182" s="121">
        <v>14986914</v>
      </c>
      <c r="L1182" s="121">
        <v>6782466</v>
      </c>
      <c r="M1182" s="121">
        <v>3673563</v>
      </c>
      <c r="N1182" s="121">
        <v>2270248</v>
      </c>
      <c r="O1182" s="121">
        <v>17657</v>
      </c>
    </row>
    <row r="1183" spans="1:15" x14ac:dyDescent="0.4">
      <c r="A1183" s="117" t="s">
        <v>6634</v>
      </c>
      <c r="B1183" s="117" t="s">
        <v>225</v>
      </c>
      <c r="C1183" s="117" t="s">
        <v>224</v>
      </c>
      <c r="D1183" s="117" t="s">
        <v>223</v>
      </c>
      <c r="E1183" s="117" t="s">
        <v>4292</v>
      </c>
      <c r="F1183" s="117" t="s">
        <v>4291</v>
      </c>
      <c r="G1183" s="118" t="str">
        <f t="shared" si="18"/>
        <v>142131大和市</v>
      </c>
      <c r="H1183" s="117"/>
      <c r="J1183" s="117"/>
      <c r="K1183" s="121">
        <v>11695299</v>
      </c>
      <c r="L1183" s="121">
        <v>5331096</v>
      </c>
      <c r="M1183" s="121">
        <v>2705384</v>
      </c>
      <c r="N1183" s="121">
        <v>1689366</v>
      </c>
      <c r="O1183" s="121">
        <v>21041</v>
      </c>
    </row>
    <row r="1184" spans="1:15" x14ac:dyDescent="0.4">
      <c r="A1184" s="117" t="s">
        <v>6634</v>
      </c>
      <c r="B1184" s="117" t="s">
        <v>225</v>
      </c>
      <c r="C1184" s="117" t="s">
        <v>224</v>
      </c>
      <c r="D1184" s="117" t="s">
        <v>223</v>
      </c>
      <c r="E1184" s="117" t="s">
        <v>4290</v>
      </c>
      <c r="F1184" s="117" t="s">
        <v>4289</v>
      </c>
      <c r="G1184" s="118" t="str">
        <f t="shared" si="18"/>
        <v>142140伊勢原市</v>
      </c>
      <c r="H1184" s="117"/>
      <c r="J1184" s="117"/>
      <c r="K1184" s="121">
        <v>6308601</v>
      </c>
      <c r="L1184" s="121">
        <v>2819073</v>
      </c>
      <c r="M1184" s="121">
        <v>1548531</v>
      </c>
      <c r="N1184" s="121">
        <v>913779</v>
      </c>
      <c r="O1184" s="121">
        <v>7328</v>
      </c>
    </row>
    <row r="1185" spans="1:15" x14ac:dyDescent="0.4">
      <c r="A1185" s="117" t="s">
        <v>6634</v>
      </c>
      <c r="B1185" s="117" t="s">
        <v>225</v>
      </c>
      <c r="C1185" s="117" t="s">
        <v>224</v>
      </c>
      <c r="D1185" s="117" t="s">
        <v>223</v>
      </c>
      <c r="E1185" s="117" t="s">
        <v>4288</v>
      </c>
      <c r="F1185" s="117" t="s">
        <v>4287</v>
      </c>
      <c r="G1185" s="118" t="str">
        <f t="shared" si="18"/>
        <v>142158海老名市</v>
      </c>
      <c r="H1185" s="117"/>
      <c r="J1185" s="117"/>
      <c r="K1185" s="121">
        <v>6959807</v>
      </c>
      <c r="L1185" s="121">
        <v>3189905</v>
      </c>
      <c r="M1185" s="121">
        <v>1640670</v>
      </c>
      <c r="N1185" s="121">
        <v>1043488</v>
      </c>
      <c r="O1185" s="121">
        <v>7592</v>
      </c>
    </row>
    <row r="1186" spans="1:15" x14ac:dyDescent="0.4">
      <c r="A1186" s="117" t="s">
        <v>6634</v>
      </c>
      <c r="B1186" s="117" t="s">
        <v>225</v>
      </c>
      <c r="C1186" s="117" t="s">
        <v>224</v>
      </c>
      <c r="D1186" s="117" t="s">
        <v>223</v>
      </c>
      <c r="E1186" s="117" t="s">
        <v>4286</v>
      </c>
      <c r="F1186" s="117" t="s">
        <v>4285</v>
      </c>
      <c r="G1186" s="118" t="str">
        <f t="shared" si="18"/>
        <v>142166座間市</v>
      </c>
      <c r="H1186" s="117"/>
      <c r="J1186" s="117"/>
      <c r="K1186" s="121">
        <v>7092879</v>
      </c>
      <c r="L1186" s="121">
        <v>3263901</v>
      </c>
      <c r="M1186" s="121">
        <v>1785692</v>
      </c>
      <c r="N1186" s="121">
        <v>1034313</v>
      </c>
      <c r="O1186" s="121">
        <v>8565</v>
      </c>
    </row>
    <row r="1187" spans="1:15" x14ac:dyDescent="0.4">
      <c r="A1187" s="117" t="s">
        <v>6634</v>
      </c>
      <c r="B1187" s="117" t="s">
        <v>225</v>
      </c>
      <c r="C1187" s="117" t="s">
        <v>224</v>
      </c>
      <c r="D1187" s="117" t="s">
        <v>223</v>
      </c>
      <c r="E1187" s="117" t="s">
        <v>4284</v>
      </c>
      <c r="F1187" s="117" t="s">
        <v>4283</v>
      </c>
      <c r="G1187" s="118" t="str">
        <f t="shared" si="18"/>
        <v>142174南足柄市</v>
      </c>
      <c r="H1187" s="117"/>
      <c r="J1187" s="117"/>
      <c r="K1187" s="121">
        <v>2680358</v>
      </c>
      <c r="L1187" s="121">
        <v>1108965</v>
      </c>
      <c r="M1187" s="121">
        <v>591086</v>
      </c>
      <c r="N1187" s="121">
        <v>372632</v>
      </c>
      <c r="O1187" s="121">
        <v>2968</v>
      </c>
    </row>
    <row r="1188" spans="1:15" x14ac:dyDescent="0.4">
      <c r="A1188" s="117" t="s">
        <v>6634</v>
      </c>
      <c r="B1188" s="117" t="s">
        <v>225</v>
      </c>
      <c r="C1188" s="117" t="s">
        <v>224</v>
      </c>
      <c r="D1188" s="117" t="s">
        <v>223</v>
      </c>
      <c r="E1188" s="117" t="s">
        <v>4282</v>
      </c>
      <c r="F1188" s="117" t="s">
        <v>4281</v>
      </c>
      <c r="G1188" s="118" t="str">
        <f t="shared" si="18"/>
        <v>142182綾瀬市</v>
      </c>
      <c r="H1188" s="117"/>
      <c r="J1188" s="117"/>
      <c r="K1188" s="121">
        <v>5293461</v>
      </c>
      <c r="L1188" s="121">
        <v>2548627</v>
      </c>
      <c r="M1188" s="121">
        <v>1360544</v>
      </c>
      <c r="N1188" s="121">
        <v>801750</v>
      </c>
      <c r="O1188" s="121">
        <v>5912</v>
      </c>
    </row>
    <row r="1189" spans="1:15" x14ac:dyDescent="0.4">
      <c r="A1189" s="117" t="s">
        <v>6634</v>
      </c>
      <c r="B1189" s="117" t="s">
        <v>225</v>
      </c>
      <c r="C1189" s="117" t="s">
        <v>224</v>
      </c>
      <c r="D1189" s="117" t="s">
        <v>223</v>
      </c>
      <c r="E1189" s="117" t="s">
        <v>4280</v>
      </c>
      <c r="F1189" s="117" t="s">
        <v>4279</v>
      </c>
      <c r="G1189" s="118" t="str">
        <f t="shared" si="18"/>
        <v>143014葉山町</v>
      </c>
      <c r="H1189" s="117"/>
      <c r="J1189" s="117"/>
      <c r="K1189" s="121">
        <v>2721342</v>
      </c>
      <c r="L1189" s="121">
        <v>1144583</v>
      </c>
      <c r="M1189" s="121">
        <v>635034</v>
      </c>
      <c r="N1189" s="121">
        <v>387099</v>
      </c>
      <c r="O1189" s="121">
        <v>3074</v>
      </c>
    </row>
    <row r="1190" spans="1:15" x14ac:dyDescent="0.4">
      <c r="A1190" s="117" t="s">
        <v>6634</v>
      </c>
      <c r="B1190" s="117" t="s">
        <v>225</v>
      </c>
      <c r="C1190" s="117" t="s">
        <v>224</v>
      </c>
      <c r="D1190" s="117" t="s">
        <v>223</v>
      </c>
      <c r="E1190" s="117" t="s">
        <v>4278</v>
      </c>
      <c r="F1190" s="117" t="s">
        <v>4277</v>
      </c>
      <c r="G1190" s="118" t="str">
        <f t="shared" si="18"/>
        <v>143219寒川町</v>
      </c>
      <c r="H1190" s="117"/>
      <c r="J1190" s="117"/>
      <c r="K1190" s="121">
        <v>3083713</v>
      </c>
      <c r="L1190" s="121">
        <v>1420386</v>
      </c>
      <c r="M1190" s="121">
        <v>729900</v>
      </c>
      <c r="N1190" s="121">
        <v>470266</v>
      </c>
      <c r="O1190" s="121">
        <v>3287</v>
      </c>
    </row>
    <row r="1191" spans="1:15" x14ac:dyDescent="0.4">
      <c r="A1191" s="117" t="s">
        <v>6634</v>
      </c>
      <c r="B1191" s="117" t="s">
        <v>225</v>
      </c>
      <c r="C1191" s="117" t="s">
        <v>224</v>
      </c>
      <c r="D1191" s="117" t="s">
        <v>223</v>
      </c>
      <c r="E1191" s="117" t="s">
        <v>4276</v>
      </c>
      <c r="F1191" s="117" t="s">
        <v>4275</v>
      </c>
      <c r="G1191" s="118" t="str">
        <f t="shared" si="18"/>
        <v>143413大磯町</v>
      </c>
      <c r="H1191" s="117"/>
      <c r="J1191" s="117"/>
      <c r="K1191" s="121">
        <v>2081591</v>
      </c>
      <c r="L1191" s="121">
        <v>944488</v>
      </c>
      <c r="M1191" s="121">
        <v>505704</v>
      </c>
      <c r="N1191" s="121">
        <v>316621</v>
      </c>
      <c r="O1191" s="121">
        <v>2336</v>
      </c>
    </row>
    <row r="1192" spans="1:15" x14ac:dyDescent="0.4">
      <c r="A1192" s="117" t="s">
        <v>6634</v>
      </c>
      <c r="B1192" s="117" t="s">
        <v>225</v>
      </c>
      <c r="C1192" s="117" t="s">
        <v>224</v>
      </c>
      <c r="D1192" s="117" t="s">
        <v>223</v>
      </c>
      <c r="E1192" s="117" t="s">
        <v>4274</v>
      </c>
      <c r="F1192" s="117" t="s">
        <v>4273</v>
      </c>
      <c r="G1192" s="118" t="str">
        <f t="shared" si="18"/>
        <v>143421二宮町</v>
      </c>
      <c r="H1192" s="117"/>
      <c r="J1192" s="117"/>
      <c r="K1192" s="121">
        <v>1705087</v>
      </c>
      <c r="L1192" s="121">
        <v>717553</v>
      </c>
      <c r="M1192" s="121">
        <v>382887</v>
      </c>
      <c r="N1192" s="121">
        <v>245187</v>
      </c>
      <c r="O1192" s="121">
        <v>2109</v>
      </c>
    </row>
    <row r="1193" spans="1:15" x14ac:dyDescent="0.4">
      <c r="A1193" s="117" t="s">
        <v>6634</v>
      </c>
      <c r="B1193" s="117" t="s">
        <v>225</v>
      </c>
      <c r="C1193" s="117" t="s">
        <v>224</v>
      </c>
      <c r="D1193" s="117" t="s">
        <v>223</v>
      </c>
      <c r="E1193" s="117" t="s">
        <v>4272</v>
      </c>
      <c r="F1193" s="117" t="s">
        <v>4271</v>
      </c>
      <c r="G1193" s="118" t="str">
        <f t="shared" si="18"/>
        <v>143618中井町</v>
      </c>
      <c r="H1193" s="117"/>
      <c r="J1193" s="117"/>
      <c r="K1193" s="121">
        <v>844078</v>
      </c>
      <c r="L1193" s="121">
        <v>346794</v>
      </c>
      <c r="M1193" s="121">
        <v>184120</v>
      </c>
      <c r="N1193" s="121">
        <v>127963</v>
      </c>
      <c r="O1193" s="121">
        <v>720</v>
      </c>
    </row>
    <row r="1194" spans="1:15" x14ac:dyDescent="0.4">
      <c r="A1194" s="117" t="s">
        <v>6634</v>
      </c>
      <c r="B1194" s="117" t="s">
        <v>225</v>
      </c>
      <c r="C1194" s="117" t="s">
        <v>224</v>
      </c>
      <c r="D1194" s="117" t="s">
        <v>223</v>
      </c>
      <c r="E1194" s="117" t="s">
        <v>4270</v>
      </c>
      <c r="F1194" s="117" t="s">
        <v>4269</v>
      </c>
      <c r="G1194" s="118" t="str">
        <f t="shared" si="18"/>
        <v>143626大井町</v>
      </c>
      <c r="H1194" s="117"/>
      <c r="J1194" s="117"/>
      <c r="K1194" s="121">
        <v>1151262</v>
      </c>
      <c r="L1194" s="121">
        <v>496041</v>
      </c>
      <c r="M1194" s="121">
        <v>238467</v>
      </c>
      <c r="N1194" s="121">
        <v>146569</v>
      </c>
      <c r="O1194" s="121">
        <v>3256</v>
      </c>
    </row>
    <row r="1195" spans="1:15" x14ac:dyDescent="0.4">
      <c r="A1195" s="117" t="s">
        <v>6634</v>
      </c>
      <c r="B1195" s="117" t="s">
        <v>225</v>
      </c>
      <c r="C1195" s="117" t="s">
        <v>224</v>
      </c>
      <c r="D1195" s="117" t="s">
        <v>223</v>
      </c>
      <c r="E1195" s="117" t="s">
        <v>4268</v>
      </c>
      <c r="F1195" s="117" t="s">
        <v>4267</v>
      </c>
      <c r="G1195" s="118" t="str">
        <f t="shared" si="18"/>
        <v>143634松田町</v>
      </c>
      <c r="H1195" s="117"/>
      <c r="J1195" s="117"/>
      <c r="K1195" s="121">
        <v>927196</v>
      </c>
      <c r="L1195" s="121">
        <v>382520</v>
      </c>
      <c r="M1195" s="121">
        <v>182781</v>
      </c>
      <c r="N1195" s="121">
        <v>134332</v>
      </c>
      <c r="O1195" s="121">
        <v>1512</v>
      </c>
    </row>
    <row r="1196" spans="1:15" x14ac:dyDescent="0.4">
      <c r="A1196" s="117" t="s">
        <v>6634</v>
      </c>
      <c r="B1196" s="117" t="s">
        <v>225</v>
      </c>
      <c r="C1196" s="117" t="s">
        <v>224</v>
      </c>
      <c r="D1196" s="117" t="s">
        <v>223</v>
      </c>
      <c r="E1196" s="117" t="s">
        <v>4266</v>
      </c>
      <c r="F1196" s="117" t="s">
        <v>4265</v>
      </c>
      <c r="G1196" s="118" t="str">
        <f t="shared" si="18"/>
        <v>143642山北町</v>
      </c>
      <c r="H1196" s="117"/>
      <c r="J1196" s="117"/>
      <c r="K1196" s="121">
        <v>1242945</v>
      </c>
      <c r="L1196" s="121">
        <v>542500</v>
      </c>
      <c r="M1196" s="121">
        <v>258262</v>
      </c>
      <c r="N1196" s="121">
        <v>175266</v>
      </c>
      <c r="O1196" s="121">
        <v>4679</v>
      </c>
    </row>
    <row r="1197" spans="1:15" x14ac:dyDescent="0.4">
      <c r="A1197" s="117" t="s">
        <v>6634</v>
      </c>
      <c r="B1197" s="117" t="s">
        <v>225</v>
      </c>
      <c r="C1197" s="117" t="s">
        <v>224</v>
      </c>
      <c r="D1197" s="117" t="s">
        <v>223</v>
      </c>
      <c r="E1197" s="117" t="s">
        <v>4264</v>
      </c>
      <c r="F1197" s="117" t="s">
        <v>4263</v>
      </c>
      <c r="G1197" s="118" t="str">
        <f t="shared" si="18"/>
        <v>143669開成町</v>
      </c>
      <c r="H1197" s="117"/>
      <c r="J1197" s="117"/>
      <c r="K1197" s="121">
        <v>966944</v>
      </c>
      <c r="L1197" s="121">
        <v>416168</v>
      </c>
      <c r="M1197" s="121">
        <v>203029</v>
      </c>
      <c r="N1197" s="121">
        <v>143570</v>
      </c>
      <c r="O1197" s="121">
        <v>1215</v>
      </c>
    </row>
    <row r="1198" spans="1:15" x14ac:dyDescent="0.4">
      <c r="A1198" s="117" t="s">
        <v>6634</v>
      </c>
      <c r="B1198" s="117" t="s">
        <v>225</v>
      </c>
      <c r="C1198" s="117" t="s">
        <v>224</v>
      </c>
      <c r="D1198" s="117" t="s">
        <v>223</v>
      </c>
      <c r="E1198" s="117" t="s">
        <v>4262</v>
      </c>
      <c r="F1198" s="117" t="s">
        <v>4261</v>
      </c>
      <c r="G1198" s="118" t="str">
        <f t="shared" si="18"/>
        <v>143821箱根町</v>
      </c>
      <c r="H1198" s="117"/>
      <c r="J1198" s="117"/>
      <c r="K1198" s="121">
        <v>2810294</v>
      </c>
      <c r="L1198" s="121">
        <v>1269256</v>
      </c>
      <c r="M1198" s="121">
        <v>688710</v>
      </c>
      <c r="N1198" s="121">
        <v>432548</v>
      </c>
      <c r="O1198" s="121">
        <v>3484</v>
      </c>
    </row>
    <row r="1199" spans="1:15" x14ac:dyDescent="0.4">
      <c r="A1199" s="117" t="s">
        <v>6634</v>
      </c>
      <c r="B1199" s="117" t="s">
        <v>225</v>
      </c>
      <c r="C1199" s="117" t="s">
        <v>224</v>
      </c>
      <c r="D1199" s="117" t="s">
        <v>223</v>
      </c>
      <c r="E1199" s="117" t="s">
        <v>4260</v>
      </c>
      <c r="F1199" s="117" t="s">
        <v>4259</v>
      </c>
      <c r="G1199" s="118" t="str">
        <f t="shared" si="18"/>
        <v>143839真鶴町</v>
      </c>
      <c r="H1199" s="117"/>
      <c r="J1199" s="117"/>
      <c r="K1199" s="121">
        <v>657451</v>
      </c>
      <c r="L1199" s="121">
        <v>279035</v>
      </c>
      <c r="M1199" s="121">
        <v>132580</v>
      </c>
      <c r="N1199" s="121">
        <v>100616</v>
      </c>
      <c r="O1199" s="121">
        <v>527</v>
      </c>
    </row>
    <row r="1200" spans="1:15" x14ac:dyDescent="0.4">
      <c r="A1200" s="117" t="s">
        <v>6634</v>
      </c>
      <c r="B1200" s="117" t="s">
        <v>225</v>
      </c>
      <c r="C1200" s="117" t="s">
        <v>224</v>
      </c>
      <c r="D1200" s="117" t="s">
        <v>223</v>
      </c>
      <c r="E1200" s="117" t="s">
        <v>4258</v>
      </c>
      <c r="F1200" s="117" t="s">
        <v>4257</v>
      </c>
      <c r="G1200" s="118" t="str">
        <f t="shared" si="18"/>
        <v>143847湯河原町</v>
      </c>
      <c r="H1200" s="117"/>
      <c r="J1200" s="117"/>
      <c r="K1200" s="121">
        <v>2243450</v>
      </c>
      <c r="L1200" s="121">
        <v>1057218</v>
      </c>
      <c r="M1200" s="121">
        <v>489248</v>
      </c>
      <c r="N1200" s="121">
        <v>344096</v>
      </c>
      <c r="O1200" s="121">
        <v>2507</v>
      </c>
    </row>
    <row r="1201" spans="1:15" x14ac:dyDescent="0.4">
      <c r="A1201" s="117" t="s">
        <v>6634</v>
      </c>
      <c r="B1201" s="117" t="s">
        <v>225</v>
      </c>
      <c r="C1201" s="117" t="s">
        <v>224</v>
      </c>
      <c r="D1201" s="117" t="s">
        <v>223</v>
      </c>
      <c r="E1201" s="117" t="s">
        <v>4256</v>
      </c>
      <c r="F1201" s="117" t="s">
        <v>4255</v>
      </c>
      <c r="G1201" s="118" t="str">
        <f t="shared" si="18"/>
        <v>144011愛川町</v>
      </c>
      <c r="H1201" s="117"/>
      <c r="J1201" s="117"/>
      <c r="K1201" s="121">
        <v>3152089</v>
      </c>
      <c r="L1201" s="121">
        <v>1437287</v>
      </c>
      <c r="M1201" s="121">
        <v>746004</v>
      </c>
      <c r="N1201" s="121">
        <v>463463</v>
      </c>
      <c r="O1201" s="121">
        <v>4107</v>
      </c>
    </row>
    <row r="1202" spans="1:15" x14ac:dyDescent="0.4">
      <c r="A1202" s="117" t="s">
        <v>6634</v>
      </c>
      <c r="B1202" s="117" t="s">
        <v>225</v>
      </c>
      <c r="C1202" s="117" t="s">
        <v>224</v>
      </c>
      <c r="D1202" s="117" t="s">
        <v>223</v>
      </c>
      <c r="E1202" s="117" t="s">
        <v>4254</v>
      </c>
      <c r="F1202" s="117" t="s">
        <v>4253</v>
      </c>
      <c r="G1202" s="118" t="str">
        <f t="shared" si="18"/>
        <v>144029清川村</v>
      </c>
      <c r="H1202" s="117"/>
      <c r="J1202" s="117"/>
      <c r="K1202" s="121">
        <v>610358</v>
      </c>
      <c r="L1202" s="121">
        <v>233942</v>
      </c>
      <c r="M1202" s="121">
        <v>132759</v>
      </c>
      <c r="N1202" s="121">
        <v>92666</v>
      </c>
      <c r="O1202" s="121">
        <v>0</v>
      </c>
    </row>
    <row r="1203" spans="1:15" x14ac:dyDescent="0.4">
      <c r="A1203" s="117" t="s">
        <v>6634</v>
      </c>
      <c r="B1203" s="117" t="s">
        <v>225</v>
      </c>
      <c r="C1203" s="117" t="s">
        <v>224</v>
      </c>
      <c r="D1203" s="117" t="s">
        <v>223</v>
      </c>
      <c r="E1203" s="117" t="s">
        <v>4252</v>
      </c>
      <c r="F1203" s="117" t="s">
        <v>4251</v>
      </c>
      <c r="G1203" s="118" t="str">
        <f t="shared" si="18"/>
        <v>148016小田原市外二ヶ市町組合</v>
      </c>
      <c r="H1203" s="117"/>
      <c r="J1203" s="117"/>
      <c r="K1203" s="121">
        <v>3515</v>
      </c>
      <c r="L1203" s="121">
        <v>0</v>
      </c>
      <c r="M1203" s="121">
        <v>0</v>
      </c>
      <c r="N1203" s="121">
        <v>1</v>
      </c>
      <c r="O1203" s="121">
        <v>0</v>
      </c>
    </row>
    <row r="1204" spans="1:15" x14ac:dyDescent="0.4">
      <c r="A1204" s="117" t="s">
        <v>6634</v>
      </c>
      <c r="B1204" s="117" t="s">
        <v>225</v>
      </c>
      <c r="C1204" s="117" t="s">
        <v>224</v>
      </c>
      <c r="D1204" s="117" t="s">
        <v>223</v>
      </c>
      <c r="E1204" s="117" t="s">
        <v>4250</v>
      </c>
      <c r="F1204" s="117" t="s">
        <v>4249</v>
      </c>
      <c r="G1204" s="118" t="str">
        <f t="shared" si="18"/>
        <v>148024南足柄市外五ケ市町組合</v>
      </c>
      <c r="H1204" s="117"/>
      <c r="J1204" s="117"/>
      <c r="K1204" s="121">
        <v>896</v>
      </c>
      <c r="L1204" s="121">
        <v>0</v>
      </c>
      <c r="M1204" s="121">
        <v>0</v>
      </c>
      <c r="N1204" s="121">
        <v>0</v>
      </c>
      <c r="O1204" s="121">
        <v>0</v>
      </c>
    </row>
    <row r="1205" spans="1:15" x14ac:dyDescent="0.4">
      <c r="A1205" s="117" t="s">
        <v>6634</v>
      </c>
      <c r="B1205" s="117" t="s">
        <v>225</v>
      </c>
      <c r="C1205" s="117" t="s">
        <v>224</v>
      </c>
      <c r="D1205" s="117" t="s">
        <v>223</v>
      </c>
      <c r="E1205" s="117" t="s">
        <v>4248</v>
      </c>
      <c r="F1205" s="117" t="s">
        <v>4247</v>
      </c>
      <c r="G1205" s="118" t="str">
        <f t="shared" si="18"/>
        <v>148041南足柄市外二ケ市町組合</v>
      </c>
      <c r="H1205" s="117"/>
      <c r="J1205" s="117"/>
      <c r="K1205" s="121">
        <v>996</v>
      </c>
      <c r="L1205" s="121">
        <v>0</v>
      </c>
      <c r="M1205" s="121">
        <v>0</v>
      </c>
      <c r="N1205" s="121">
        <v>0</v>
      </c>
      <c r="O1205" s="121">
        <v>0</v>
      </c>
    </row>
    <row r="1206" spans="1:15" x14ac:dyDescent="0.4">
      <c r="A1206" s="117" t="s">
        <v>6634</v>
      </c>
      <c r="B1206" s="117" t="s">
        <v>225</v>
      </c>
      <c r="C1206" s="117" t="s">
        <v>224</v>
      </c>
      <c r="D1206" s="117" t="s">
        <v>223</v>
      </c>
      <c r="E1206" s="117" t="s">
        <v>4246</v>
      </c>
      <c r="F1206" s="117" t="s">
        <v>4245</v>
      </c>
      <c r="G1206" s="118" t="str">
        <f t="shared" si="18"/>
        <v>148059南足柄市外二ケ町組合</v>
      </c>
      <c r="H1206" s="117"/>
      <c r="J1206" s="117"/>
      <c r="K1206" s="121">
        <v>896</v>
      </c>
      <c r="L1206" s="121">
        <v>0</v>
      </c>
      <c r="M1206" s="121">
        <v>0</v>
      </c>
      <c r="N1206" s="121">
        <v>0</v>
      </c>
      <c r="O1206" s="121">
        <v>0</v>
      </c>
    </row>
    <row r="1207" spans="1:15" x14ac:dyDescent="0.4">
      <c r="A1207" s="117" t="s">
        <v>6634</v>
      </c>
      <c r="B1207" s="117" t="s">
        <v>225</v>
      </c>
      <c r="C1207" s="117" t="s">
        <v>224</v>
      </c>
      <c r="D1207" s="117" t="s">
        <v>223</v>
      </c>
      <c r="E1207" s="117" t="s">
        <v>4244</v>
      </c>
      <c r="F1207" s="117" t="s">
        <v>4243</v>
      </c>
      <c r="G1207" s="118" t="str">
        <f t="shared" si="18"/>
        <v>148067南足柄市・山北町・開成町一部事務組合</v>
      </c>
      <c r="H1207" s="117"/>
      <c r="J1207" s="117"/>
      <c r="K1207" s="121">
        <v>644</v>
      </c>
      <c r="L1207" s="121">
        <v>0</v>
      </c>
      <c r="M1207" s="121">
        <v>0</v>
      </c>
      <c r="N1207" s="121">
        <v>0</v>
      </c>
      <c r="O1207" s="121">
        <v>0</v>
      </c>
    </row>
    <row r="1208" spans="1:15" x14ac:dyDescent="0.4">
      <c r="A1208" s="117" t="s">
        <v>6634</v>
      </c>
      <c r="B1208" s="117" t="s">
        <v>225</v>
      </c>
      <c r="C1208" s="117" t="s">
        <v>224</v>
      </c>
      <c r="D1208" s="117" t="s">
        <v>223</v>
      </c>
      <c r="E1208" s="117" t="s">
        <v>4242</v>
      </c>
      <c r="F1208" s="117" t="s">
        <v>4241</v>
      </c>
      <c r="G1208" s="118" t="str">
        <f t="shared" si="18"/>
        <v>148075松田町外三ヶ町組合</v>
      </c>
      <c r="H1208" s="117"/>
      <c r="J1208" s="117"/>
      <c r="K1208" s="121">
        <v>438</v>
      </c>
      <c r="L1208" s="121">
        <v>0</v>
      </c>
      <c r="M1208" s="121">
        <v>0</v>
      </c>
      <c r="N1208" s="121">
        <v>0</v>
      </c>
      <c r="O1208" s="121">
        <v>0</v>
      </c>
    </row>
    <row r="1209" spans="1:15" x14ac:dyDescent="0.4">
      <c r="A1209" s="117" t="s">
        <v>6634</v>
      </c>
      <c r="B1209" s="117" t="s">
        <v>225</v>
      </c>
      <c r="C1209" s="117" t="s">
        <v>224</v>
      </c>
      <c r="D1209" s="117" t="s">
        <v>223</v>
      </c>
      <c r="E1209" s="117" t="s">
        <v>4240</v>
      </c>
      <c r="F1209" s="117" t="s">
        <v>4239</v>
      </c>
      <c r="G1209" s="118" t="str">
        <f t="shared" si="18"/>
        <v>148130松田町外二ヶ町組合</v>
      </c>
      <c r="H1209" s="117"/>
      <c r="J1209" s="117"/>
      <c r="K1209" s="121">
        <v>526</v>
      </c>
      <c r="L1209" s="121">
        <v>0</v>
      </c>
      <c r="M1209" s="121">
        <v>0</v>
      </c>
      <c r="N1209" s="121">
        <v>0</v>
      </c>
      <c r="O1209" s="121">
        <v>0</v>
      </c>
    </row>
    <row r="1210" spans="1:15" x14ac:dyDescent="0.4">
      <c r="A1210" s="117" t="s">
        <v>6634</v>
      </c>
      <c r="B1210" s="117" t="s">
        <v>225</v>
      </c>
      <c r="C1210" s="117" t="s">
        <v>224</v>
      </c>
      <c r="D1210" s="117" t="s">
        <v>223</v>
      </c>
      <c r="E1210" s="117" t="s">
        <v>4238</v>
      </c>
      <c r="F1210" s="117" t="s">
        <v>4237</v>
      </c>
      <c r="G1210" s="118" t="str">
        <f t="shared" si="18"/>
        <v>148148金目川水害予防組合</v>
      </c>
      <c r="H1210" s="117"/>
      <c r="J1210" s="117"/>
      <c r="K1210" s="121">
        <v>208</v>
      </c>
      <c r="L1210" s="121">
        <v>0</v>
      </c>
      <c r="M1210" s="121">
        <v>0</v>
      </c>
      <c r="N1210" s="121">
        <v>0</v>
      </c>
      <c r="O1210" s="121">
        <v>0</v>
      </c>
    </row>
    <row r="1211" spans="1:15" x14ac:dyDescent="0.4">
      <c r="A1211" s="117" t="s">
        <v>6634</v>
      </c>
      <c r="B1211" s="117" t="s">
        <v>225</v>
      </c>
      <c r="C1211" s="117" t="s">
        <v>224</v>
      </c>
      <c r="D1211" s="117" t="s">
        <v>223</v>
      </c>
      <c r="E1211" s="117" t="s">
        <v>4236</v>
      </c>
      <c r="F1211" s="117" t="s">
        <v>4235</v>
      </c>
      <c r="G1211" s="118" t="str">
        <f t="shared" si="18"/>
        <v>148156秦野市伊勢原市環境衛生組合</v>
      </c>
      <c r="H1211" s="117"/>
      <c r="J1211" s="117"/>
      <c r="K1211" s="121">
        <v>311222</v>
      </c>
      <c r="L1211" s="121">
        <v>155891</v>
      </c>
      <c r="M1211" s="121">
        <v>84152</v>
      </c>
      <c r="N1211" s="121">
        <v>49675</v>
      </c>
      <c r="O1211" s="121">
        <v>0</v>
      </c>
    </row>
    <row r="1212" spans="1:15" x14ac:dyDescent="0.4">
      <c r="A1212" s="117" t="s">
        <v>6634</v>
      </c>
      <c r="B1212" s="117" t="s">
        <v>225</v>
      </c>
      <c r="C1212" s="117" t="s">
        <v>224</v>
      </c>
      <c r="D1212" s="117" t="s">
        <v>223</v>
      </c>
      <c r="E1212" s="117" t="s">
        <v>4234</v>
      </c>
      <c r="F1212" s="117" t="s">
        <v>4233</v>
      </c>
      <c r="G1212" s="118" t="str">
        <f t="shared" si="18"/>
        <v>148181高座清掃施設組合</v>
      </c>
      <c r="H1212" s="117"/>
      <c r="J1212" s="117"/>
      <c r="K1212" s="121">
        <v>645679</v>
      </c>
      <c r="L1212" s="121">
        <v>322306</v>
      </c>
      <c r="M1212" s="121">
        <v>166512</v>
      </c>
      <c r="N1212" s="121">
        <v>99074</v>
      </c>
      <c r="O1212" s="121">
        <v>1863</v>
      </c>
    </row>
    <row r="1213" spans="1:15" x14ac:dyDescent="0.4">
      <c r="A1213" s="117" t="s">
        <v>6634</v>
      </c>
      <c r="B1213" s="117" t="s">
        <v>225</v>
      </c>
      <c r="C1213" s="117" t="s">
        <v>224</v>
      </c>
      <c r="D1213" s="117" t="s">
        <v>223</v>
      </c>
      <c r="E1213" s="117" t="s">
        <v>4232</v>
      </c>
      <c r="F1213" s="117" t="s">
        <v>4231</v>
      </c>
      <c r="G1213" s="118" t="str">
        <f t="shared" si="18"/>
        <v>148199足柄上衛生組合</v>
      </c>
      <c r="H1213" s="117"/>
      <c r="J1213" s="117"/>
      <c r="K1213" s="121">
        <v>104498</v>
      </c>
      <c r="L1213" s="121">
        <v>37346</v>
      </c>
      <c r="M1213" s="121">
        <v>17922</v>
      </c>
      <c r="N1213" s="121">
        <v>11442</v>
      </c>
      <c r="O1213" s="121">
        <v>181</v>
      </c>
    </row>
    <row r="1214" spans="1:15" x14ac:dyDescent="0.4">
      <c r="A1214" s="117" t="s">
        <v>6634</v>
      </c>
      <c r="B1214" s="117" t="s">
        <v>225</v>
      </c>
      <c r="C1214" s="117" t="s">
        <v>224</v>
      </c>
      <c r="D1214" s="117" t="s">
        <v>223</v>
      </c>
      <c r="E1214" s="117" t="s">
        <v>4230</v>
      </c>
      <c r="F1214" s="117" t="s">
        <v>4229</v>
      </c>
      <c r="G1214" s="118" t="str">
        <f t="shared" si="18"/>
        <v>148202神奈川県市町村職員退職手当組合</v>
      </c>
      <c r="H1214" s="117"/>
      <c r="J1214" s="117"/>
      <c r="K1214" s="121">
        <v>3300999</v>
      </c>
      <c r="L1214" s="121">
        <v>10333</v>
      </c>
      <c r="M1214" s="121">
        <v>4200</v>
      </c>
      <c r="N1214" s="121">
        <v>1290</v>
      </c>
      <c r="O1214" s="121">
        <v>16</v>
      </c>
    </row>
    <row r="1215" spans="1:15" x14ac:dyDescent="0.4">
      <c r="A1215" s="117" t="s">
        <v>6634</v>
      </c>
      <c r="B1215" s="117" t="s">
        <v>225</v>
      </c>
      <c r="C1215" s="117" t="s">
        <v>224</v>
      </c>
      <c r="D1215" s="117" t="s">
        <v>223</v>
      </c>
      <c r="E1215" s="117" t="s">
        <v>4228</v>
      </c>
      <c r="F1215" s="117" t="s">
        <v>4227</v>
      </c>
      <c r="G1215" s="118" t="str">
        <f t="shared" si="18"/>
        <v>148229箱根町外二カ市組合</v>
      </c>
      <c r="H1215" s="117"/>
      <c r="J1215" s="117"/>
      <c r="K1215" s="121">
        <v>825</v>
      </c>
      <c r="L1215" s="121">
        <v>0</v>
      </c>
      <c r="M1215" s="121">
        <v>22</v>
      </c>
      <c r="N1215" s="121">
        <v>1</v>
      </c>
      <c r="O1215" s="121">
        <v>0</v>
      </c>
    </row>
    <row r="1216" spans="1:15" x14ac:dyDescent="0.4">
      <c r="A1216" s="117" t="s">
        <v>6634</v>
      </c>
      <c r="B1216" s="117" t="s">
        <v>225</v>
      </c>
      <c r="C1216" s="117" t="s">
        <v>224</v>
      </c>
      <c r="D1216" s="117" t="s">
        <v>223</v>
      </c>
      <c r="E1216" s="117" t="s">
        <v>4226</v>
      </c>
      <c r="F1216" s="117" t="s">
        <v>4225</v>
      </c>
      <c r="G1216" s="118" t="str">
        <f t="shared" si="18"/>
        <v>148237南足柄市外四ケ市町組合</v>
      </c>
      <c r="H1216" s="117"/>
      <c r="J1216" s="117"/>
      <c r="K1216" s="121">
        <v>523</v>
      </c>
      <c r="L1216" s="121">
        <v>0</v>
      </c>
      <c r="M1216" s="121">
        <v>0</v>
      </c>
      <c r="N1216" s="121">
        <v>0</v>
      </c>
      <c r="O1216" s="121">
        <v>0</v>
      </c>
    </row>
    <row r="1217" spans="1:15" x14ac:dyDescent="0.4">
      <c r="A1217" s="117" t="s">
        <v>6634</v>
      </c>
      <c r="B1217" s="117" t="s">
        <v>225</v>
      </c>
      <c r="C1217" s="117" t="s">
        <v>224</v>
      </c>
      <c r="D1217" s="117" t="s">
        <v>223</v>
      </c>
      <c r="E1217" s="117" t="s">
        <v>4224</v>
      </c>
      <c r="F1217" s="117" t="s">
        <v>4223</v>
      </c>
      <c r="G1217" s="118" t="str">
        <f t="shared" si="18"/>
        <v>148270湯河原町真鶴町衛生組合</v>
      </c>
      <c r="H1217" s="117"/>
      <c r="J1217" s="117"/>
      <c r="K1217" s="121">
        <v>18605</v>
      </c>
      <c r="L1217" s="121">
        <v>8868</v>
      </c>
      <c r="M1217" s="121">
        <v>4248</v>
      </c>
      <c r="N1217" s="121">
        <v>2693</v>
      </c>
      <c r="O1217" s="121">
        <v>45</v>
      </c>
    </row>
    <row r="1218" spans="1:15" x14ac:dyDescent="0.4">
      <c r="A1218" s="117" t="s">
        <v>6634</v>
      </c>
      <c r="B1218" s="117" t="s">
        <v>225</v>
      </c>
      <c r="C1218" s="117" t="s">
        <v>224</v>
      </c>
      <c r="D1218" s="117" t="s">
        <v>223</v>
      </c>
      <c r="E1218" s="117" t="s">
        <v>4222</v>
      </c>
      <c r="F1218" s="117" t="s">
        <v>4221</v>
      </c>
      <c r="G1218" s="118" t="str">
        <f t="shared" ref="G1218:G1281" si="19">E1218&amp;F1218</f>
        <v>148288広域大和斎場組合</v>
      </c>
      <c r="H1218" s="117"/>
      <c r="J1218" s="117"/>
      <c r="K1218" s="121">
        <v>44302</v>
      </c>
      <c r="L1218" s="121">
        <v>25955</v>
      </c>
      <c r="M1218" s="121">
        <v>10123</v>
      </c>
      <c r="N1218" s="121">
        <v>5598</v>
      </c>
      <c r="O1218" s="121">
        <v>39</v>
      </c>
    </row>
    <row r="1219" spans="1:15" x14ac:dyDescent="0.4">
      <c r="A1219" s="117" t="s">
        <v>6634</v>
      </c>
      <c r="B1219" s="117" t="s">
        <v>225</v>
      </c>
      <c r="C1219" s="117" t="s">
        <v>224</v>
      </c>
      <c r="D1219" s="117" t="s">
        <v>223</v>
      </c>
      <c r="E1219" s="117" t="s">
        <v>4220</v>
      </c>
      <c r="F1219" s="117" t="s">
        <v>4219</v>
      </c>
      <c r="G1219" s="118" t="str">
        <f t="shared" si="19"/>
        <v>148296足柄東部清掃組合</v>
      </c>
      <c r="H1219" s="117"/>
      <c r="J1219" s="117"/>
      <c r="K1219" s="121">
        <v>99523</v>
      </c>
      <c r="L1219" s="121">
        <v>47787</v>
      </c>
      <c r="M1219" s="121">
        <v>23851</v>
      </c>
      <c r="N1219" s="121">
        <v>14263</v>
      </c>
      <c r="O1219" s="121">
        <v>226</v>
      </c>
    </row>
    <row r="1220" spans="1:15" x14ac:dyDescent="0.4">
      <c r="A1220" s="117" t="s">
        <v>6634</v>
      </c>
      <c r="B1220" s="117" t="s">
        <v>225</v>
      </c>
      <c r="C1220" s="117" t="s">
        <v>224</v>
      </c>
      <c r="D1220" s="117" t="s">
        <v>223</v>
      </c>
      <c r="E1220" s="117" t="s">
        <v>4218</v>
      </c>
      <c r="F1220" s="117" t="s">
        <v>4217</v>
      </c>
      <c r="G1220" s="118" t="str">
        <f t="shared" si="19"/>
        <v>148377足柄西部清掃組合</v>
      </c>
      <c r="H1220" s="117"/>
      <c r="J1220" s="117"/>
      <c r="K1220" s="121">
        <v>319</v>
      </c>
      <c r="L1220" s="121">
        <v>0</v>
      </c>
      <c r="M1220" s="121">
        <v>0</v>
      </c>
      <c r="N1220" s="121">
        <v>0</v>
      </c>
      <c r="O1220" s="121">
        <v>0</v>
      </c>
    </row>
    <row r="1221" spans="1:15" x14ac:dyDescent="0.4">
      <c r="A1221" s="117" t="s">
        <v>6634</v>
      </c>
      <c r="B1221" s="117" t="s">
        <v>225</v>
      </c>
      <c r="C1221" s="117" t="s">
        <v>224</v>
      </c>
      <c r="D1221" s="117" t="s">
        <v>223</v>
      </c>
      <c r="E1221" s="117" t="s">
        <v>4216</v>
      </c>
      <c r="F1221" s="117" t="s">
        <v>4215</v>
      </c>
      <c r="G1221" s="118" t="str">
        <f t="shared" si="19"/>
        <v>148393神奈川県川崎競馬組合</v>
      </c>
      <c r="H1221" s="117"/>
      <c r="J1221" s="117"/>
      <c r="K1221" s="121">
        <v>0</v>
      </c>
      <c r="L1221" s="121">
        <v>0</v>
      </c>
      <c r="M1221" s="121">
        <v>0</v>
      </c>
      <c r="N1221" s="121">
        <v>0</v>
      </c>
      <c r="O1221" s="121">
        <v>0</v>
      </c>
    </row>
    <row r="1222" spans="1:15" x14ac:dyDescent="0.4">
      <c r="A1222" s="117" t="s">
        <v>6634</v>
      </c>
      <c r="B1222" s="117" t="s">
        <v>225</v>
      </c>
      <c r="C1222" s="117" t="s">
        <v>224</v>
      </c>
      <c r="D1222" s="117" t="s">
        <v>223</v>
      </c>
      <c r="E1222" s="117" t="s">
        <v>4214</v>
      </c>
      <c r="F1222" s="117" t="s">
        <v>4213</v>
      </c>
      <c r="G1222" s="118" t="str">
        <f t="shared" si="19"/>
        <v>148407厚木愛甲環境施設組合</v>
      </c>
      <c r="H1222" s="117"/>
      <c r="J1222" s="117"/>
      <c r="K1222" s="121">
        <v>3323</v>
      </c>
      <c r="L1222" s="121">
        <v>1394</v>
      </c>
      <c r="M1222" s="121">
        <v>58</v>
      </c>
      <c r="N1222" s="121">
        <v>0</v>
      </c>
      <c r="O1222" s="121">
        <v>0</v>
      </c>
    </row>
    <row r="1223" spans="1:15" x14ac:dyDescent="0.4">
      <c r="A1223" s="117" t="s">
        <v>6634</v>
      </c>
      <c r="B1223" s="117" t="s">
        <v>225</v>
      </c>
      <c r="C1223" s="117" t="s">
        <v>224</v>
      </c>
      <c r="D1223" s="117" t="s">
        <v>223</v>
      </c>
      <c r="E1223" s="117" t="s">
        <v>4212</v>
      </c>
      <c r="F1223" s="117" t="s">
        <v>4211</v>
      </c>
      <c r="G1223" s="118" t="str">
        <f t="shared" si="19"/>
        <v>148415神奈川県後期高齢者医療広域連合</v>
      </c>
      <c r="H1223" s="117"/>
      <c r="J1223" s="117"/>
      <c r="K1223" s="121">
        <v>877</v>
      </c>
      <c r="L1223" s="121">
        <v>0</v>
      </c>
      <c r="M1223" s="121">
        <v>0</v>
      </c>
      <c r="N1223" s="121">
        <v>0</v>
      </c>
      <c r="O1223" s="121">
        <v>0</v>
      </c>
    </row>
    <row r="1224" spans="1:15" x14ac:dyDescent="0.4">
      <c r="A1224" s="117" t="s">
        <v>6634</v>
      </c>
      <c r="B1224" s="117" t="s">
        <v>225</v>
      </c>
      <c r="C1224" s="117" t="s">
        <v>224</v>
      </c>
      <c r="D1224" s="117" t="s">
        <v>223</v>
      </c>
      <c r="E1224" s="117" t="s">
        <v>4210</v>
      </c>
      <c r="F1224" s="117" t="s">
        <v>4209</v>
      </c>
      <c r="G1224" s="118" t="str">
        <f t="shared" si="19"/>
        <v>148423神奈川県町村情報システム共同事業組合</v>
      </c>
      <c r="H1224" s="117"/>
      <c r="J1224" s="117"/>
      <c r="K1224" s="121">
        <v>33555</v>
      </c>
      <c r="L1224" s="121">
        <v>17191</v>
      </c>
      <c r="M1224" s="121">
        <v>8538</v>
      </c>
      <c r="N1224" s="121">
        <v>5095</v>
      </c>
      <c r="O1224" s="121">
        <v>31</v>
      </c>
    </row>
    <row r="1225" spans="1:15" x14ac:dyDescent="0.4">
      <c r="A1225" s="117" t="s">
        <v>6634</v>
      </c>
      <c r="B1225" s="117" t="s">
        <v>225</v>
      </c>
      <c r="C1225" s="117" t="s">
        <v>224</v>
      </c>
      <c r="D1225" s="117" t="s">
        <v>223</v>
      </c>
      <c r="E1225" s="117" t="s">
        <v>4207</v>
      </c>
      <c r="F1225" s="117" t="s">
        <v>4206</v>
      </c>
      <c r="G1225" s="118" t="str">
        <f t="shared" si="19"/>
        <v>151009新潟市</v>
      </c>
      <c r="H1225" s="117"/>
      <c r="J1225" s="117"/>
      <c r="K1225" s="121">
        <v>88472091</v>
      </c>
      <c r="L1225" s="121">
        <v>42311329</v>
      </c>
      <c r="M1225" s="121">
        <v>20860000</v>
      </c>
      <c r="N1225" s="121">
        <v>13170675</v>
      </c>
      <c r="O1225" s="121">
        <v>68081</v>
      </c>
    </row>
    <row r="1226" spans="1:15" x14ac:dyDescent="0.4">
      <c r="A1226" s="117" t="s">
        <v>6634</v>
      </c>
      <c r="B1226" s="117" t="s">
        <v>225</v>
      </c>
      <c r="C1226" s="117" t="s">
        <v>224</v>
      </c>
      <c r="D1226" s="117" t="s">
        <v>223</v>
      </c>
      <c r="E1226" s="117" t="s">
        <v>4205</v>
      </c>
      <c r="F1226" s="117" t="s">
        <v>4204</v>
      </c>
      <c r="G1226" s="118" t="str">
        <f t="shared" si="19"/>
        <v>152021長岡市</v>
      </c>
      <c r="H1226" s="117"/>
      <c r="J1226" s="117"/>
      <c r="K1226" s="121">
        <v>19377227</v>
      </c>
      <c r="L1226" s="121">
        <v>8278056</v>
      </c>
      <c r="M1226" s="121">
        <v>4670920</v>
      </c>
      <c r="N1226" s="121">
        <v>2805767</v>
      </c>
      <c r="O1226" s="121">
        <v>1959</v>
      </c>
    </row>
    <row r="1227" spans="1:15" x14ac:dyDescent="0.4">
      <c r="A1227" s="117" t="s">
        <v>6634</v>
      </c>
      <c r="B1227" s="117" t="s">
        <v>225</v>
      </c>
      <c r="C1227" s="117" t="s">
        <v>224</v>
      </c>
      <c r="D1227" s="117" t="s">
        <v>223</v>
      </c>
      <c r="E1227" s="117" t="s">
        <v>4203</v>
      </c>
      <c r="F1227" s="117" t="s">
        <v>4202</v>
      </c>
      <c r="G1227" s="118" t="str">
        <f t="shared" si="19"/>
        <v>152048三条市</v>
      </c>
      <c r="H1227" s="117"/>
      <c r="J1227" s="117"/>
      <c r="K1227" s="121">
        <v>6710666</v>
      </c>
      <c r="L1227" s="121">
        <v>2625882</v>
      </c>
      <c r="M1227" s="121">
        <v>1411421</v>
      </c>
      <c r="N1227" s="121">
        <v>881889</v>
      </c>
      <c r="O1227" s="121">
        <v>6760</v>
      </c>
    </row>
    <row r="1228" spans="1:15" x14ac:dyDescent="0.4">
      <c r="A1228" s="117" t="s">
        <v>6634</v>
      </c>
      <c r="B1228" s="117" t="s">
        <v>225</v>
      </c>
      <c r="C1228" s="117" t="s">
        <v>224</v>
      </c>
      <c r="D1228" s="117" t="s">
        <v>223</v>
      </c>
      <c r="E1228" s="117" t="s">
        <v>4201</v>
      </c>
      <c r="F1228" s="117" t="s">
        <v>4200</v>
      </c>
      <c r="G1228" s="118" t="str">
        <f t="shared" si="19"/>
        <v>152056柏崎市</v>
      </c>
      <c r="H1228" s="117"/>
      <c r="J1228" s="117"/>
      <c r="K1228" s="121">
        <v>6641985</v>
      </c>
      <c r="L1228" s="121">
        <v>2962140</v>
      </c>
      <c r="M1228" s="121">
        <v>1519936</v>
      </c>
      <c r="N1228" s="121">
        <v>972820</v>
      </c>
      <c r="O1228" s="121">
        <v>6602</v>
      </c>
    </row>
    <row r="1229" spans="1:15" x14ac:dyDescent="0.4">
      <c r="A1229" s="117" t="s">
        <v>6634</v>
      </c>
      <c r="B1229" s="117" t="s">
        <v>225</v>
      </c>
      <c r="C1229" s="117" t="s">
        <v>224</v>
      </c>
      <c r="D1229" s="117" t="s">
        <v>223</v>
      </c>
      <c r="E1229" s="117" t="s">
        <v>4199</v>
      </c>
      <c r="F1229" s="117" t="s">
        <v>4198</v>
      </c>
      <c r="G1229" s="118" t="str">
        <f t="shared" si="19"/>
        <v>152064新発田市</v>
      </c>
      <c r="H1229" s="117"/>
      <c r="J1229" s="117"/>
      <c r="K1229" s="121">
        <v>6211600</v>
      </c>
      <c r="L1229" s="121">
        <v>2718089</v>
      </c>
      <c r="M1229" s="121">
        <v>1321976</v>
      </c>
      <c r="N1229" s="121">
        <v>889081</v>
      </c>
      <c r="O1229" s="121">
        <v>4783</v>
      </c>
    </row>
    <row r="1230" spans="1:15" x14ac:dyDescent="0.4">
      <c r="A1230" s="117" t="s">
        <v>6634</v>
      </c>
      <c r="B1230" s="117" t="s">
        <v>225</v>
      </c>
      <c r="C1230" s="117" t="s">
        <v>224</v>
      </c>
      <c r="D1230" s="117" t="s">
        <v>223</v>
      </c>
      <c r="E1230" s="117" t="s">
        <v>4197</v>
      </c>
      <c r="F1230" s="117" t="s">
        <v>4196</v>
      </c>
      <c r="G1230" s="118" t="str">
        <f t="shared" si="19"/>
        <v>152081小千谷市</v>
      </c>
      <c r="H1230" s="117"/>
      <c r="J1230" s="117"/>
      <c r="K1230" s="121">
        <v>2806714</v>
      </c>
      <c r="L1230" s="121">
        <v>1311364</v>
      </c>
      <c r="M1230" s="121">
        <v>657621</v>
      </c>
      <c r="N1230" s="121">
        <v>429488</v>
      </c>
      <c r="O1230" s="121">
        <v>2876</v>
      </c>
    </row>
    <row r="1231" spans="1:15" x14ac:dyDescent="0.4">
      <c r="A1231" s="117" t="s">
        <v>6634</v>
      </c>
      <c r="B1231" s="117" t="s">
        <v>225</v>
      </c>
      <c r="C1231" s="117" t="s">
        <v>224</v>
      </c>
      <c r="D1231" s="117" t="s">
        <v>223</v>
      </c>
      <c r="E1231" s="117" t="s">
        <v>4195</v>
      </c>
      <c r="F1231" s="117" t="s">
        <v>4194</v>
      </c>
      <c r="G1231" s="118" t="str">
        <f t="shared" si="19"/>
        <v>152099加茂市</v>
      </c>
      <c r="H1231" s="117"/>
      <c r="J1231" s="117"/>
      <c r="K1231" s="121">
        <v>1880468</v>
      </c>
      <c r="L1231" s="121">
        <v>752071</v>
      </c>
      <c r="M1231" s="121">
        <v>344787</v>
      </c>
      <c r="N1231" s="121">
        <v>253462</v>
      </c>
      <c r="O1231" s="121">
        <v>1352</v>
      </c>
    </row>
    <row r="1232" spans="1:15" x14ac:dyDescent="0.4">
      <c r="A1232" s="117" t="s">
        <v>6634</v>
      </c>
      <c r="B1232" s="117" t="s">
        <v>225</v>
      </c>
      <c r="C1232" s="117" t="s">
        <v>224</v>
      </c>
      <c r="D1232" s="117" t="s">
        <v>223</v>
      </c>
      <c r="E1232" s="117" t="s">
        <v>4193</v>
      </c>
      <c r="F1232" s="117" t="s">
        <v>4192</v>
      </c>
      <c r="G1232" s="118" t="str">
        <f t="shared" si="19"/>
        <v>152102十日町市</v>
      </c>
      <c r="H1232" s="117"/>
      <c r="J1232" s="117"/>
      <c r="K1232" s="121">
        <v>3665134</v>
      </c>
      <c r="L1232" s="121">
        <v>1571515</v>
      </c>
      <c r="M1232" s="121">
        <v>817107</v>
      </c>
      <c r="N1232" s="121">
        <v>502197</v>
      </c>
      <c r="O1232" s="121">
        <v>4412</v>
      </c>
    </row>
    <row r="1233" spans="1:15" x14ac:dyDescent="0.4">
      <c r="A1233" s="117" t="s">
        <v>6634</v>
      </c>
      <c r="B1233" s="117" t="s">
        <v>225</v>
      </c>
      <c r="C1233" s="117" t="s">
        <v>224</v>
      </c>
      <c r="D1233" s="117" t="s">
        <v>223</v>
      </c>
      <c r="E1233" s="117" t="s">
        <v>4191</v>
      </c>
      <c r="F1233" s="117" t="s">
        <v>4190</v>
      </c>
      <c r="G1233" s="118" t="str">
        <f t="shared" si="19"/>
        <v>152111見附市</v>
      </c>
      <c r="H1233" s="117"/>
      <c r="I1233" s="117"/>
      <c r="J1233" s="117"/>
      <c r="K1233" s="121">
        <v>2463074</v>
      </c>
      <c r="L1233" s="121">
        <v>1091614</v>
      </c>
      <c r="M1233" s="121">
        <v>616569</v>
      </c>
      <c r="N1233" s="121">
        <v>377778</v>
      </c>
      <c r="O1233" s="121">
        <v>2452</v>
      </c>
    </row>
    <row r="1234" spans="1:15" x14ac:dyDescent="0.4">
      <c r="A1234" s="117" t="s">
        <v>6634</v>
      </c>
      <c r="B1234" s="117" t="s">
        <v>225</v>
      </c>
      <c r="C1234" s="117" t="s">
        <v>224</v>
      </c>
      <c r="D1234" s="117" t="s">
        <v>223</v>
      </c>
      <c r="E1234" s="117" t="s">
        <v>4189</v>
      </c>
      <c r="F1234" s="117" t="s">
        <v>4188</v>
      </c>
      <c r="G1234" s="118" t="str">
        <f t="shared" si="19"/>
        <v>152129村上市</v>
      </c>
      <c r="H1234" s="117"/>
      <c r="J1234" s="117"/>
      <c r="K1234" s="121">
        <v>5432877</v>
      </c>
      <c r="L1234" s="121">
        <v>2463940</v>
      </c>
      <c r="M1234" s="121">
        <v>1198676</v>
      </c>
      <c r="N1234" s="121">
        <v>777468</v>
      </c>
      <c r="O1234" s="121">
        <v>5869</v>
      </c>
    </row>
    <row r="1235" spans="1:15" x14ac:dyDescent="0.4">
      <c r="A1235" s="117" t="s">
        <v>6634</v>
      </c>
      <c r="B1235" s="117" t="s">
        <v>225</v>
      </c>
      <c r="C1235" s="117" t="s">
        <v>224</v>
      </c>
      <c r="D1235" s="117" t="s">
        <v>223</v>
      </c>
      <c r="E1235" s="117" t="s">
        <v>4187</v>
      </c>
      <c r="F1235" s="117" t="s">
        <v>4186</v>
      </c>
      <c r="G1235" s="118" t="str">
        <f t="shared" si="19"/>
        <v>152137燕市</v>
      </c>
      <c r="H1235" s="117"/>
      <c r="J1235" s="117"/>
      <c r="K1235" s="121">
        <v>4389858</v>
      </c>
      <c r="L1235" s="121">
        <v>1945587</v>
      </c>
      <c r="M1235" s="121">
        <v>947059</v>
      </c>
      <c r="N1235" s="121">
        <v>635950</v>
      </c>
      <c r="O1235" s="121">
        <v>3266</v>
      </c>
    </row>
    <row r="1236" spans="1:15" x14ac:dyDescent="0.4">
      <c r="A1236" s="117" t="s">
        <v>6634</v>
      </c>
      <c r="B1236" s="117" t="s">
        <v>225</v>
      </c>
      <c r="C1236" s="117" t="s">
        <v>224</v>
      </c>
      <c r="D1236" s="117" t="s">
        <v>223</v>
      </c>
      <c r="E1236" s="117" t="s">
        <v>4185</v>
      </c>
      <c r="F1236" s="117" t="s">
        <v>4184</v>
      </c>
      <c r="G1236" s="118" t="str">
        <f t="shared" si="19"/>
        <v>152161糸魚川市</v>
      </c>
      <c r="H1236" s="117"/>
      <c r="J1236" s="117"/>
      <c r="K1236" s="121">
        <v>3841944</v>
      </c>
      <c r="L1236" s="121">
        <v>1743585</v>
      </c>
      <c r="M1236" s="121">
        <v>948369</v>
      </c>
      <c r="N1236" s="121">
        <v>587041</v>
      </c>
      <c r="O1236" s="121">
        <v>3755</v>
      </c>
    </row>
    <row r="1237" spans="1:15" x14ac:dyDescent="0.4">
      <c r="A1237" s="117" t="s">
        <v>6634</v>
      </c>
      <c r="B1237" s="117" t="s">
        <v>225</v>
      </c>
      <c r="C1237" s="117" t="s">
        <v>224</v>
      </c>
      <c r="D1237" s="117" t="s">
        <v>223</v>
      </c>
      <c r="E1237" s="117" t="s">
        <v>4183</v>
      </c>
      <c r="F1237" s="117" t="s">
        <v>4182</v>
      </c>
      <c r="G1237" s="118" t="str">
        <f t="shared" si="19"/>
        <v>152170妙高市</v>
      </c>
      <c r="H1237" s="117"/>
      <c r="J1237" s="117"/>
      <c r="K1237" s="121">
        <v>2445031</v>
      </c>
      <c r="L1237" s="121">
        <v>1077569</v>
      </c>
      <c r="M1237" s="121">
        <v>523509</v>
      </c>
      <c r="N1237" s="121">
        <v>349547</v>
      </c>
      <c r="O1237" s="121">
        <v>1818</v>
      </c>
    </row>
    <row r="1238" spans="1:15" x14ac:dyDescent="0.4">
      <c r="A1238" s="117" t="s">
        <v>6634</v>
      </c>
      <c r="B1238" s="117" t="s">
        <v>225</v>
      </c>
      <c r="C1238" s="117" t="s">
        <v>224</v>
      </c>
      <c r="D1238" s="117" t="s">
        <v>223</v>
      </c>
      <c r="E1238" s="117" t="s">
        <v>4181</v>
      </c>
      <c r="F1238" s="117" t="s">
        <v>4180</v>
      </c>
      <c r="G1238" s="118" t="str">
        <f t="shared" si="19"/>
        <v>152188五泉市</v>
      </c>
      <c r="H1238" s="117"/>
      <c r="J1238" s="117"/>
      <c r="K1238" s="121">
        <v>3674407</v>
      </c>
      <c r="L1238" s="121">
        <v>1673552</v>
      </c>
      <c r="M1238" s="121">
        <v>780499</v>
      </c>
      <c r="N1238" s="121">
        <v>528076</v>
      </c>
      <c r="O1238" s="121">
        <v>3552</v>
      </c>
    </row>
    <row r="1239" spans="1:15" x14ac:dyDescent="0.4">
      <c r="A1239" s="117" t="s">
        <v>6634</v>
      </c>
      <c r="B1239" s="117" t="s">
        <v>225</v>
      </c>
      <c r="C1239" s="117" t="s">
        <v>224</v>
      </c>
      <c r="D1239" s="117" t="s">
        <v>223</v>
      </c>
      <c r="E1239" s="117" t="s">
        <v>4179</v>
      </c>
      <c r="F1239" s="117" t="s">
        <v>4178</v>
      </c>
      <c r="G1239" s="118" t="str">
        <f t="shared" si="19"/>
        <v>152226上越市</v>
      </c>
      <c r="H1239" s="117"/>
      <c r="J1239" s="117"/>
      <c r="K1239" s="121">
        <v>16628200</v>
      </c>
      <c r="L1239" s="121">
        <v>6301517</v>
      </c>
      <c r="M1239" s="121">
        <v>3408885</v>
      </c>
      <c r="N1239" s="121">
        <v>2074200</v>
      </c>
      <c r="O1239" s="121">
        <v>13779</v>
      </c>
    </row>
    <row r="1240" spans="1:15" x14ac:dyDescent="0.4">
      <c r="A1240" s="117" t="s">
        <v>6634</v>
      </c>
      <c r="B1240" s="117" t="s">
        <v>225</v>
      </c>
      <c r="C1240" s="117" t="s">
        <v>224</v>
      </c>
      <c r="D1240" s="117" t="s">
        <v>223</v>
      </c>
      <c r="E1240" s="117" t="s">
        <v>4177</v>
      </c>
      <c r="F1240" s="117" t="s">
        <v>4176</v>
      </c>
      <c r="G1240" s="118" t="str">
        <f t="shared" si="19"/>
        <v>152234阿賀野市</v>
      </c>
      <c r="H1240" s="117"/>
      <c r="I1240" s="117"/>
      <c r="J1240" s="117"/>
      <c r="K1240" s="121">
        <v>3396726</v>
      </c>
      <c r="L1240" s="121">
        <v>1579595</v>
      </c>
      <c r="M1240" s="121">
        <v>720758</v>
      </c>
      <c r="N1240" s="121">
        <v>496348</v>
      </c>
      <c r="O1240" s="121">
        <v>3267</v>
      </c>
    </row>
    <row r="1241" spans="1:15" x14ac:dyDescent="0.4">
      <c r="A1241" s="117" t="s">
        <v>6634</v>
      </c>
      <c r="B1241" s="117" t="s">
        <v>225</v>
      </c>
      <c r="C1241" s="117" t="s">
        <v>224</v>
      </c>
      <c r="D1241" s="117" t="s">
        <v>223</v>
      </c>
      <c r="E1241" s="117" t="s">
        <v>4175</v>
      </c>
      <c r="F1241" s="117" t="s">
        <v>4174</v>
      </c>
      <c r="G1241" s="118" t="str">
        <f t="shared" si="19"/>
        <v>152242佐渡市</v>
      </c>
      <c r="H1241" s="117"/>
      <c r="J1241" s="117"/>
      <c r="K1241" s="121">
        <v>7120820</v>
      </c>
      <c r="L1241" s="121">
        <v>3313265</v>
      </c>
      <c r="M1241" s="121">
        <v>1650763</v>
      </c>
      <c r="N1241" s="121">
        <v>1062847</v>
      </c>
      <c r="O1241" s="121">
        <v>6607</v>
      </c>
    </row>
    <row r="1242" spans="1:15" x14ac:dyDescent="0.4">
      <c r="A1242" s="117" t="s">
        <v>6634</v>
      </c>
      <c r="B1242" s="117" t="s">
        <v>225</v>
      </c>
      <c r="C1242" s="117" t="s">
        <v>224</v>
      </c>
      <c r="D1242" s="117" t="s">
        <v>223</v>
      </c>
      <c r="E1242" s="117" t="s">
        <v>4173</v>
      </c>
      <c r="F1242" s="117" t="s">
        <v>4172</v>
      </c>
      <c r="G1242" s="118" t="str">
        <f t="shared" si="19"/>
        <v>152251魚沼市</v>
      </c>
      <c r="H1242" s="117"/>
      <c r="J1242" s="117"/>
      <c r="K1242" s="121">
        <v>3636382</v>
      </c>
      <c r="L1242" s="121">
        <v>1576432</v>
      </c>
      <c r="M1242" s="121">
        <v>898504</v>
      </c>
      <c r="N1242" s="121">
        <v>556630</v>
      </c>
      <c r="O1242" s="121">
        <v>3205</v>
      </c>
    </row>
    <row r="1243" spans="1:15" x14ac:dyDescent="0.4">
      <c r="A1243" s="117" t="s">
        <v>6634</v>
      </c>
      <c r="B1243" s="117" t="s">
        <v>225</v>
      </c>
      <c r="C1243" s="117" t="s">
        <v>224</v>
      </c>
      <c r="D1243" s="117" t="s">
        <v>223</v>
      </c>
      <c r="E1243" s="117" t="s">
        <v>4171</v>
      </c>
      <c r="F1243" s="117" t="s">
        <v>4170</v>
      </c>
      <c r="G1243" s="118" t="str">
        <f t="shared" si="19"/>
        <v>152269南魚沼市</v>
      </c>
      <c r="H1243" s="117"/>
      <c r="J1243" s="117"/>
      <c r="K1243" s="121">
        <v>4589373</v>
      </c>
      <c r="L1243" s="121">
        <v>2096991</v>
      </c>
      <c r="M1243" s="121">
        <v>1097554</v>
      </c>
      <c r="N1243" s="121">
        <v>699096</v>
      </c>
      <c r="O1243" s="121">
        <v>4387</v>
      </c>
    </row>
    <row r="1244" spans="1:15" x14ac:dyDescent="0.4">
      <c r="A1244" s="117" t="s">
        <v>6634</v>
      </c>
      <c r="B1244" s="117" t="s">
        <v>225</v>
      </c>
      <c r="C1244" s="117" t="s">
        <v>224</v>
      </c>
      <c r="D1244" s="117" t="s">
        <v>223</v>
      </c>
      <c r="E1244" s="117" t="s">
        <v>4169</v>
      </c>
      <c r="F1244" s="117" t="s">
        <v>4168</v>
      </c>
      <c r="G1244" s="118" t="str">
        <f t="shared" si="19"/>
        <v>152277胎内市</v>
      </c>
      <c r="H1244" s="117"/>
      <c r="J1244" s="117"/>
      <c r="K1244" s="121">
        <v>2441465</v>
      </c>
      <c r="L1244" s="121">
        <v>1122682</v>
      </c>
      <c r="M1244" s="121">
        <v>525588</v>
      </c>
      <c r="N1244" s="121">
        <v>363500</v>
      </c>
      <c r="O1244" s="121">
        <v>1999</v>
      </c>
    </row>
    <row r="1245" spans="1:15" x14ac:dyDescent="0.4">
      <c r="A1245" s="117" t="s">
        <v>6634</v>
      </c>
      <c r="B1245" s="117" t="s">
        <v>225</v>
      </c>
      <c r="C1245" s="117" t="s">
        <v>224</v>
      </c>
      <c r="D1245" s="117" t="s">
        <v>223</v>
      </c>
      <c r="E1245" s="117" t="s">
        <v>4167</v>
      </c>
      <c r="F1245" s="117" t="s">
        <v>4166</v>
      </c>
      <c r="G1245" s="118" t="str">
        <f t="shared" si="19"/>
        <v>153079聖籠町</v>
      </c>
      <c r="H1245" s="117"/>
      <c r="J1245" s="117"/>
      <c r="K1245" s="121">
        <v>1268462</v>
      </c>
      <c r="L1245" s="121">
        <v>561073</v>
      </c>
      <c r="M1245" s="121">
        <v>265324</v>
      </c>
      <c r="N1245" s="121">
        <v>185442</v>
      </c>
      <c r="O1245" s="121">
        <v>892</v>
      </c>
    </row>
    <row r="1246" spans="1:15" x14ac:dyDescent="0.4">
      <c r="A1246" s="117" t="s">
        <v>6634</v>
      </c>
      <c r="B1246" s="117" t="s">
        <v>225</v>
      </c>
      <c r="C1246" s="117" t="s">
        <v>224</v>
      </c>
      <c r="D1246" s="117" t="s">
        <v>223</v>
      </c>
      <c r="E1246" s="117" t="s">
        <v>4165</v>
      </c>
      <c r="F1246" s="117" t="s">
        <v>4164</v>
      </c>
      <c r="G1246" s="118" t="str">
        <f t="shared" si="19"/>
        <v>153427弥彦村</v>
      </c>
      <c r="H1246" s="117"/>
      <c r="J1246" s="117"/>
      <c r="K1246" s="121">
        <v>655604</v>
      </c>
      <c r="L1246" s="121">
        <v>284719</v>
      </c>
      <c r="M1246" s="121">
        <v>131937</v>
      </c>
      <c r="N1246" s="121">
        <v>99299</v>
      </c>
      <c r="O1246" s="121">
        <v>408</v>
      </c>
    </row>
    <row r="1247" spans="1:15" x14ac:dyDescent="0.4">
      <c r="A1247" s="117" t="s">
        <v>6634</v>
      </c>
      <c r="B1247" s="117" t="s">
        <v>225</v>
      </c>
      <c r="C1247" s="117" t="s">
        <v>224</v>
      </c>
      <c r="D1247" s="117" t="s">
        <v>223</v>
      </c>
      <c r="E1247" s="117" t="s">
        <v>4163</v>
      </c>
      <c r="F1247" s="117" t="s">
        <v>4162</v>
      </c>
      <c r="G1247" s="118" t="str">
        <f t="shared" si="19"/>
        <v>153613田上町</v>
      </c>
      <c r="H1247" s="117"/>
      <c r="J1247" s="117"/>
      <c r="K1247" s="121">
        <v>853733</v>
      </c>
      <c r="L1247" s="121">
        <v>359019</v>
      </c>
      <c r="M1247" s="121">
        <v>163343</v>
      </c>
      <c r="N1247" s="121">
        <v>110739</v>
      </c>
      <c r="O1247" s="121">
        <v>626</v>
      </c>
    </row>
    <row r="1248" spans="1:15" x14ac:dyDescent="0.4">
      <c r="A1248" s="117" t="s">
        <v>6634</v>
      </c>
      <c r="B1248" s="117" t="s">
        <v>225</v>
      </c>
      <c r="C1248" s="117" t="s">
        <v>224</v>
      </c>
      <c r="D1248" s="117" t="s">
        <v>223</v>
      </c>
      <c r="E1248" s="117" t="s">
        <v>4161</v>
      </c>
      <c r="F1248" s="117" t="s">
        <v>4160</v>
      </c>
      <c r="G1248" s="118" t="str">
        <f t="shared" si="19"/>
        <v>153851阿賀町</v>
      </c>
      <c r="H1248" s="117"/>
      <c r="J1248" s="117"/>
      <c r="K1248" s="121">
        <v>2167488</v>
      </c>
      <c r="L1248" s="121">
        <v>983305</v>
      </c>
      <c r="M1248" s="121">
        <v>479133</v>
      </c>
      <c r="N1248" s="121">
        <v>301091</v>
      </c>
      <c r="O1248" s="121">
        <v>2193</v>
      </c>
    </row>
    <row r="1249" spans="1:15" x14ac:dyDescent="0.4">
      <c r="A1249" s="117" t="s">
        <v>6634</v>
      </c>
      <c r="B1249" s="117" t="s">
        <v>225</v>
      </c>
      <c r="C1249" s="117" t="s">
        <v>224</v>
      </c>
      <c r="D1249" s="117" t="s">
        <v>223</v>
      </c>
      <c r="E1249" s="117" t="s">
        <v>4159</v>
      </c>
      <c r="F1249" s="117" t="s">
        <v>4158</v>
      </c>
      <c r="G1249" s="118" t="str">
        <f t="shared" si="19"/>
        <v>154059出雲崎町</v>
      </c>
      <c r="H1249" s="117"/>
      <c r="J1249" s="117"/>
      <c r="K1249" s="121">
        <v>519257</v>
      </c>
      <c r="L1249" s="121">
        <v>214127</v>
      </c>
      <c r="M1249" s="121">
        <v>102664</v>
      </c>
      <c r="N1249" s="121">
        <v>75548</v>
      </c>
      <c r="O1249" s="121">
        <v>377</v>
      </c>
    </row>
    <row r="1250" spans="1:15" x14ac:dyDescent="0.4">
      <c r="A1250" s="117" t="s">
        <v>6634</v>
      </c>
      <c r="B1250" s="117" t="s">
        <v>225</v>
      </c>
      <c r="C1250" s="117" t="s">
        <v>224</v>
      </c>
      <c r="D1250" s="117" t="s">
        <v>223</v>
      </c>
      <c r="E1250" s="117" t="s">
        <v>4157</v>
      </c>
      <c r="F1250" s="117" t="s">
        <v>4156</v>
      </c>
      <c r="G1250" s="118" t="str">
        <f t="shared" si="19"/>
        <v>154610湯沢町</v>
      </c>
      <c r="H1250" s="117"/>
      <c r="J1250" s="117"/>
      <c r="K1250" s="121">
        <v>852490</v>
      </c>
      <c r="L1250" s="121">
        <v>368888</v>
      </c>
      <c r="M1250" s="121">
        <v>171443</v>
      </c>
      <c r="N1250" s="121">
        <v>128965</v>
      </c>
      <c r="O1250" s="121">
        <v>710</v>
      </c>
    </row>
    <row r="1251" spans="1:15" x14ac:dyDescent="0.4">
      <c r="A1251" s="117" t="s">
        <v>6634</v>
      </c>
      <c r="B1251" s="117" t="s">
        <v>225</v>
      </c>
      <c r="C1251" s="117" t="s">
        <v>224</v>
      </c>
      <c r="D1251" s="117" t="s">
        <v>223</v>
      </c>
      <c r="E1251" s="117" t="s">
        <v>4155</v>
      </c>
      <c r="F1251" s="117" t="s">
        <v>4154</v>
      </c>
      <c r="G1251" s="118" t="str">
        <f t="shared" si="19"/>
        <v>154822津南町</v>
      </c>
      <c r="H1251" s="117"/>
      <c r="J1251" s="117"/>
      <c r="K1251" s="121">
        <v>883045</v>
      </c>
      <c r="L1251" s="121">
        <v>373021</v>
      </c>
      <c r="M1251" s="121">
        <v>174261</v>
      </c>
      <c r="N1251" s="121">
        <v>119912</v>
      </c>
      <c r="O1251" s="121">
        <v>873</v>
      </c>
    </row>
    <row r="1252" spans="1:15" x14ac:dyDescent="0.4">
      <c r="A1252" s="117" t="s">
        <v>6634</v>
      </c>
      <c r="B1252" s="117" t="s">
        <v>225</v>
      </c>
      <c r="C1252" s="117" t="s">
        <v>224</v>
      </c>
      <c r="D1252" s="117" t="s">
        <v>223</v>
      </c>
      <c r="E1252" s="117" t="s">
        <v>4153</v>
      </c>
      <c r="F1252" s="117" t="s">
        <v>4152</v>
      </c>
      <c r="G1252" s="118" t="str">
        <f t="shared" si="19"/>
        <v>155047刈羽村</v>
      </c>
      <c r="H1252" s="117"/>
      <c r="I1252" s="117"/>
      <c r="J1252" s="117"/>
      <c r="K1252" s="121">
        <v>684075</v>
      </c>
      <c r="L1252" s="121">
        <v>286030</v>
      </c>
      <c r="M1252" s="121">
        <v>132592</v>
      </c>
      <c r="N1252" s="121">
        <v>102685</v>
      </c>
      <c r="O1252" s="121">
        <v>516</v>
      </c>
    </row>
    <row r="1253" spans="1:15" x14ac:dyDescent="0.4">
      <c r="A1253" s="117" t="s">
        <v>6634</v>
      </c>
      <c r="B1253" s="117" t="s">
        <v>225</v>
      </c>
      <c r="C1253" s="117" t="s">
        <v>224</v>
      </c>
      <c r="D1253" s="117" t="s">
        <v>223</v>
      </c>
      <c r="E1253" s="117" t="s">
        <v>4151</v>
      </c>
      <c r="F1253" s="117" t="s">
        <v>4150</v>
      </c>
      <c r="G1253" s="118" t="str">
        <f t="shared" si="19"/>
        <v>155811関川村</v>
      </c>
      <c r="H1253" s="117"/>
      <c r="J1253" s="117"/>
      <c r="K1253" s="121">
        <v>739545</v>
      </c>
      <c r="L1253" s="121">
        <v>323374</v>
      </c>
      <c r="M1253" s="121">
        <v>154764</v>
      </c>
      <c r="N1253" s="121">
        <v>108347</v>
      </c>
      <c r="O1253" s="121">
        <v>639</v>
      </c>
    </row>
    <row r="1254" spans="1:15" x14ac:dyDescent="0.4">
      <c r="A1254" s="117" t="s">
        <v>6634</v>
      </c>
      <c r="B1254" s="117" t="s">
        <v>225</v>
      </c>
      <c r="C1254" s="117" t="s">
        <v>224</v>
      </c>
      <c r="D1254" s="117" t="s">
        <v>223</v>
      </c>
      <c r="E1254" s="117" t="s">
        <v>4149</v>
      </c>
      <c r="F1254" s="117" t="s">
        <v>4148</v>
      </c>
      <c r="G1254" s="118" t="str">
        <f t="shared" si="19"/>
        <v>155861粟島浦村</v>
      </c>
      <c r="H1254" s="117"/>
      <c r="J1254" s="117"/>
      <c r="K1254" s="121">
        <v>175504</v>
      </c>
      <c r="L1254" s="121">
        <v>63387</v>
      </c>
      <c r="M1254" s="121">
        <v>26074</v>
      </c>
      <c r="N1254" s="121">
        <v>18193</v>
      </c>
      <c r="O1254" s="121">
        <v>116</v>
      </c>
    </row>
    <row r="1255" spans="1:15" x14ac:dyDescent="0.4">
      <c r="A1255" s="117" t="s">
        <v>6634</v>
      </c>
      <c r="B1255" s="117" t="s">
        <v>225</v>
      </c>
      <c r="C1255" s="117" t="s">
        <v>224</v>
      </c>
      <c r="D1255" s="117" t="s">
        <v>223</v>
      </c>
      <c r="E1255" s="117" t="s">
        <v>4147</v>
      </c>
      <c r="F1255" s="117" t="s">
        <v>4146</v>
      </c>
      <c r="G1255" s="118" t="str">
        <f t="shared" si="19"/>
        <v>158381津南地域衛生施設組合</v>
      </c>
      <c r="H1255" s="117"/>
      <c r="J1255" s="117"/>
      <c r="K1255" s="121">
        <v>58534</v>
      </c>
      <c r="L1255" s="121">
        <v>29638</v>
      </c>
      <c r="M1255" s="121">
        <v>13821</v>
      </c>
      <c r="N1255" s="121">
        <v>8839</v>
      </c>
      <c r="O1255" s="121">
        <v>180</v>
      </c>
    </row>
    <row r="1256" spans="1:15" x14ac:dyDescent="0.4">
      <c r="A1256" s="117" t="s">
        <v>6634</v>
      </c>
      <c r="B1256" s="117" t="s">
        <v>225</v>
      </c>
      <c r="C1256" s="117" t="s">
        <v>224</v>
      </c>
      <c r="D1256" s="117" t="s">
        <v>223</v>
      </c>
      <c r="E1256" s="117" t="s">
        <v>4145</v>
      </c>
      <c r="F1256" s="117" t="s">
        <v>4144</v>
      </c>
      <c r="G1256" s="118" t="str">
        <f t="shared" si="19"/>
        <v>158542さくら福祉保健事務組合</v>
      </c>
      <c r="H1256" s="117"/>
      <c r="J1256" s="117"/>
      <c r="K1256" s="121">
        <v>113557</v>
      </c>
      <c r="L1256" s="121">
        <v>58852</v>
      </c>
      <c r="M1256" s="121">
        <v>24046</v>
      </c>
      <c r="N1256" s="121">
        <v>16433</v>
      </c>
      <c r="O1256" s="121">
        <v>105</v>
      </c>
    </row>
    <row r="1257" spans="1:15" x14ac:dyDescent="0.4">
      <c r="A1257" s="117" t="s">
        <v>6634</v>
      </c>
      <c r="B1257" s="117" t="s">
        <v>225</v>
      </c>
      <c r="C1257" s="117" t="s">
        <v>224</v>
      </c>
      <c r="D1257" s="117" t="s">
        <v>223</v>
      </c>
      <c r="E1257" s="117" t="s">
        <v>4143</v>
      </c>
      <c r="F1257" s="117" t="s">
        <v>4142</v>
      </c>
      <c r="G1257" s="118" t="str">
        <f t="shared" si="19"/>
        <v>158551寺泊老人ホーム組合</v>
      </c>
      <c r="H1257" s="117"/>
      <c r="J1257" s="117"/>
      <c r="K1257" s="121">
        <v>162489</v>
      </c>
      <c r="L1257" s="121">
        <v>75392</v>
      </c>
      <c r="M1257" s="121">
        <v>38980</v>
      </c>
      <c r="N1257" s="121">
        <v>23500</v>
      </c>
      <c r="O1257" s="121">
        <v>135</v>
      </c>
    </row>
    <row r="1258" spans="1:15" x14ac:dyDescent="0.4">
      <c r="A1258" s="117" t="s">
        <v>6634</v>
      </c>
      <c r="B1258" s="117" t="s">
        <v>225</v>
      </c>
      <c r="C1258" s="117" t="s">
        <v>224</v>
      </c>
      <c r="D1258" s="117" t="s">
        <v>223</v>
      </c>
      <c r="E1258" s="117" t="s">
        <v>4141</v>
      </c>
      <c r="F1258" s="117" t="s">
        <v>4140</v>
      </c>
      <c r="G1258" s="118" t="str">
        <f t="shared" si="19"/>
        <v>158607下越障害福祉事務組合</v>
      </c>
      <c r="H1258" s="117"/>
      <c r="J1258" s="117"/>
      <c r="K1258" s="121">
        <v>370533</v>
      </c>
      <c r="L1258" s="121">
        <v>190048</v>
      </c>
      <c r="M1258" s="121">
        <v>85808</v>
      </c>
      <c r="N1258" s="121">
        <v>56802</v>
      </c>
      <c r="O1258" s="121">
        <v>305</v>
      </c>
    </row>
    <row r="1259" spans="1:15" x14ac:dyDescent="0.4">
      <c r="A1259" s="117" t="s">
        <v>6634</v>
      </c>
      <c r="B1259" s="117" t="s">
        <v>225</v>
      </c>
      <c r="C1259" s="117" t="s">
        <v>224</v>
      </c>
      <c r="D1259" s="117" t="s">
        <v>223</v>
      </c>
      <c r="E1259" s="117" t="s">
        <v>4139</v>
      </c>
      <c r="F1259" s="117" t="s">
        <v>4138</v>
      </c>
      <c r="G1259" s="118" t="str">
        <f t="shared" si="19"/>
        <v>158615魚沼地区障害福祉組合</v>
      </c>
      <c r="H1259" s="117"/>
      <c r="J1259" s="117"/>
      <c r="K1259" s="121">
        <v>219357</v>
      </c>
      <c r="L1259" s="121">
        <v>82940</v>
      </c>
      <c r="M1259" s="121">
        <v>42385</v>
      </c>
      <c r="N1259" s="121">
        <v>25151</v>
      </c>
      <c r="O1259" s="121">
        <v>266</v>
      </c>
    </row>
    <row r="1260" spans="1:15" x14ac:dyDescent="0.4">
      <c r="A1260" s="117" t="s">
        <v>6634</v>
      </c>
      <c r="B1260" s="117" t="s">
        <v>225</v>
      </c>
      <c r="C1260" s="117" t="s">
        <v>224</v>
      </c>
      <c r="D1260" s="117" t="s">
        <v>223</v>
      </c>
      <c r="E1260" s="117" t="s">
        <v>4137</v>
      </c>
      <c r="F1260" s="117" t="s">
        <v>4136</v>
      </c>
      <c r="G1260" s="118" t="str">
        <f t="shared" si="19"/>
        <v>158623新潟県中越福祉事務組合</v>
      </c>
      <c r="H1260" s="117"/>
      <c r="J1260" s="117"/>
      <c r="K1260" s="121">
        <v>254728</v>
      </c>
      <c r="L1260" s="121">
        <v>113452</v>
      </c>
      <c r="M1260" s="121">
        <v>53353</v>
      </c>
      <c r="N1260" s="121">
        <v>34050</v>
      </c>
      <c r="O1260" s="121">
        <v>194</v>
      </c>
    </row>
    <row r="1261" spans="1:15" x14ac:dyDescent="0.4">
      <c r="A1261" s="117" t="s">
        <v>6634</v>
      </c>
      <c r="B1261" s="117" t="s">
        <v>225</v>
      </c>
      <c r="C1261" s="117" t="s">
        <v>224</v>
      </c>
      <c r="D1261" s="117" t="s">
        <v>223</v>
      </c>
      <c r="E1261" s="117" t="s">
        <v>4135</v>
      </c>
      <c r="F1261" s="117" t="s">
        <v>4134</v>
      </c>
      <c r="G1261" s="118" t="str">
        <f t="shared" si="19"/>
        <v>158631西蒲原福祉事務組合</v>
      </c>
      <c r="H1261" s="117"/>
      <c r="J1261" s="117"/>
      <c r="K1261" s="121">
        <v>271379</v>
      </c>
      <c r="L1261" s="121">
        <v>135156</v>
      </c>
      <c r="M1261" s="121">
        <v>66304</v>
      </c>
      <c r="N1261" s="121">
        <v>41175</v>
      </c>
      <c r="O1261" s="121">
        <v>230</v>
      </c>
    </row>
    <row r="1262" spans="1:15" x14ac:dyDescent="0.4">
      <c r="A1262" s="117" t="s">
        <v>6634</v>
      </c>
      <c r="B1262" s="117" t="s">
        <v>225</v>
      </c>
      <c r="C1262" s="117" t="s">
        <v>224</v>
      </c>
      <c r="D1262" s="117" t="s">
        <v>223</v>
      </c>
      <c r="E1262" s="117" t="s">
        <v>4133</v>
      </c>
      <c r="F1262" s="117" t="s">
        <v>4132</v>
      </c>
      <c r="G1262" s="118" t="str">
        <f t="shared" si="19"/>
        <v>158640新潟県中東福祉事務組合</v>
      </c>
      <c r="H1262" s="117"/>
      <c r="J1262" s="117"/>
      <c r="K1262" s="121">
        <v>272023</v>
      </c>
      <c r="L1262" s="121">
        <v>136856</v>
      </c>
      <c r="M1262" s="121">
        <v>65166</v>
      </c>
      <c r="N1262" s="121">
        <v>40744</v>
      </c>
      <c r="O1262" s="121">
        <v>217</v>
      </c>
    </row>
    <row r="1263" spans="1:15" x14ac:dyDescent="0.4">
      <c r="A1263" s="117" t="s">
        <v>6634</v>
      </c>
      <c r="B1263" s="117" t="s">
        <v>225</v>
      </c>
      <c r="C1263" s="117" t="s">
        <v>224</v>
      </c>
      <c r="D1263" s="117" t="s">
        <v>223</v>
      </c>
      <c r="E1263" s="117" t="s">
        <v>4131</v>
      </c>
      <c r="F1263" s="117" t="s">
        <v>4130</v>
      </c>
      <c r="G1263" s="118" t="str">
        <f t="shared" si="19"/>
        <v>158895新潟県三条・燕総合グラウンド施設組合</v>
      </c>
      <c r="H1263" s="117"/>
      <c r="J1263" s="117"/>
      <c r="K1263" s="121">
        <v>14682</v>
      </c>
      <c r="L1263" s="121">
        <v>4693</v>
      </c>
      <c r="M1263" s="121">
        <v>2069</v>
      </c>
      <c r="N1263" s="121">
        <v>1292</v>
      </c>
      <c r="O1263" s="121">
        <v>8</v>
      </c>
    </row>
    <row r="1264" spans="1:15" x14ac:dyDescent="0.4">
      <c r="A1264" s="117" t="s">
        <v>6634</v>
      </c>
      <c r="B1264" s="117" t="s">
        <v>225</v>
      </c>
      <c r="C1264" s="117" t="s">
        <v>224</v>
      </c>
      <c r="D1264" s="117" t="s">
        <v>223</v>
      </c>
      <c r="E1264" s="117" t="s">
        <v>4129</v>
      </c>
      <c r="F1264" s="117" t="s">
        <v>4128</v>
      </c>
      <c r="G1264" s="118" t="str">
        <f t="shared" si="19"/>
        <v>158909三条・燕・西蒲・南蒲広域養護老人ホーム施設組合</v>
      </c>
      <c r="H1264" s="117"/>
      <c r="J1264" s="117"/>
      <c r="K1264" s="121">
        <v>91834</v>
      </c>
      <c r="L1264" s="121">
        <v>35523</v>
      </c>
      <c r="M1264" s="121">
        <v>14886</v>
      </c>
      <c r="N1264" s="121">
        <v>10192</v>
      </c>
      <c r="O1264" s="121">
        <v>61</v>
      </c>
    </row>
    <row r="1265" spans="1:15" x14ac:dyDescent="0.4">
      <c r="A1265" s="117" t="s">
        <v>6634</v>
      </c>
      <c r="B1265" s="117" t="s">
        <v>225</v>
      </c>
      <c r="C1265" s="117" t="s">
        <v>224</v>
      </c>
      <c r="D1265" s="117" t="s">
        <v>223</v>
      </c>
      <c r="E1265" s="117" t="s">
        <v>4127</v>
      </c>
      <c r="F1265" s="117" t="s">
        <v>4126</v>
      </c>
      <c r="G1265" s="118" t="str">
        <f t="shared" si="19"/>
        <v>158933加茂市・田上町消防衛生保育組合</v>
      </c>
      <c r="H1265" s="117"/>
      <c r="J1265" s="117"/>
      <c r="K1265" s="121">
        <v>501719</v>
      </c>
      <c r="L1265" s="121">
        <v>259321</v>
      </c>
      <c r="M1265" s="121">
        <v>143096</v>
      </c>
      <c r="N1265" s="121">
        <v>82295</v>
      </c>
      <c r="O1265" s="121">
        <v>915</v>
      </c>
    </row>
    <row r="1266" spans="1:15" x14ac:dyDescent="0.4">
      <c r="A1266" s="117" t="s">
        <v>6634</v>
      </c>
      <c r="B1266" s="117" t="s">
        <v>225</v>
      </c>
      <c r="C1266" s="117" t="s">
        <v>224</v>
      </c>
      <c r="D1266" s="117" t="s">
        <v>223</v>
      </c>
      <c r="E1266" s="117" t="s">
        <v>4125</v>
      </c>
      <c r="F1266" s="117" t="s">
        <v>4124</v>
      </c>
      <c r="G1266" s="118" t="str">
        <f t="shared" si="19"/>
        <v>159000燕・弥彦総合事務組合</v>
      </c>
      <c r="H1266" s="117"/>
      <c r="J1266" s="117"/>
      <c r="K1266" s="121">
        <v>1474536</v>
      </c>
      <c r="L1266" s="121">
        <v>693571</v>
      </c>
      <c r="M1266" s="121">
        <v>385082</v>
      </c>
      <c r="N1266" s="121">
        <v>221077</v>
      </c>
      <c r="O1266" s="121">
        <v>2606</v>
      </c>
    </row>
    <row r="1267" spans="1:15" x14ac:dyDescent="0.4">
      <c r="A1267" s="117" t="s">
        <v>6634</v>
      </c>
      <c r="B1267" s="117" t="s">
        <v>225</v>
      </c>
      <c r="C1267" s="117" t="s">
        <v>224</v>
      </c>
      <c r="D1267" s="117" t="s">
        <v>223</v>
      </c>
      <c r="E1267" s="117" t="s">
        <v>4123</v>
      </c>
      <c r="F1267" s="117" t="s">
        <v>4122</v>
      </c>
      <c r="G1267" s="118" t="str">
        <f t="shared" si="19"/>
        <v>159069豊栄郷清掃施設処理組合</v>
      </c>
      <c r="H1267" s="117"/>
      <c r="J1267" s="117"/>
      <c r="K1267" s="121">
        <v>142717</v>
      </c>
      <c r="L1267" s="121">
        <v>66974</v>
      </c>
      <c r="M1267" s="121">
        <v>33937</v>
      </c>
      <c r="N1267" s="121">
        <v>21781</v>
      </c>
      <c r="O1267" s="121">
        <v>360</v>
      </c>
    </row>
    <row r="1268" spans="1:15" x14ac:dyDescent="0.4">
      <c r="A1268" s="117" t="s">
        <v>6634</v>
      </c>
      <c r="B1268" s="117" t="s">
        <v>225</v>
      </c>
      <c r="C1268" s="117" t="s">
        <v>224</v>
      </c>
      <c r="D1268" s="117" t="s">
        <v>223</v>
      </c>
      <c r="E1268" s="117" t="s">
        <v>4121</v>
      </c>
      <c r="F1268" s="117" t="s">
        <v>4120</v>
      </c>
      <c r="G1268" s="118" t="str">
        <f t="shared" si="19"/>
        <v>159123新発田地域広域事務組合</v>
      </c>
      <c r="H1268" s="117"/>
      <c r="J1268" s="117"/>
      <c r="K1268" s="121">
        <v>1492817</v>
      </c>
      <c r="L1268" s="121">
        <v>704007</v>
      </c>
      <c r="M1268" s="121">
        <v>406213</v>
      </c>
      <c r="N1268" s="121">
        <v>224375</v>
      </c>
      <c r="O1268" s="121">
        <v>2560</v>
      </c>
    </row>
    <row r="1269" spans="1:15" x14ac:dyDescent="0.4">
      <c r="A1269" s="117" t="s">
        <v>6634</v>
      </c>
      <c r="B1269" s="117" t="s">
        <v>225</v>
      </c>
      <c r="C1269" s="117" t="s">
        <v>224</v>
      </c>
      <c r="D1269" s="117" t="s">
        <v>223</v>
      </c>
      <c r="E1269" s="117" t="s">
        <v>4119</v>
      </c>
      <c r="F1269" s="117" t="s">
        <v>4118</v>
      </c>
      <c r="G1269" s="118" t="str">
        <f t="shared" si="19"/>
        <v>159166十日町地域広域事務組合</v>
      </c>
      <c r="H1269" s="117"/>
      <c r="J1269" s="117"/>
      <c r="K1269" s="121">
        <v>1026887</v>
      </c>
      <c r="L1269" s="121">
        <v>465939</v>
      </c>
      <c r="M1269" s="121">
        <v>255933</v>
      </c>
      <c r="N1269" s="121">
        <v>148300</v>
      </c>
      <c r="O1269" s="121">
        <v>1684</v>
      </c>
    </row>
    <row r="1270" spans="1:15" x14ac:dyDescent="0.4">
      <c r="A1270" s="117" t="s">
        <v>6634</v>
      </c>
      <c r="B1270" s="117" t="s">
        <v>225</v>
      </c>
      <c r="C1270" s="117" t="s">
        <v>224</v>
      </c>
      <c r="D1270" s="117" t="s">
        <v>223</v>
      </c>
      <c r="E1270" s="117" t="s">
        <v>4117</v>
      </c>
      <c r="F1270" s="117" t="s">
        <v>4116</v>
      </c>
      <c r="G1270" s="118" t="str">
        <f t="shared" si="19"/>
        <v>159174上越地域消防事務組合</v>
      </c>
      <c r="H1270" s="117"/>
      <c r="J1270" s="117"/>
      <c r="K1270" s="121">
        <v>2098822</v>
      </c>
      <c r="L1270" s="121">
        <v>977022</v>
      </c>
      <c r="M1270" s="121">
        <v>590881</v>
      </c>
      <c r="N1270" s="121">
        <v>324183</v>
      </c>
      <c r="O1270" s="121">
        <v>4436</v>
      </c>
    </row>
    <row r="1271" spans="1:15" x14ac:dyDescent="0.4">
      <c r="A1271" s="117" t="s">
        <v>6634</v>
      </c>
      <c r="B1271" s="117" t="s">
        <v>225</v>
      </c>
      <c r="C1271" s="117" t="s">
        <v>224</v>
      </c>
      <c r="D1271" s="117" t="s">
        <v>223</v>
      </c>
      <c r="E1271" s="117" t="s">
        <v>4115</v>
      </c>
      <c r="F1271" s="117" t="s">
        <v>4114</v>
      </c>
      <c r="G1271" s="118" t="str">
        <f t="shared" si="19"/>
        <v>159182新発田地域老人福祉保健事務組合</v>
      </c>
      <c r="H1271" s="117"/>
      <c r="J1271" s="117"/>
      <c r="K1271" s="121">
        <v>89233</v>
      </c>
      <c r="L1271" s="121">
        <v>47292</v>
      </c>
      <c r="M1271" s="121">
        <v>21203</v>
      </c>
      <c r="N1271" s="121">
        <v>13555</v>
      </c>
      <c r="O1271" s="121">
        <v>80</v>
      </c>
    </row>
    <row r="1272" spans="1:15" x14ac:dyDescent="0.4">
      <c r="A1272" s="117" t="s">
        <v>6634</v>
      </c>
      <c r="B1272" s="117" t="s">
        <v>225</v>
      </c>
      <c r="C1272" s="117" t="s">
        <v>224</v>
      </c>
      <c r="D1272" s="117" t="s">
        <v>223</v>
      </c>
      <c r="E1272" s="117" t="s">
        <v>4113</v>
      </c>
      <c r="F1272" s="117" t="s">
        <v>4112</v>
      </c>
      <c r="G1272" s="118" t="str">
        <f t="shared" si="19"/>
        <v>159476五泉地域衛生施設組合</v>
      </c>
      <c r="H1272" s="117"/>
      <c r="J1272" s="117"/>
      <c r="K1272" s="121">
        <v>118686</v>
      </c>
      <c r="L1272" s="121">
        <v>61998</v>
      </c>
      <c r="M1272" s="121">
        <v>26532</v>
      </c>
      <c r="N1272" s="121">
        <v>18236</v>
      </c>
      <c r="O1272" s="121">
        <v>252</v>
      </c>
    </row>
    <row r="1273" spans="1:15" x14ac:dyDescent="0.4">
      <c r="A1273" s="117" t="s">
        <v>6634</v>
      </c>
      <c r="B1273" s="117" t="s">
        <v>225</v>
      </c>
      <c r="C1273" s="117" t="s">
        <v>224</v>
      </c>
      <c r="D1273" s="117" t="s">
        <v>223</v>
      </c>
      <c r="E1273" s="117" t="s">
        <v>4111</v>
      </c>
      <c r="F1273" s="117" t="s">
        <v>4110</v>
      </c>
      <c r="G1273" s="118" t="str">
        <f t="shared" si="19"/>
        <v>159484阿賀北広域組合</v>
      </c>
      <c r="H1273" s="117"/>
      <c r="J1273" s="117"/>
      <c r="K1273" s="121">
        <v>27428</v>
      </c>
      <c r="L1273" s="121">
        <v>14039</v>
      </c>
      <c r="M1273" s="121">
        <v>5879</v>
      </c>
      <c r="N1273" s="121">
        <v>4150</v>
      </c>
      <c r="O1273" s="121">
        <v>50</v>
      </c>
    </row>
    <row r="1274" spans="1:15" x14ac:dyDescent="0.4">
      <c r="A1274" s="117" t="s">
        <v>6634</v>
      </c>
      <c r="B1274" s="117" t="s">
        <v>225</v>
      </c>
      <c r="C1274" s="117" t="s">
        <v>224</v>
      </c>
      <c r="D1274" s="117" t="s">
        <v>223</v>
      </c>
      <c r="E1274" s="117" t="s">
        <v>4109</v>
      </c>
      <c r="F1274" s="117" t="s">
        <v>4108</v>
      </c>
      <c r="G1274" s="118" t="str">
        <f t="shared" si="19"/>
        <v>159522上越広域伝染病院組合</v>
      </c>
      <c r="H1274" s="117"/>
      <c r="J1274" s="117"/>
      <c r="K1274" s="121">
        <v>81</v>
      </c>
      <c r="L1274" s="121">
        <v>0</v>
      </c>
      <c r="M1274" s="121">
        <v>0</v>
      </c>
      <c r="N1274" s="121">
        <v>0</v>
      </c>
      <c r="O1274" s="121">
        <v>7</v>
      </c>
    </row>
    <row r="1275" spans="1:15" x14ac:dyDescent="0.4">
      <c r="A1275" s="117" t="s">
        <v>6634</v>
      </c>
      <c r="B1275" s="117" t="s">
        <v>225</v>
      </c>
      <c r="C1275" s="117" t="s">
        <v>224</v>
      </c>
      <c r="D1275" s="117" t="s">
        <v>223</v>
      </c>
      <c r="E1275" s="117" t="s">
        <v>4107</v>
      </c>
      <c r="F1275" s="117" t="s">
        <v>4106</v>
      </c>
      <c r="G1275" s="118" t="str">
        <f t="shared" si="19"/>
        <v>159573新潟県市町村総合事務組合（普通会計分）</v>
      </c>
      <c r="H1275" s="117"/>
      <c r="J1275" s="117"/>
      <c r="K1275" s="121">
        <v>5702722</v>
      </c>
      <c r="L1275" s="121">
        <v>58813</v>
      </c>
      <c r="M1275" s="121">
        <v>28453</v>
      </c>
      <c r="N1275" s="121">
        <v>16636</v>
      </c>
      <c r="O1275" s="121">
        <v>80288</v>
      </c>
    </row>
    <row r="1276" spans="1:15" x14ac:dyDescent="0.4">
      <c r="A1276" s="117" t="s">
        <v>6634</v>
      </c>
      <c r="B1276" s="117" t="s">
        <v>225</v>
      </c>
      <c r="C1276" s="117" t="s">
        <v>224</v>
      </c>
      <c r="D1276" s="117" t="s">
        <v>223</v>
      </c>
      <c r="E1276" s="117" t="s">
        <v>4105</v>
      </c>
      <c r="F1276" s="117" t="s">
        <v>4104</v>
      </c>
      <c r="G1276" s="118" t="str">
        <f t="shared" si="19"/>
        <v>159581新潟県市町村総合事務組合（事業会計分）</v>
      </c>
      <c r="H1276" s="117"/>
      <c r="J1276" s="117"/>
      <c r="K1276" s="121">
        <v>0</v>
      </c>
      <c r="L1276" s="121">
        <v>0</v>
      </c>
      <c r="M1276" s="121">
        <v>0</v>
      </c>
      <c r="N1276" s="121">
        <v>0</v>
      </c>
      <c r="O1276" s="121">
        <v>0</v>
      </c>
    </row>
    <row r="1277" spans="1:15" x14ac:dyDescent="0.4">
      <c r="A1277" s="117" t="s">
        <v>6634</v>
      </c>
      <c r="B1277" s="117" t="s">
        <v>225</v>
      </c>
      <c r="C1277" s="117" t="s">
        <v>224</v>
      </c>
      <c r="D1277" s="117" t="s">
        <v>223</v>
      </c>
      <c r="E1277" s="117" t="s">
        <v>4103</v>
      </c>
      <c r="F1277" s="117" t="s">
        <v>4102</v>
      </c>
      <c r="G1277" s="118" t="str">
        <f t="shared" si="19"/>
        <v>159590新潟県後期高齢者医療広域連合</v>
      </c>
      <c r="H1277" s="117"/>
      <c r="J1277" s="117"/>
      <c r="K1277" s="121">
        <v>896</v>
      </c>
      <c r="L1277" s="121">
        <v>0</v>
      </c>
      <c r="M1277" s="121">
        <v>0</v>
      </c>
      <c r="N1277" s="121">
        <v>0</v>
      </c>
      <c r="O1277" s="121">
        <v>0</v>
      </c>
    </row>
    <row r="1278" spans="1:15" x14ac:dyDescent="0.4">
      <c r="A1278" s="117" t="s">
        <v>6634</v>
      </c>
      <c r="B1278" s="117" t="s">
        <v>225</v>
      </c>
      <c r="C1278" s="117" t="s">
        <v>224</v>
      </c>
      <c r="D1278" s="117" t="s">
        <v>223</v>
      </c>
      <c r="E1278" s="117" t="s">
        <v>4100</v>
      </c>
      <c r="F1278" s="117" t="s">
        <v>4099</v>
      </c>
      <c r="G1278" s="118" t="str">
        <f t="shared" si="19"/>
        <v>162019富山市</v>
      </c>
      <c r="H1278" s="117"/>
      <c r="J1278" s="117"/>
      <c r="K1278" s="121">
        <v>23671571</v>
      </c>
      <c r="L1278" s="121">
        <v>11112621</v>
      </c>
      <c r="M1278" s="121">
        <v>5920209</v>
      </c>
      <c r="N1278" s="121">
        <v>3444262</v>
      </c>
      <c r="O1278" s="121">
        <v>27735</v>
      </c>
    </row>
    <row r="1279" spans="1:15" x14ac:dyDescent="0.4">
      <c r="A1279" s="117" t="s">
        <v>6634</v>
      </c>
      <c r="B1279" s="117" t="s">
        <v>225</v>
      </c>
      <c r="C1279" s="117" t="s">
        <v>224</v>
      </c>
      <c r="D1279" s="117" t="s">
        <v>223</v>
      </c>
      <c r="E1279" s="117" t="s">
        <v>4098</v>
      </c>
      <c r="F1279" s="117" t="s">
        <v>4097</v>
      </c>
      <c r="G1279" s="118" t="str">
        <f t="shared" si="19"/>
        <v>162027高岡市</v>
      </c>
      <c r="H1279" s="117"/>
      <c r="J1279" s="117"/>
      <c r="K1279" s="121">
        <v>10138855</v>
      </c>
      <c r="L1279" s="121">
        <v>4270656</v>
      </c>
      <c r="M1279" s="121">
        <v>2419331</v>
      </c>
      <c r="N1279" s="121">
        <v>1409361</v>
      </c>
      <c r="O1279" s="121">
        <v>32379</v>
      </c>
    </row>
    <row r="1280" spans="1:15" x14ac:dyDescent="0.4">
      <c r="A1280" s="117" t="s">
        <v>6634</v>
      </c>
      <c r="B1280" s="117" t="s">
        <v>225</v>
      </c>
      <c r="C1280" s="117" t="s">
        <v>224</v>
      </c>
      <c r="D1280" s="117" t="s">
        <v>223</v>
      </c>
      <c r="E1280" s="117" t="s">
        <v>4096</v>
      </c>
      <c r="F1280" s="117" t="s">
        <v>4095</v>
      </c>
      <c r="G1280" s="118" t="str">
        <f t="shared" si="19"/>
        <v>162043魚津市</v>
      </c>
      <c r="H1280" s="117"/>
      <c r="J1280" s="117"/>
      <c r="K1280" s="121">
        <v>2515534</v>
      </c>
      <c r="L1280" s="121">
        <v>1073408</v>
      </c>
      <c r="M1280" s="121">
        <v>531770</v>
      </c>
      <c r="N1280" s="121">
        <v>354341</v>
      </c>
      <c r="O1280" s="121">
        <v>1975</v>
      </c>
    </row>
    <row r="1281" spans="1:15" x14ac:dyDescent="0.4">
      <c r="A1281" s="117" t="s">
        <v>6634</v>
      </c>
      <c r="B1281" s="117" t="s">
        <v>225</v>
      </c>
      <c r="C1281" s="117" t="s">
        <v>224</v>
      </c>
      <c r="D1281" s="117" t="s">
        <v>223</v>
      </c>
      <c r="E1281" s="117" t="s">
        <v>4094</v>
      </c>
      <c r="F1281" s="117" t="s">
        <v>4093</v>
      </c>
      <c r="G1281" s="118" t="str">
        <f t="shared" si="19"/>
        <v>162051氷見市</v>
      </c>
      <c r="H1281" s="117"/>
      <c r="J1281" s="117"/>
      <c r="K1281" s="121">
        <v>3311710</v>
      </c>
      <c r="L1281" s="121">
        <v>1421441</v>
      </c>
      <c r="M1281" s="121">
        <v>743122</v>
      </c>
      <c r="N1281" s="121">
        <v>465698</v>
      </c>
      <c r="O1281" s="121">
        <v>2864</v>
      </c>
    </row>
    <row r="1282" spans="1:15" x14ac:dyDescent="0.4">
      <c r="A1282" s="117" t="s">
        <v>6634</v>
      </c>
      <c r="B1282" s="117" t="s">
        <v>225</v>
      </c>
      <c r="C1282" s="117" t="s">
        <v>224</v>
      </c>
      <c r="D1282" s="117" t="s">
        <v>223</v>
      </c>
      <c r="E1282" s="117" t="s">
        <v>4092</v>
      </c>
      <c r="F1282" s="117" t="s">
        <v>4091</v>
      </c>
      <c r="G1282" s="118" t="str">
        <f t="shared" ref="G1282:G1345" si="20">E1282&amp;F1282</f>
        <v>162060滑川市</v>
      </c>
      <c r="H1282" s="117"/>
      <c r="J1282" s="117"/>
      <c r="K1282" s="121">
        <v>1467422</v>
      </c>
      <c r="L1282" s="121">
        <v>613000</v>
      </c>
      <c r="M1282" s="121">
        <v>303493</v>
      </c>
      <c r="N1282" s="121">
        <v>210741</v>
      </c>
      <c r="O1282" s="121">
        <v>1075</v>
      </c>
    </row>
    <row r="1283" spans="1:15" x14ac:dyDescent="0.4">
      <c r="A1283" s="117" t="s">
        <v>6634</v>
      </c>
      <c r="B1283" s="117" t="s">
        <v>225</v>
      </c>
      <c r="C1283" s="117" t="s">
        <v>224</v>
      </c>
      <c r="D1283" s="117" t="s">
        <v>223</v>
      </c>
      <c r="E1283" s="117" t="s">
        <v>4090</v>
      </c>
      <c r="F1283" s="117" t="s">
        <v>4089</v>
      </c>
      <c r="G1283" s="118" t="str">
        <f t="shared" si="20"/>
        <v>162078黒部市</v>
      </c>
      <c r="H1283" s="117"/>
      <c r="J1283" s="117"/>
      <c r="K1283" s="121">
        <v>2621608</v>
      </c>
      <c r="L1283" s="121">
        <v>1158797</v>
      </c>
      <c r="M1283" s="121">
        <v>617862</v>
      </c>
      <c r="N1283" s="121">
        <v>395383</v>
      </c>
      <c r="O1283" s="121">
        <v>2671</v>
      </c>
    </row>
    <row r="1284" spans="1:15" x14ac:dyDescent="0.4">
      <c r="A1284" s="117" t="s">
        <v>6634</v>
      </c>
      <c r="B1284" s="117" t="s">
        <v>225</v>
      </c>
      <c r="C1284" s="117" t="s">
        <v>224</v>
      </c>
      <c r="D1284" s="117" t="s">
        <v>223</v>
      </c>
      <c r="E1284" s="117" t="s">
        <v>4088</v>
      </c>
      <c r="F1284" s="117" t="s">
        <v>4087</v>
      </c>
      <c r="G1284" s="118" t="str">
        <f t="shared" si="20"/>
        <v>162086砺波市</v>
      </c>
      <c r="H1284" s="117"/>
      <c r="J1284" s="117"/>
      <c r="K1284" s="121">
        <v>2954890</v>
      </c>
      <c r="L1284" s="121">
        <v>1360793</v>
      </c>
      <c r="M1284" s="121">
        <v>653411</v>
      </c>
      <c r="N1284" s="121">
        <v>446745</v>
      </c>
      <c r="O1284" s="121">
        <v>2667</v>
      </c>
    </row>
    <row r="1285" spans="1:15" x14ac:dyDescent="0.4">
      <c r="A1285" s="117" t="s">
        <v>6634</v>
      </c>
      <c r="B1285" s="117" t="s">
        <v>225</v>
      </c>
      <c r="C1285" s="117" t="s">
        <v>224</v>
      </c>
      <c r="D1285" s="117" t="s">
        <v>223</v>
      </c>
      <c r="E1285" s="117" t="s">
        <v>4086</v>
      </c>
      <c r="F1285" s="117" t="s">
        <v>4085</v>
      </c>
      <c r="G1285" s="118" t="str">
        <f t="shared" si="20"/>
        <v>162094小矢部市</v>
      </c>
      <c r="H1285" s="117"/>
      <c r="J1285" s="117"/>
      <c r="K1285" s="121">
        <v>1970066</v>
      </c>
      <c r="L1285" s="121">
        <v>813758</v>
      </c>
      <c r="M1285" s="121">
        <v>434066</v>
      </c>
      <c r="N1285" s="121">
        <v>286293</v>
      </c>
      <c r="O1285" s="121">
        <v>1490</v>
      </c>
    </row>
    <row r="1286" spans="1:15" x14ac:dyDescent="0.4">
      <c r="A1286" s="117" t="s">
        <v>6634</v>
      </c>
      <c r="B1286" s="117" t="s">
        <v>225</v>
      </c>
      <c r="C1286" s="117" t="s">
        <v>224</v>
      </c>
      <c r="D1286" s="117" t="s">
        <v>223</v>
      </c>
      <c r="E1286" s="117" t="s">
        <v>4084</v>
      </c>
      <c r="F1286" s="117" t="s">
        <v>4083</v>
      </c>
      <c r="G1286" s="118" t="str">
        <f t="shared" si="20"/>
        <v>162108南砺市</v>
      </c>
      <c r="H1286" s="117"/>
      <c r="J1286" s="117"/>
      <c r="K1286" s="121">
        <v>4292028</v>
      </c>
      <c r="L1286" s="121">
        <v>2000737</v>
      </c>
      <c r="M1286" s="121">
        <v>951014</v>
      </c>
      <c r="N1286" s="121">
        <v>623987</v>
      </c>
      <c r="O1286" s="121">
        <v>3341</v>
      </c>
    </row>
    <row r="1287" spans="1:15" x14ac:dyDescent="0.4">
      <c r="A1287" s="117" t="s">
        <v>6634</v>
      </c>
      <c r="B1287" s="117" t="s">
        <v>225</v>
      </c>
      <c r="C1287" s="117" t="s">
        <v>224</v>
      </c>
      <c r="D1287" s="117" t="s">
        <v>223</v>
      </c>
      <c r="E1287" s="117" t="s">
        <v>4082</v>
      </c>
      <c r="F1287" s="117" t="s">
        <v>4081</v>
      </c>
      <c r="G1287" s="118" t="str">
        <f t="shared" si="20"/>
        <v>162116射水市</v>
      </c>
      <c r="H1287" s="117"/>
      <c r="J1287" s="117"/>
      <c r="K1287" s="121">
        <v>4996275</v>
      </c>
      <c r="L1287" s="121">
        <v>2323982</v>
      </c>
      <c r="M1287" s="121">
        <v>1132342</v>
      </c>
      <c r="N1287" s="121">
        <v>766914</v>
      </c>
      <c r="O1287" s="121">
        <v>5103</v>
      </c>
    </row>
    <row r="1288" spans="1:15" x14ac:dyDescent="0.4">
      <c r="A1288" s="117" t="s">
        <v>6634</v>
      </c>
      <c r="B1288" s="117" t="s">
        <v>225</v>
      </c>
      <c r="C1288" s="117" t="s">
        <v>224</v>
      </c>
      <c r="D1288" s="117" t="s">
        <v>223</v>
      </c>
      <c r="E1288" s="117" t="s">
        <v>4080</v>
      </c>
      <c r="F1288" s="117" t="s">
        <v>4079</v>
      </c>
      <c r="G1288" s="118" t="str">
        <f t="shared" si="20"/>
        <v>163210舟橋村</v>
      </c>
      <c r="H1288" s="117"/>
      <c r="J1288" s="117"/>
      <c r="K1288" s="121">
        <v>226300</v>
      </c>
      <c r="L1288" s="121">
        <v>76884</v>
      </c>
      <c r="M1288" s="121">
        <v>37206</v>
      </c>
      <c r="N1288" s="121">
        <v>32908</v>
      </c>
      <c r="O1288" s="121">
        <v>192</v>
      </c>
    </row>
    <row r="1289" spans="1:15" x14ac:dyDescent="0.4">
      <c r="A1289" s="117" t="s">
        <v>6634</v>
      </c>
      <c r="B1289" s="117" t="s">
        <v>225</v>
      </c>
      <c r="C1289" s="117" t="s">
        <v>224</v>
      </c>
      <c r="D1289" s="117" t="s">
        <v>223</v>
      </c>
      <c r="E1289" s="117" t="s">
        <v>4078</v>
      </c>
      <c r="F1289" s="117" t="s">
        <v>4077</v>
      </c>
      <c r="G1289" s="118" t="str">
        <f t="shared" si="20"/>
        <v>163228上市町</v>
      </c>
      <c r="H1289" s="117"/>
      <c r="J1289" s="117"/>
      <c r="K1289" s="121">
        <v>1237119</v>
      </c>
      <c r="L1289" s="121">
        <v>541509</v>
      </c>
      <c r="M1289" s="121">
        <v>253866</v>
      </c>
      <c r="N1289" s="121">
        <v>178479</v>
      </c>
      <c r="O1289" s="121">
        <v>1090</v>
      </c>
    </row>
    <row r="1290" spans="1:15" x14ac:dyDescent="0.4">
      <c r="A1290" s="117" t="s">
        <v>6634</v>
      </c>
      <c r="B1290" s="117" t="s">
        <v>225</v>
      </c>
      <c r="C1290" s="117" t="s">
        <v>224</v>
      </c>
      <c r="D1290" s="117" t="s">
        <v>223</v>
      </c>
      <c r="E1290" s="117" t="s">
        <v>4076</v>
      </c>
      <c r="F1290" s="117" t="s">
        <v>4075</v>
      </c>
      <c r="G1290" s="118" t="str">
        <f t="shared" si="20"/>
        <v>163236立山町</v>
      </c>
      <c r="H1290" s="117"/>
      <c r="J1290" s="117"/>
      <c r="K1290" s="121">
        <v>1928009</v>
      </c>
      <c r="L1290" s="121">
        <v>834892</v>
      </c>
      <c r="M1290" s="121">
        <v>432822</v>
      </c>
      <c r="N1290" s="121">
        <v>276568</v>
      </c>
      <c r="O1290" s="121">
        <v>2477</v>
      </c>
    </row>
    <row r="1291" spans="1:15" x14ac:dyDescent="0.4">
      <c r="A1291" s="117" t="s">
        <v>6634</v>
      </c>
      <c r="B1291" s="117" t="s">
        <v>225</v>
      </c>
      <c r="C1291" s="117" t="s">
        <v>224</v>
      </c>
      <c r="D1291" s="117" t="s">
        <v>223</v>
      </c>
      <c r="E1291" s="117" t="s">
        <v>4074</v>
      </c>
      <c r="F1291" s="117" t="s">
        <v>4073</v>
      </c>
      <c r="G1291" s="118" t="str">
        <f t="shared" si="20"/>
        <v>163422入善町</v>
      </c>
      <c r="H1291" s="117"/>
      <c r="J1291" s="117"/>
      <c r="K1291" s="121">
        <v>1679027</v>
      </c>
      <c r="L1291" s="121">
        <v>731063</v>
      </c>
      <c r="M1291" s="121">
        <v>373733</v>
      </c>
      <c r="N1291" s="121">
        <v>244482</v>
      </c>
      <c r="O1291" s="121">
        <v>1341</v>
      </c>
    </row>
    <row r="1292" spans="1:15" x14ac:dyDescent="0.4">
      <c r="A1292" s="117" t="s">
        <v>6634</v>
      </c>
      <c r="B1292" s="117" t="s">
        <v>225</v>
      </c>
      <c r="C1292" s="117" t="s">
        <v>224</v>
      </c>
      <c r="D1292" s="117" t="s">
        <v>223</v>
      </c>
      <c r="E1292" s="117" t="s">
        <v>4072</v>
      </c>
      <c r="F1292" s="117" t="s">
        <v>2885</v>
      </c>
      <c r="G1292" s="118" t="str">
        <f t="shared" si="20"/>
        <v>163431朝日町</v>
      </c>
      <c r="H1292" s="117"/>
      <c r="J1292" s="117"/>
      <c r="K1292" s="121">
        <v>1261368</v>
      </c>
      <c r="L1292" s="121">
        <v>526726</v>
      </c>
      <c r="M1292" s="121">
        <v>269143</v>
      </c>
      <c r="N1292" s="121">
        <v>184803</v>
      </c>
      <c r="O1292" s="121">
        <v>966</v>
      </c>
    </row>
    <row r="1293" spans="1:15" x14ac:dyDescent="0.4">
      <c r="A1293" s="117" t="s">
        <v>6634</v>
      </c>
      <c r="B1293" s="117" t="s">
        <v>225</v>
      </c>
      <c r="C1293" s="117" t="s">
        <v>224</v>
      </c>
      <c r="D1293" s="117" t="s">
        <v>223</v>
      </c>
      <c r="E1293" s="117" t="s">
        <v>4071</v>
      </c>
      <c r="F1293" s="117" t="s">
        <v>4070</v>
      </c>
      <c r="G1293" s="118" t="str">
        <f t="shared" si="20"/>
        <v>168114三郷利田用水市町村組合</v>
      </c>
      <c r="H1293" s="117"/>
      <c r="J1293" s="117"/>
      <c r="K1293" s="121">
        <v>422</v>
      </c>
      <c r="L1293" s="121">
        <v>0</v>
      </c>
      <c r="M1293" s="121">
        <v>0</v>
      </c>
      <c r="N1293" s="121">
        <v>0</v>
      </c>
      <c r="O1293" s="121">
        <v>0</v>
      </c>
    </row>
    <row r="1294" spans="1:15" x14ac:dyDescent="0.4">
      <c r="A1294" s="117" t="s">
        <v>6634</v>
      </c>
      <c r="B1294" s="117" t="s">
        <v>225</v>
      </c>
      <c r="C1294" s="117" t="s">
        <v>224</v>
      </c>
      <c r="D1294" s="117" t="s">
        <v>223</v>
      </c>
      <c r="E1294" s="117" t="s">
        <v>4069</v>
      </c>
      <c r="F1294" s="117" t="s">
        <v>4068</v>
      </c>
      <c r="G1294" s="118" t="str">
        <f t="shared" si="20"/>
        <v>168157黒東合口用水組合</v>
      </c>
      <c r="H1294" s="117"/>
      <c r="J1294" s="117"/>
      <c r="K1294" s="121">
        <v>444</v>
      </c>
      <c r="L1294" s="121">
        <v>0</v>
      </c>
      <c r="M1294" s="121">
        <v>0</v>
      </c>
      <c r="N1294" s="121">
        <v>0</v>
      </c>
      <c r="O1294" s="121">
        <v>0</v>
      </c>
    </row>
    <row r="1295" spans="1:15" x14ac:dyDescent="0.4">
      <c r="A1295" s="117" t="s">
        <v>6634</v>
      </c>
      <c r="B1295" s="117" t="s">
        <v>225</v>
      </c>
      <c r="C1295" s="117" t="s">
        <v>224</v>
      </c>
      <c r="D1295" s="117" t="s">
        <v>223</v>
      </c>
      <c r="E1295" s="117" t="s">
        <v>4067</v>
      </c>
      <c r="F1295" s="117" t="s">
        <v>4066</v>
      </c>
      <c r="G1295" s="118" t="str">
        <f t="shared" si="20"/>
        <v>168165下山用水組合</v>
      </c>
      <c r="H1295" s="117"/>
      <c r="J1295" s="117"/>
      <c r="K1295" s="121">
        <v>1656</v>
      </c>
      <c r="L1295" s="121">
        <v>0</v>
      </c>
      <c r="M1295" s="121">
        <v>0</v>
      </c>
      <c r="N1295" s="121">
        <v>0</v>
      </c>
      <c r="O1295" s="121">
        <v>0</v>
      </c>
    </row>
    <row r="1296" spans="1:15" x14ac:dyDescent="0.4">
      <c r="A1296" s="117" t="s">
        <v>6634</v>
      </c>
      <c r="B1296" s="117" t="s">
        <v>225</v>
      </c>
      <c r="C1296" s="117" t="s">
        <v>224</v>
      </c>
      <c r="D1296" s="117" t="s">
        <v>223</v>
      </c>
      <c r="E1296" s="117" t="s">
        <v>4065</v>
      </c>
      <c r="F1296" s="117" t="s">
        <v>4064</v>
      </c>
      <c r="G1296" s="118" t="str">
        <f t="shared" si="20"/>
        <v>168424砺波地方衛生施設組合</v>
      </c>
      <c r="H1296" s="117"/>
      <c r="J1296" s="117"/>
      <c r="K1296" s="121">
        <v>61787</v>
      </c>
      <c r="L1296" s="121">
        <v>31242</v>
      </c>
      <c r="M1296" s="121">
        <v>13185</v>
      </c>
      <c r="N1296" s="121">
        <v>8845</v>
      </c>
      <c r="O1296" s="121">
        <v>163</v>
      </c>
    </row>
    <row r="1297" spans="1:15" x14ac:dyDescent="0.4">
      <c r="A1297" s="117" t="s">
        <v>6634</v>
      </c>
      <c r="B1297" s="117" t="s">
        <v>225</v>
      </c>
      <c r="C1297" s="117" t="s">
        <v>224</v>
      </c>
      <c r="D1297" s="117" t="s">
        <v>223</v>
      </c>
      <c r="E1297" s="117" t="s">
        <v>4063</v>
      </c>
      <c r="F1297" s="117" t="s">
        <v>4062</v>
      </c>
      <c r="G1297" s="118" t="str">
        <f t="shared" si="20"/>
        <v>168611庄川水害予防組合</v>
      </c>
      <c r="H1297" s="117"/>
      <c r="J1297" s="117"/>
      <c r="K1297" s="121">
        <v>0</v>
      </c>
      <c r="L1297" s="121">
        <v>0</v>
      </c>
      <c r="M1297" s="121">
        <v>0</v>
      </c>
      <c r="N1297" s="121">
        <v>0</v>
      </c>
      <c r="O1297" s="121">
        <v>0</v>
      </c>
    </row>
    <row r="1298" spans="1:15" x14ac:dyDescent="0.4">
      <c r="A1298" s="117" t="s">
        <v>6634</v>
      </c>
      <c r="B1298" s="117" t="s">
        <v>225</v>
      </c>
      <c r="C1298" s="117" t="s">
        <v>224</v>
      </c>
      <c r="D1298" s="117" t="s">
        <v>223</v>
      </c>
      <c r="E1298" s="117" t="s">
        <v>4061</v>
      </c>
      <c r="F1298" s="117" t="s">
        <v>4060</v>
      </c>
      <c r="G1298" s="118" t="str">
        <f t="shared" si="20"/>
        <v>168645小矢部川中流水害予防組合</v>
      </c>
      <c r="H1298" s="117"/>
      <c r="J1298" s="117"/>
      <c r="K1298" s="121">
        <v>0</v>
      </c>
      <c r="L1298" s="121">
        <v>0</v>
      </c>
      <c r="M1298" s="121">
        <v>0</v>
      </c>
      <c r="N1298" s="121">
        <v>0</v>
      </c>
      <c r="O1298" s="121">
        <v>0</v>
      </c>
    </row>
    <row r="1299" spans="1:15" x14ac:dyDescent="0.4">
      <c r="A1299" s="117" t="s">
        <v>6634</v>
      </c>
      <c r="B1299" s="117" t="s">
        <v>225</v>
      </c>
      <c r="C1299" s="117" t="s">
        <v>224</v>
      </c>
      <c r="D1299" s="117" t="s">
        <v>223</v>
      </c>
      <c r="E1299" s="117" t="s">
        <v>4059</v>
      </c>
      <c r="F1299" s="117" t="s">
        <v>4058</v>
      </c>
      <c r="G1299" s="118" t="str">
        <f t="shared" si="20"/>
        <v>168661常願寺川右岸水防市町村組合</v>
      </c>
      <c r="H1299" s="117"/>
      <c r="J1299" s="117"/>
      <c r="K1299" s="121">
        <v>55</v>
      </c>
      <c r="L1299" s="121">
        <v>0</v>
      </c>
      <c r="M1299" s="121">
        <v>0</v>
      </c>
      <c r="N1299" s="121">
        <v>0</v>
      </c>
      <c r="O1299" s="121">
        <v>0</v>
      </c>
    </row>
    <row r="1300" spans="1:15" x14ac:dyDescent="0.4">
      <c r="A1300" s="117" t="s">
        <v>6634</v>
      </c>
      <c r="B1300" s="117" t="s">
        <v>225</v>
      </c>
      <c r="C1300" s="117" t="s">
        <v>224</v>
      </c>
      <c r="D1300" s="117" t="s">
        <v>223</v>
      </c>
      <c r="E1300" s="117" t="s">
        <v>4057</v>
      </c>
      <c r="F1300" s="117" t="s">
        <v>4056</v>
      </c>
      <c r="G1300" s="118" t="str">
        <f t="shared" si="20"/>
        <v>168726富山県市町村総合事務組合</v>
      </c>
      <c r="H1300" s="117"/>
      <c r="J1300" s="117"/>
      <c r="K1300" s="121">
        <v>6221402</v>
      </c>
      <c r="L1300" s="121">
        <v>12769</v>
      </c>
      <c r="M1300" s="121">
        <v>5210</v>
      </c>
      <c r="N1300" s="121">
        <v>3502</v>
      </c>
      <c r="O1300" s="121">
        <v>18</v>
      </c>
    </row>
    <row r="1301" spans="1:15" x14ac:dyDescent="0.4">
      <c r="A1301" s="117" t="s">
        <v>6634</v>
      </c>
      <c r="B1301" s="117" t="s">
        <v>225</v>
      </c>
      <c r="C1301" s="117" t="s">
        <v>224</v>
      </c>
      <c r="D1301" s="117" t="s">
        <v>223</v>
      </c>
      <c r="E1301" s="117" t="s">
        <v>4055</v>
      </c>
      <c r="F1301" s="117" t="s">
        <v>4054</v>
      </c>
      <c r="G1301" s="118" t="str">
        <f t="shared" si="20"/>
        <v>168912砺波広域圏事務組合</v>
      </c>
      <c r="H1301" s="117"/>
      <c r="J1301" s="117"/>
      <c r="K1301" s="121">
        <v>155044</v>
      </c>
      <c r="L1301" s="121">
        <v>64727</v>
      </c>
      <c r="M1301" s="121">
        <v>35726</v>
      </c>
      <c r="N1301" s="121">
        <v>19421</v>
      </c>
      <c r="O1301" s="121">
        <v>414</v>
      </c>
    </row>
    <row r="1302" spans="1:15" x14ac:dyDescent="0.4">
      <c r="A1302" s="117" t="s">
        <v>6634</v>
      </c>
      <c r="B1302" s="117" t="s">
        <v>225</v>
      </c>
      <c r="C1302" s="117" t="s">
        <v>224</v>
      </c>
      <c r="D1302" s="117" t="s">
        <v>223</v>
      </c>
      <c r="E1302" s="117" t="s">
        <v>4053</v>
      </c>
      <c r="F1302" s="117" t="s">
        <v>4052</v>
      </c>
      <c r="G1302" s="118" t="str">
        <f t="shared" si="20"/>
        <v>168921新川広域圏事務組合</v>
      </c>
      <c r="H1302" s="117"/>
      <c r="J1302" s="117"/>
      <c r="K1302" s="121">
        <v>238318</v>
      </c>
      <c r="L1302" s="121">
        <v>113324</v>
      </c>
      <c r="M1302" s="121">
        <v>58097</v>
      </c>
      <c r="N1302" s="121">
        <v>33804</v>
      </c>
      <c r="O1302" s="121">
        <v>514</v>
      </c>
    </row>
    <row r="1303" spans="1:15" x14ac:dyDescent="0.4">
      <c r="A1303" s="117" t="s">
        <v>6634</v>
      </c>
      <c r="B1303" s="117" t="s">
        <v>225</v>
      </c>
      <c r="C1303" s="117" t="s">
        <v>224</v>
      </c>
      <c r="D1303" s="117" t="s">
        <v>223</v>
      </c>
      <c r="E1303" s="117" t="s">
        <v>4051</v>
      </c>
      <c r="F1303" s="117" t="s">
        <v>4050</v>
      </c>
      <c r="G1303" s="118" t="str">
        <f t="shared" si="20"/>
        <v>168971富山地区広域圏事務組合</v>
      </c>
      <c r="H1303" s="117"/>
      <c r="J1303" s="117"/>
      <c r="K1303" s="121">
        <v>516833</v>
      </c>
      <c r="L1303" s="121">
        <v>256530</v>
      </c>
      <c r="M1303" s="121">
        <v>136249</v>
      </c>
      <c r="N1303" s="121">
        <v>83161</v>
      </c>
      <c r="O1303" s="121">
        <v>1841</v>
      </c>
    </row>
    <row r="1304" spans="1:15" x14ac:dyDescent="0.4">
      <c r="A1304" s="117" t="s">
        <v>6634</v>
      </c>
      <c r="B1304" s="117" t="s">
        <v>225</v>
      </c>
      <c r="C1304" s="117" t="s">
        <v>224</v>
      </c>
      <c r="D1304" s="117" t="s">
        <v>223</v>
      </c>
      <c r="E1304" s="117" t="s">
        <v>4049</v>
      </c>
      <c r="F1304" s="117" t="s">
        <v>4048</v>
      </c>
      <c r="G1304" s="118" t="str">
        <f t="shared" si="20"/>
        <v>169005高岡地区広域圏事務組合</v>
      </c>
      <c r="H1304" s="117"/>
      <c r="J1304" s="117"/>
      <c r="K1304" s="121">
        <v>100381</v>
      </c>
      <c r="L1304" s="121">
        <v>56410</v>
      </c>
      <c r="M1304" s="121">
        <v>27530</v>
      </c>
      <c r="N1304" s="121">
        <v>16007</v>
      </c>
      <c r="O1304" s="121">
        <v>213</v>
      </c>
    </row>
    <row r="1305" spans="1:15" x14ac:dyDescent="0.4">
      <c r="A1305" s="117" t="s">
        <v>6634</v>
      </c>
      <c r="B1305" s="117" t="s">
        <v>225</v>
      </c>
      <c r="C1305" s="117" t="s">
        <v>224</v>
      </c>
      <c r="D1305" s="117" t="s">
        <v>223</v>
      </c>
      <c r="E1305" s="117" t="s">
        <v>4047</v>
      </c>
      <c r="F1305" s="117" t="s">
        <v>4046</v>
      </c>
      <c r="G1305" s="118" t="str">
        <f t="shared" si="20"/>
        <v>169013富山県市町村会館管理組合</v>
      </c>
      <c r="H1305" s="117"/>
      <c r="J1305" s="117"/>
      <c r="K1305" s="121">
        <v>15674</v>
      </c>
      <c r="L1305" s="121">
        <v>7819</v>
      </c>
      <c r="M1305" s="121">
        <v>3408</v>
      </c>
      <c r="N1305" s="121">
        <v>2153</v>
      </c>
      <c r="O1305" s="121">
        <v>12</v>
      </c>
    </row>
    <row r="1306" spans="1:15" x14ac:dyDescent="0.4">
      <c r="A1306" s="117" t="s">
        <v>6634</v>
      </c>
      <c r="B1306" s="117" t="s">
        <v>225</v>
      </c>
      <c r="C1306" s="117" t="s">
        <v>224</v>
      </c>
      <c r="D1306" s="117" t="s">
        <v>223</v>
      </c>
      <c r="E1306" s="117" t="s">
        <v>4045</v>
      </c>
      <c r="F1306" s="117" t="s">
        <v>4044</v>
      </c>
      <c r="G1306" s="118" t="str">
        <f t="shared" si="20"/>
        <v>169048中新川広域行政事務組合</v>
      </c>
      <c r="H1306" s="117"/>
      <c r="J1306" s="117"/>
      <c r="K1306" s="121">
        <v>33689</v>
      </c>
      <c r="L1306" s="121">
        <v>17610</v>
      </c>
      <c r="M1306" s="121">
        <v>7927</v>
      </c>
      <c r="N1306" s="121">
        <v>5046</v>
      </c>
      <c r="O1306" s="121">
        <v>30</v>
      </c>
    </row>
    <row r="1307" spans="1:15" x14ac:dyDescent="0.4">
      <c r="A1307" s="117" t="s">
        <v>6634</v>
      </c>
      <c r="B1307" s="117" t="s">
        <v>225</v>
      </c>
      <c r="C1307" s="117" t="s">
        <v>224</v>
      </c>
      <c r="D1307" s="117" t="s">
        <v>223</v>
      </c>
      <c r="E1307" s="117" t="s">
        <v>4043</v>
      </c>
      <c r="F1307" s="117" t="s">
        <v>4042</v>
      </c>
      <c r="G1307" s="118" t="str">
        <f t="shared" si="20"/>
        <v>169072砺波地方介護保険組合</v>
      </c>
      <c r="H1307" s="117"/>
      <c r="J1307" s="117"/>
      <c r="K1307" s="121">
        <v>62327</v>
      </c>
      <c r="L1307" s="121">
        <v>19288</v>
      </c>
      <c r="M1307" s="121">
        <v>8603</v>
      </c>
      <c r="N1307" s="121">
        <v>5407</v>
      </c>
      <c r="O1307" s="121">
        <v>40</v>
      </c>
    </row>
    <row r="1308" spans="1:15" x14ac:dyDescent="0.4">
      <c r="A1308" s="117" t="s">
        <v>6634</v>
      </c>
      <c r="B1308" s="117" t="s">
        <v>225</v>
      </c>
      <c r="C1308" s="117" t="s">
        <v>224</v>
      </c>
      <c r="D1308" s="117" t="s">
        <v>223</v>
      </c>
      <c r="E1308" s="117" t="s">
        <v>4041</v>
      </c>
      <c r="F1308" s="117" t="s">
        <v>4040</v>
      </c>
      <c r="G1308" s="118" t="str">
        <f t="shared" si="20"/>
        <v>169099新川地域介護保険・ケーブルテレビ事業組合</v>
      </c>
      <c r="H1308" s="117"/>
      <c r="J1308" s="117"/>
      <c r="K1308" s="121">
        <v>24327</v>
      </c>
      <c r="L1308" s="121">
        <v>13250</v>
      </c>
      <c r="M1308" s="121">
        <v>7315</v>
      </c>
      <c r="N1308" s="121">
        <v>3732</v>
      </c>
      <c r="O1308" s="121">
        <v>0</v>
      </c>
    </row>
    <row r="1309" spans="1:15" x14ac:dyDescent="0.4">
      <c r="A1309" s="117" t="s">
        <v>6634</v>
      </c>
      <c r="B1309" s="117" t="s">
        <v>225</v>
      </c>
      <c r="C1309" s="117" t="s">
        <v>224</v>
      </c>
      <c r="D1309" s="117" t="s">
        <v>223</v>
      </c>
      <c r="E1309" s="117" t="s">
        <v>4039</v>
      </c>
      <c r="F1309" s="117" t="s">
        <v>4038</v>
      </c>
      <c r="G1309" s="118" t="str">
        <f t="shared" si="20"/>
        <v>169111滑川中新川地区広域情報事務組合</v>
      </c>
      <c r="H1309" s="117"/>
      <c r="J1309" s="117"/>
      <c r="K1309" s="121">
        <v>2067</v>
      </c>
      <c r="L1309" s="121">
        <v>0</v>
      </c>
      <c r="M1309" s="121">
        <v>0</v>
      </c>
      <c r="N1309" s="121">
        <v>0</v>
      </c>
      <c r="O1309" s="121">
        <v>0</v>
      </c>
    </row>
    <row r="1310" spans="1:15" x14ac:dyDescent="0.4">
      <c r="A1310" s="117" t="s">
        <v>6634</v>
      </c>
      <c r="B1310" s="117" t="s">
        <v>225</v>
      </c>
      <c r="C1310" s="117" t="s">
        <v>224</v>
      </c>
      <c r="D1310" s="117" t="s">
        <v>223</v>
      </c>
      <c r="E1310" s="117" t="s">
        <v>4037</v>
      </c>
      <c r="F1310" s="117" t="s">
        <v>4036</v>
      </c>
      <c r="G1310" s="118" t="str">
        <f t="shared" si="20"/>
        <v>169129富山県後期高齢者医療広域連合</v>
      </c>
      <c r="H1310" s="117"/>
      <c r="J1310" s="117"/>
      <c r="K1310" s="121">
        <v>735</v>
      </c>
      <c r="L1310" s="121">
        <v>0</v>
      </c>
      <c r="M1310" s="121">
        <v>0</v>
      </c>
      <c r="N1310" s="121">
        <v>0</v>
      </c>
      <c r="O1310" s="121">
        <v>35</v>
      </c>
    </row>
    <row r="1311" spans="1:15" x14ac:dyDescent="0.4">
      <c r="A1311" s="117" t="s">
        <v>6634</v>
      </c>
      <c r="B1311" s="117" t="s">
        <v>225</v>
      </c>
      <c r="C1311" s="117" t="s">
        <v>224</v>
      </c>
      <c r="D1311" s="117" t="s">
        <v>223</v>
      </c>
      <c r="E1311" s="117" t="s">
        <v>4035</v>
      </c>
      <c r="F1311" s="117" t="s">
        <v>4034</v>
      </c>
      <c r="G1311" s="118" t="str">
        <f t="shared" si="20"/>
        <v>169137砺波地域消防組合</v>
      </c>
      <c r="H1311" s="117"/>
      <c r="J1311" s="117"/>
      <c r="K1311" s="121">
        <v>1501046</v>
      </c>
      <c r="L1311" s="121">
        <v>706881</v>
      </c>
      <c r="M1311" s="121">
        <v>426499</v>
      </c>
      <c r="N1311" s="121">
        <v>225056</v>
      </c>
      <c r="O1311" s="121">
        <v>2704</v>
      </c>
    </row>
    <row r="1312" spans="1:15" x14ac:dyDescent="0.4">
      <c r="A1312" s="117" t="s">
        <v>6634</v>
      </c>
      <c r="B1312" s="117" t="s">
        <v>225</v>
      </c>
      <c r="C1312" s="117" t="s">
        <v>224</v>
      </c>
      <c r="D1312" s="117" t="s">
        <v>223</v>
      </c>
      <c r="E1312" s="117" t="s">
        <v>4033</v>
      </c>
      <c r="F1312" s="117" t="s">
        <v>4032</v>
      </c>
      <c r="G1312" s="118" t="str">
        <f t="shared" si="20"/>
        <v>169145富山県東部消防組合</v>
      </c>
      <c r="H1312" s="117"/>
      <c r="J1312" s="117"/>
      <c r="K1312" s="121">
        <v>887045</v>
      </c>
      <c r="L1312" s="121">
        <v>456465</v>
      </c>
      <c r="M1312" s="121">
        <v>271074</v>
      </c>
      <c r="N1312" s="121">
        <v>145811</v>
      </c>
      <c r="O1312" s="121">
        <v>1787</v>
      </c>
    </row>
    <row r="1313" spans="1:15" x14ac:dyDescent="0.4">
      <c r="A1313" s="117" t="s">
        <v>6634</v>
      </c>
      <c r="B1313" s="117" t="s">
        <v>225</v>
      </c>
      <c r="C1313" s="117" t="s">
        <v>224</v>
      </c>
      <c r="D1313" s="117" t="s">
        <v>223</v>
      </c>
      <c r="E1313" s="117" t="s">
        <v>4031</v>
      </c>
      <c r="F1313" s="117" t="s">
        <v>4030</v>
      </c>
      <c r="G1313" s="118" t="str">
        <f t="shared" si="20"/>
        <v>169153新川地域消防組合</v>
      </c>
      <c r="H1313" s="117"/>
      <c r="J1313" s="117"/>
      <c r="K1313" s="121">
        <v>903985</v>
      </c>
      <c r="L1313" s="121">
        <v>416509</v>
      </c>
      <c r="M1313" s="121">
        <v>249267</v>
      </c>
      <c r="N1313" s="121">
        <v>133001</v>
      </c>
      <c r="O1313" s="121">
        <v>0</v>
      </c>
    </row>
    <row r="1314" spans="1:15" x14ac:dyDescent="0.4">
      <c r="A1314" s="117" t="s">
        <v>6634</v>
      </c>
      <c r="B1314" s="117" t="s">
        <v>225</v>
      </c>
      <c r="C1314" s="117" t="s">
        <v>224</v>
      </c>
      <c r="D1314" s="117" t="s">
        <v>223</v>
      </c>
      <c r="E1314" s="117" t="s">
        <v>4028</v>
      </c>
      <c r="F1314" s="117" t="s">
        <v>4027</v>
      </c>
      <c r="G1314" s="118" t="str">
        <f t="shared" si="20"/>
        <v>172014金沢市</v>
      </c>
      <c r="H1314" s="117"/>
      <c r="J1314" s="117"/>
      <c r="K1314" s="121">
        <v>21887186</v>
      </c>
      <c r="L1314" s="121">
        <v>9408872</v>
      </c>
      <c r="M1314" s="121">
        <v>5233004</v>
      </c>
      <c r="N1314" s="121">
        <v>3134932</v>
      </c>
      <c r="O1314" s="121">
        <v>24462</v>
      </c>
    </row>
    <row r="1315" spans="1:15" x14ac:dyDescent="0.4">
      <c r="A1315" s="117" t="s">
        <v>6634</v>
      </c>
      <c r="B1315" s="117" t="s">
        <v>225</v>
      </c>
      <c r="C1315" s="117" t="s">
        <v>224</v>
      </c>
      <c r="D1315" s="117" t="s">
        <v>223</v>
      </c>
      <c r="E1315" s="117" t="s">
        <v>4026</v>
      </c>
      <c r="F1315" s="117" t="s">
        <v>4025</v>
      </c>
      <c r="G1315" s="118" t="str">
        <f t="shared" si="20"/>
        <v>172022七尾市</v>
      </c>
      <c r="H1315" s="117"/>
      <c r="J1315" s="117"/>
      <c r="K1315" s="121">
        <v>4976075</v>
      </c>
      <c r="L1315" s="121">
        <v>2186163</v>
      </c>
      <c r="M1315" s="121">
        <v>1165160</v>
      </c>
      <c r="N1315" s="121">
        <v>743774</v>
      </c>
      <c r="O1315" s="121">
        <v>5538</v>
      </c>
    </row>
    <row r="1316" spans="1:15" x14ac:dyDescent="0.4">
      <c r="A1316" s="117" t="s">
        <v>6634</v>
      </c>
      <c r="B1316" s="117" t="s">
        <v>225</v>
      </c>
      <c r="C1316" s="117" t="s">
        <v>224</v>
      </c>
      <c r="D1316" s="117" t="s">
        <v>223</v>
      </c>
      <c r="E1316" s="117" t="s">
        <v>4024</v>
      </c>
      <c r="F1316" s="117" t="s">
        <v>4023</v>
      </c>
      <c r="G1316" s="118" t="str">
        <f t="shared" si="20"/>
        <v>172031小松市</v>
      </c>
      <c r="H1316" s="117"/>
      <c r="J1316" s="117"/>
      <c r="K1316" s="121">
        <v>5253065</v>
      </c>
      <c r="L1316" s="121">
        <v>2350042</v>
      </c>
      <c r="M1316" s="121">
        <v>1294262</v>
      </c>
      <c r="N1316" s="121">
        <v>840263</v>
      </c>
      <c r="O1316" s="121">
        <v>5406</v>
      </c>
    </row>
    <row r="1317" spans="1:15" x14ac:dyDescent="0.4">
      <c r="A1317" s="117" t="s">
        <v>6634</v>
      </c>
      <c r="B1317" s="117" t="s">
        <v>225</v>
      </c>
      <c r="C1317" s="117" t="s">
        <v>224</v>
      </c>
      <c r="D1317" s="117" t="s">
        <v>223</v>
      </c>
      <c r="E1317" s="117" t="s">
        <v>4022</v>
      </c>
      <c r="F1317" s="117" t="s">
        <v>4021</v>
      </c>
      <c r="G1317" s="118" t="str">
        <f t="shared" si="20"/>
        <v>172049輪島市</v>
      </c>
      <c r="H1317" s="117"/>
      <c r="J1317" s="117"/>
      <c r="K1317" s="121">
        <v>2595978</v>
      </c>
      <c r="L1317" s="121">
        <v>1186911</v>
      </c>
      <c r="M1317" s="121">
        <v>592963</v>
      </c>
      <c r="N1317" s="121">
        <v>395024</v>
      </c>
      <c r="O1317" s="121">
        <v>2064</v>
      </c>
    </row>
    <row r="1318" spans="1:15" x14ac:dyDescent="0.4">
      <c r="A1318" s="117" t="s">
        <v>6634</v>
      </c>
      <c r="B1318" s="117" t="s">
        <v>225</v>
      </c>
      <c r="C1318" s="117" t="s">
        <v>224</v>
      </c>
      <c r="D1318" s="117" t="s">
        <v>223</v>
      </c>
      <c r="E1318" s="117" t="s">
        <v>4020</v>
      </c>
      <c r="F1318" s="117" t="s">
        <v>4019</v>
      </c>
      <c r="G1318" s="118" t="str">
        <f t="shared" si="20"/>
        <v>172057珠洲市</v>
      </c>
      <c r="H1318" s="117"/>
      <c r="J1318" s="117"/>
      <c r="K1318" s="121">
        <v>1490708</v>
      </c>
      <c r="L1318" s="121">
        <v>718105</v>
      </c>
      <c r="M1318" s="121">
        <v>320009</v>
      </c>
      <c r="N1318" s="121">
        <v>215372</v>
      </c>
      <c r="O1318" s="121">
        <v>1200</v>
      </c>
    </row>
    <row r="1319" spans="1:15" x14ac:dyDescent="0.4">
      <c r="A1319" s="117" t="s">
        <v>6634</v>
      </c>
      <c r="B1319" s="117" t="s">
        <v>225</v>
      </c>
      <c r="C1319" s="117" t="s">
        <v>224</v>
      </c>
      <c r="D1319" s="117" t="s">
        <v>223</v>
      </c>
      <c r="E1319" s="117" t="s">
        <v>4018</v>
      </c>
      <c r="F1319" s="117" t="s">
        <v>4017</v>
      </c>
      <c r="G1319" s="118" t="str">
        <f t="shared" si="20"/>
        <v>172065加賀市</v>
      </c>
      <c r="H1319" s="117"/>
      <c r="J1319" s="117"/>
      <c r="K1319" s="121">
        <v>4720365</v>
      </c>
      <c r="L1319" s="121">
        <v>2085214</v>
      </c>
      <c r="M1319" s="121">
        <v>1156910</v>
      </c>
      <c r="N1319" s="121">
        <v>717411</v>
      </c>
      <c r="O1319" s="121">
        <v>4571</v>
      </c>
    </row>
    <row r="1320" spans="1:15" x14ac:dyDescent="0.4">
      <c r="A1320" s="117" t="s">
        <v>6634</v>
      </c>
      <c r="B1320" s="117" t="s">
        <v>225</v>
      </c>
      <c r="C1320" s="117" t="s">
        <v>224</v>
      </c>
      <c r="D1320" s="117" t="s">
        <v>223</v>
      </c>
      <c r="E1320" s="117" t="s">
        <v>4016</v>
      </c>
      <c r="F1320" s="117" t="s">
        <v>4015</v>
      </c>
      <c r="G1320" s="118" t="str">
        <f t="shared" si="20"/>
        <v>172073羽咋市</v>
      </c>
      <c r="H1320" s="117"/>
      <c r="J1320" s="117"/>
      <c r="K1320" s="121">
        <v>1311152</v>
      </c>
      <c r="L1320" s="121">
        <v>533675</v>
      </c>
      <c r="M1320" s="121">
        <v>261216</v>
      </c>
      <c r="N1320" s="121">
        <v>191021</v>
      </c>
      <c r="O1320" s="121">
        <v>931</v>
      </c>
    </row>
    <row r="1321" spans="1:15" x14ac:dyDescent="0.4">
      <c r="A1321" s="117" t="s">
        <v>6634</v>
      </c>
      <c r="B1321" s="117" t="s">
        <v>225</v>
      </c>
      <c r="C1321" s="117" t="s">
        <v>224</v>
      </c>
      <c r="D1321" s="117" t="s">
        <v>223</v>
      </c>
      <c r="E1321" s="117" t="s">
        <v>4014</v>
      </c>
      <c r="F1321" s="117" t="s">
        <v>4013</v>
      </c>
      <c r="G1321" s="118" t="str">
        <f t="shared" si="20"/>
        <v>172090かほく市</v>
      </c>
      <c r="H1321" s="117"/>
      <c r="J1321" s="117"/>
      <c r="K1321" s="121">
        <v>2413886</v>
      </c>
      <c r="L1321" s="121">
        <v>1062399</v>
      </c>
      <c r="M1321" s="121">
        <v>528040</v>
      </c>
      <c r="N1321" s="121">
        <v>354405</v>
      </c>
      <c r="O1321" s="121">
        <v>2212</v>
      </c>
    </row>
    <row r="1322" spans="1:15" x14ac:dyDescent="0.4">
      <c r="A1322" s="117" t="s">
        <v>6634</v>
      </c>
      <c r="B1322" s="117" t="s">
        <v>225</v>
      </c>
      <c r="C1322" s="117" t="s">
        <v>224</v>
      </c>
      <c r="D1322" s="117" t="s">
        <v>223</v>
      </c>
      <c r="E1322" s="117" t="s">
        <v>4012</v>
      </c>
      <c r="F1322" s="117" t="s">
        <v>4011</v>
      </c>
      <c r="G1322" s="118" t="str">
        <f t="shared" si="20"/>
        <v>172103白山市</v>
      </c>
      <c r="H1322" s="117"/>
      <c r="J1322" s="117"/>
      <c r="K1322" s="121">
        <v>5993562</v>
      </c>
      <c r="L1322" s="121">
        <v>2771942</v>
      </c>
      <c r="M1322" s="121">
        <v>1358500</v>
      </c>
      <c r="N1322" s="121">
        <v>917376</v>
      </c>
      <c r="O1322" s="121">
        <v>4998</v>
      </c>
    </row>
    <row r="1323" spans="1:15" x14ac:dyDescent="0.4">
      <c r="A1323" s="117" t="s">
        <v>6634</v>
      </c>
      <c r="B1323" s="117" t="s">
        <v>225</v>
      </c>
      <c r="C1323" s="117" t="s">
        <v>224</v>
      </c>
      <c r="D1323" s="117" t="s">
        <v>223</v>
      </c>
      <c r="E1323" s="117" t="s">
        <v>4010</v>
      </c>
      <c r="F1323" s="117" t="s">
        <v>4009</v>
      </c>
      <c r="G1323" s="118" t="str">
        <f t="shared" si="20"/>
        <v>172111能美市</v>
      </c>
      <c r="H1323" s="117"/>
      <c r="J1323" s="117"/>
      <c r="K1323" s="121">
        <v>3379983</v>
      </c>
      <c r="L1323" s="121">
        <v>1587723</v>
      </c>
      <c r="M1323" s="121">
        <v>785366</v>
      </c>
      <c r="N1323" s="121">
        <v>519561</v>
      </c>
      <c r="O1323" s="121">
        <v>3771</v>
      </c>
    </row>
    <row r="1324" spans="1:15" x14ac:dyDescent="0.4">
      <c r="A1324" s="117" t="s">
        <v>6634</v>
      </c>
      <c r="B1324" s="117" t="s">
        <v>225</v>
      </c>
      <c r="C1324" s="117" t="s">
        <v>224</v>
      </c>
      <c r="D1324" s="117" t="s">
        <v>223</v>
      </c>
      <c r="E1324" s="117" t="s">
        <v>4008</v>
      </c>
      <c r="F1324" s="117" t="s">
        <v>4007</v>
      </c>
      <c r="G1324" s="118" t="str">
        <f t="shared" si="20"/>
        <v>172120野々市市</v>
      </c>
      <c r="H1324" s="117"/>
      <c r="J1324" s="117"/>
      <c r="K1324" s="121">
        <v>2294512</v>
      </c>
      <c r="L1324" s="121">
        <v>1028551</v>
      </c>
      <c r="M1324" s="121">
        <v>539867</v>
      </c>
      <c r="N1324" s="121">
        <v>355159</v>
      </c>
      <c r="O1324" s="121">
        <v>2818</v>
      </c>
    </row>
    <row r="1325" spans="1:15" x14ac:dyDescent="0.4">
      <c r="A1325" s="117" t="s">
        <v>6634</v>
      </c>
      <c r="B1325" s="117" t="s">
        <v>225</v>
      </c>
      <c r="C1325" s="117" t="s">
        <v>224</v>
      </c>
      <c r="D1325" s="117" t="s">
        <v>223</v>
      </c>
      <c r="E1325" s="117" t="s">
        <v>4006</v>
      </c>
      <c r="F1325" s="117" t="s">
        <v>4005</v>
      </c>
      <c r="G1325" s="118" t="str">
        <f t="shared" si="20"/>
        <v>173240川北町</v>
      </c>
      <c r="H1325" s="117"/>
      <c r="J1325" s="117"/>
      <c r="K1325" s="121">
        <v>674612</v>
      </c>
      <c r="L1325" s="121">
        <v>276387</v>
      </c>
      <c r="M1325" s="121">
        <v>122677</v>
      </c>
      <c r="N1325" s="121">
        <v>94885</v>
      </c>
      <c r="O1325" s="121">
        <v>493</v>
      </c>
    </row>
    <row r="1326" spans="1:15" x14ac:dyDescent="0.4">
      <c r="A1326" s="117" t="s">
        <v>6634</v>
      </c>
      <c r="B1326" s="117" t="s">
        <v>225</v>
      </c>
      <c r="C1326" s="117" t="s">
        <v>224</v>
      </c>
      <c r="D1326" s="117" t="s">
        <v>223</v>
      </c>
      <c r="E1326" s="117" t="s">
        <v>4004</v>
      </c>
      <c r="F1326" s="117" t="s">
        <v>4003</v>
      </c>
      <c r="G1326" s="118" t="str">
        <f t="shared" si="20"/>
        <v>173614津幡町</v>
      </c>
      <c r="H1326" s="117"/>
      <c r="J1326" s="117"/>
      <c r="K1326" s="121">
        <v>2101432</v>
      </c>
      <c r="L1326" s="121">
        <v>924133</v>
      </c>
      <c r="M1326" s="121">
        <v>495651</v>
      </c>
      <c r="N1326" s="121">
        <v>321737</v>
      </c>
      <c r="O1326" s="121">
        <v>2058</v>
      </c>
    </row>
    <row r="1327" spans="1:15" x14ac:dyDescent="0.4">
      <c r="A1327" s="117" t="s">
        <v>6634</v>
      </c>
      <c r="B1327" s="117" t="s">
        <v>225</v>
      </c>
      <c r="C1327" s="117" t="s">
        <v>224</v>
      </c>
      <c r="D1327" s="117" t="s">
        <v>223</v>
      </c>
      <c r="E1327" s="117" t="s">
        <v>4002</v>
      </c>
      <c r="F1327" s="117" t="s">
        <v>4001</v>
      </c>
      <c r="G1327" s="118" t="str">
        <f t="shared" si="20"/>
        <v>173657内灘町</v>
      </c>
      <c r="H1327" s="117"/>
      <c r="J1327" s="117"/>
      <c r="K1327" s="121">
        <v>1344802</v>
      </c>
      <c r="L1327" s="121">
        <v>576447</v>
      </c>
      <c r="M1327" s="121">
        <v>306017</v>
      </c>
      <c r="N1327" s="121">
        <v>206629</v>
      </c>
      <c r="O1327" s="121">
        <v>1406</v>
      </c>
    </row>
    <row r="1328" spans="1:15" x14ac:dyDescent="0.4">
      <c r="A1328" s="117" t="s">
        <v>6634</v>
      </c>
      <c r="B1328" s="117" t="s">
        <v>225</v>
      </c>
      <c r="C1328" s="117" t="s">
        <v>224</v>
      </c>
      <c r="D1328" s="117" t="s">
        <v>223</v>
      </c>
      <c r="E1328" s="117" t="s">
        <v>4000</v>
      </c>
      <c r="F1328" s="117" t="s">
        <v>3999</v>
      </c>
      <c r="G1328" s="118" t="str">
        <f t="shared" si="20"/>
        <v>173843志賀町</v>
      </c>
      <c r="H1328" s="117"/>
      <c r="J1328" s="117"/>
      <c r="K1328" s="121">
        <v>1856417</v>
      </c>
      <c r="L1328" s="121">
        <v>876392</v>
      </c>
      <c r="M1328" s="121">
        <v>403644</v>
      </c>
      <c r="N1328" s="121">
        <v>275966</v>
      </c>
      <c r="O1328" s="121">
        <v>1595</v>
      </c>
    </row>
    <row r="1329" spans="1:15" x14ac:dyDescent="0.4">
      <c r="A1329" s="117" t="s">
        <v>6634</v>
      </c>
      <c r="B1329" s="117" t="s">
        <v>225</v>
      </c>
      <c r="C1329" s="117" t="s">
        <v>224</v>
      </c>
      <c r="D1329" s="117" t="s">
        <v>223</v>
      </c>
      <c r="E1329" s="117" t="s">
        <v>3998</v>
      </c>
      <c r="F1329" s="117" t="s">
        <v>3997</v>
      </c>
      <c r="G1329" s="118" t="str">
        <f t="shared" si="20"/>
        <v>173860宝達志水町</v>
      </c>
      <c r="H1329" s="117"/>
      <c r="J1329" s="117"/>
      <c r="K1329" s="121">
        <v>1193974</v>
      </c>
      <c r="L1329" s="121">
        <v>492207</v>
      </c>
      <c r="M1329" s="121">
        <v>233091</v>
      </c>
      <c r="N1329" s="121">
        <v>172244</v>
      </c>
      <c r="O1329" s="121">
        <v>1252</v>
      </c>
    </row>
    <row r="1330" spans="1:15" x14ac:dyDescent="0.4">
      <c r="A1330" s="117" t="s">
        <v>6634</v>
      </c>
      <c r="B1330" s="117" t="s">
        <v>225</v>
      </c>
      <c r="C1330" s="117" t="s">
        <v>224</v>
      </c>
      <c r="D1330" s="117" t="s">
        <v>223</v>
      </c>
      <c r="E1330" s="117" t="s">
        <v>3996</v>
      </c>
      <c r="F1330" s="117" t="s">
        <v>3995</v>
      </c>
      <c r="G1330" s="118" t="str">
        <f t="shared" si="20"/>
        <v>174076中能登町</v>
      </c>
      <c r="H1330" s="117"/>
      <c r="J1330" s="117"/>
      <c r="K1330" s="121">
        <v>1473674</v>
      </c>
      <c r="L1330" s="121">
        <v>687987</v>
      </c>
      <c r="M1330" s="121">
        <v>310329</v>
      </c>
      <c r="N1330" s="121">
        <v>219841</v>
      </c>
      <c r="O1330" s="121">
        <v>1778</v>
      </c>
    </row>
    <row r="1331" spans="1:15" x14ac:dyDescent="0.4">
      <c r="A1331" s="117" t="s">
        <v>6634</v>
      </c>
      <c r="B1331" s="117" t="s">
        <v>225</v>
      </c>
      <c r="C1331" s="117" t="s">
        <v>224</v>
      </c>
      <c r="D1331" s="117" t="s">
        <v>223</v>
      </c>
      <c r="E1331" s="117" t="s">
        <v>3994</v>
      </c>
      <c r="F1331" s="117" t="s">
        <v>3993</v>
      </c>
      <c r="G1331" s="118" t="str">
        <f t="shared" si="20"/>
        <v>174611穴水町</v>
      </c>
      <c r="H1331" s="117"/>
      <c r="J1331" s="117"/>
      <c r="K1331" s="121">
        <v>788961</v>
      </c>
      <c r="L1331" s="121">
        <v>338055</v>
      </c>
      <c r="M1331" s="121">
        <v>158783</v>
      </c>
      <c r="N1331" s="121">
        <v>115582</v>
      </c>
      <c r="O1331" s="121">
        <v>556</v>
      </c>
    </row>
    <row r="1332" spans="1:15" x14ac:dyDescent="0.4">
      <c r="A1332" s="117" t="s">
        <v>6634</v>
      </c>
      <c r="B1332" s="117" t="s">
        <v>225</v>
      </c>
      <c r="C1332" s="117" t="s">
        <v>224</v>
      </c>
      <c r="D1332" s="117" t="s">
        <v>223</v>
      </c>
      <c r="E1332" s="117" t="s">
        <v>3992</v>
      </c>
      <c r="F1332" s="117" t="s">
        <v>3991</v>
      </c>
      <c r="G1332" s="118" t="str">
        <f t="shared" si="20"/>
        <v>174637能登町</v>
      </c>
      <c r="H1332" s="117"/>
      <c r="J1332" s="117"/>
      <c r="K1332" s="121">
        <v>1997743</v>
      </c>
      <c r="L1332" s="121">
        <v>787723</v>
      </c>
      <c r="M1332" s="121">
        <v>370751</v>
      </c>
      <c r="N1332" s="121">
        <v>269802</v>
      </c>
      <c r="O1332" s="121">
        <v>1487</v>
      </c>
    </row>
    <row r="1333" spans="1:15" x14ac:dyDescent="0.4">
      <c r="A1333" s="117" t="s">
        <v>6634</v>
      </c>
      <c r="B1333" s="117" t="s">
        <v>225</v>
      </c>
      <c r="C1333" s="117" t="s">
        <v>224</v>
      </c>
      <c r="D1333" s="117" t="s">
        <v>223</v>
      </c>
      <c r="E1333" s="117" t="s">
        <v>3990</v>
      </c>
      <c r="F1333" s="117" t="s">
        <v>3989</v>
      </c>
      <c r="G1333" s="118" t="str">
        <f t="shared" si="20"/>
        <v>178063石川県市町村消防団員等公務災害補償等組合</v>
      </c>
      <c r="H1333" s="117"/>
      <c r="J1333" s="117"/>
      <c r="K1333" s="121">
        <v>90455</v>
      </c>
      <c r="L1333" s="121">
        <v>0</v>
      </c>
      <c r="M1333" s="121">
        <v>0</v>
      </c>
      <c r="N1333" s="121">
        <v>0</v>
      </c>
      <c r="O1333" s="121">
        <v>2712</v>
      </c>
    </row>
    <row r="1334" spans="1:15" x14ac:dyDescent="0.4">
      <c r="A1334" s="117" t="s">
        <v>6634</v>
      </c>
      <c r="B1334" s="117" t="s">
        <v>225</v>
      </c>
      <c r="C1334" s="117" t="s">
        <v>224</v>
      </c>
      <c r="D1334" s="117" t="s">
        <v>223</v>
      </c>
      <c r="E1334" s="117" t="s">
        <v>3988</v>
      </c>
      <c r="F1334" s="117" t="s">
        <v>3987</v>
      </c>
      <c r="G1334" s="118" t="str">
        <f t="shared" si="20"/>
        <v>178128手取川水防事務組合</v>
      </c>
      <c r="H1334" s="117"/>
      <c r="J1334" s="117"/>
      <c r="K1334" s="121">
        <v>54</v>
      </c>
      <c r="L1334" s="121">
        <v>0</v>
      </c>
      <c r="M1334" s="121">
        <v>0</v>
      </c>
      <c r="N1334" s="121">
        <v>0</v>
      </c>
      <c r="O1334" s="121">
        <v>0</v>
      </c>
    </row>
    <row r="1335" spans="1:15" x14ac:dyDescent="0.4">
      <c r="A1335" s="117" t="s">
        <v>6634</v>
      </c>
      <c r="B1335" s="117" t="s">
        <v>225</v>
      </c>
      <c r="C1335" s="117" t="s">
        <v>224</v>
      </c>
      <c r="D1335" s="117" t="s">
        <v>223</v>
      </c>
      <c r="E1335" s="117" t="s">
        <v>3986</v>
      </c>
      <c r="F1335" s="117" t="s">
        <v>3985</v>
      </c>
      <c r="G1335" s="118" t="str">
        <f t="shared" si="20"/>
        <v>178136子浦川水防事務組合</v>
      </c>
      <c r="H1335" s="117"/>
      <c r="J1335" s="117"/>
      <c r="K1335" s="121">
        <v>30</v>
      </c>
      <c r="L1335" s="121">
        <v>0</v>
      </c>
      <c r="M1335" s="121">
        <v>0</v>
      </c>
      <c r="N1335" s="121">
        <v>0</v>
      </c>
      <c r="O1335" s="121">
        <v>0</v>
      </c>
    </row>
    <row r="1336" spans="1:15" x14ac:dyDescent="0.4">
      <c r="A1336" s="117" t="s">
        <v>6634</v>
      </c>
      <c r="B1336" s="117" t="s">
        <v>225</v>
      </c>
      <c r="C1336" s="117" t="s">
        <v>224</v>
      </c>
      <c r="D1336" s="117" t="s">
        <v>223</v>
      </c>
      <c r="E1336" s="117" t="s">
        <v>3984</v>
      </c>
      <c r="F1336" s="117" t="s">
        <v>3983</v>
      </c>
      <c r="G1336" s="118" t="str">
        <f t="shared" si="20"/>
        <v>178152長曽川水防事務組合</v>
      </c>
      <c r="H1336" s="117"/>
      <c r="J1336" s="117"/>
      <c r="K1336" s="121">
        <v>30</v>
      </c>
      <c r="L1336" s="121">
        <v>0</v>
      </c>
      <c r="M1336" s="121">
        <v>0</v>
      </c>
      <c r="N1336" s="121">
        <v>0</v>
      </c>
      <c r="O1336" s="121">
        <v>0</v>
      </c>
    </row>
    <row r="1337" spans="1:15" x14ac:dyDescent="0.4">
      <c r="A1337" s="117" t="s">
        <v>6634</v>
      </c>
      <c r="B1337" s="117" t="s">
        <v>225</v>
      </c>
      <c r="C1337" s="117" t="s">
        <v>224</v>
      </c>
      <c r="D1337" s="117" t="s">
        <v>223</v>
      </c>
      <c r="E1337" s="117" t="s">
        <v>3982</v>
      </c>
      <c r="F1337" s="117" t="s">
        <v>3981</v>
      </c>
      <c r="G1337" s="118" t="str">
        <f t="shared" si="20"/>
        <v>178209石川県市町村職員退職手当組合</v>
      </c>
      <c r="H1337" s="117"/>
      <c r="J1337" s="117"/>
      <c r="K1337" s="121">
        <v>3620087</v>
      </c>
      <c r="L1337" s="121">
        <v>10789</v>
      </c>
      <c r="M1337" s="121">
        <v>5646</v>
      </c>
      <c r="N1337" s="121">
        <v>3305</v>
      </c>
      <c r="O1337" s="121">
        <v>19</v>
      </c>
    </row>
    <row r="1338" spans="1:15" x14ac:dyDescent="0.4">
      <c r="A1338" s="117" t="s">
        <v>6634</v>
      </c>
      <c r="B1338" s="117" t="s">
        <v>225</v>
      </c>
      <c r="C1338" s="117" t="s">
        <v>224</v>
      </c>
      <c r="D1338" s="117" t="s">
        <v>223</v>
      </c>
      <c r="E1338" s="117" t="s">
        <v>3980</v>
      </c>
      <c r="F1338" s="117" t="s">
        <v>3979</v>
      </c>
      <c r="G1338" s="118" t="str">
        <f t="shared" si="20"/>
        <v>178217河北郡市広域事務組合</v>
      </c>
      <c r="H1338" s="117"/>
      <c r="J1338" s="117"/>
      <c r="K1338" s="121">
        <v>344032</v>
      </c>
      <c r="L1338" s="121">
        <v>174611</v>
      </c>
      <c r="M1338" s="121">
        <v>83794</v>
      </c>
      <c r="N1338" s="121">
        <v>52408</v>
      </c>
      <c r="O1338" s="121">
        <v>874</v>
      </c>
    </row>
    <row r="1339" spans="1:15" x14ac:dyDescent="0.4">
      <c r="A1339" s="117" t="s">
        <v>6634</v>
      </c>
      <c r="B1339" s="117" t="s">
        <v>225</v>
      </c>
      <c r="C1339" s="117" t="s">
        <v>224</v>
      </c>
      <c r="D1339" s="117" t="s">
        <v>223</v>
      </c>
      <c r="E1339" s="117" t="s">
        <v>3978</v>
      </c>
      <c r="F1339" s="117" t="s">
        <v>3977</v>
      </c>
      <c r="G1339" s="118" t="str">
        <f t="shared" si="20"/>
        <v>178250手取川流域環境衛生事業組合</v>
      </c>
      <c r="H1339" s="117"/>
      <c r="J1339" s="117"/>
      <c r="K1339" s="121">
        <v>24958</v>
      </c>
      <c r="L1339" s="121">
        <v>7600</v>
      </c>
      <c r="M1339" s="121">
        <v>3346</v>
      </c>
      <c r="N1339" s="121">
        <v>2264</v>
      </c>
      <c r="O1339" s="121">
        <v>150</v>
      </c>
    </row>
    <row r="1340" spans="1:15" x14ac:dyDescent="0.4">
      <c r="A1340" s="117" t="s">
        <v>6634</v>
      </c>
      <c r="B1340" s="117" t="s">
        <v>225</v>
      </c>
      <c r="C1340" s="117" t="s">
        <v>224</v>
      </c>
      <c r="D1340" s="117" t="s">
        <v>223</v>
      </c>
      <c r="E1340" s="117" t="s">
        <v>3976</v>
      </c>
      <c r="F1340" s="117" t="s">
        <v>3975</v>
      </c>
      <c r="G1340" s="118" t="str">
        <f t="shared" si="20"/>
        <v>178268輪島市・穴水町環境衛生施設組合</v>
      </c>
      <c r="H1340" s="117"/>
      <c r="J1340" s="117"/>
      <c r="K1340" s="121">
        <v>124894</v>
      </c>
      <c r="L1340" s="121">
        <v>64422</v>
      </c>
      <c r="M1340" s="121">
        <v>28820</v>
      </c>
      <c r="N1340" s="121">
        <v>19349</v>
      </c>
      <c r="O1340" s="121">
        <v>301</v>
      </c>
    </row>
    <row r="1341" spans="1:15" x14ac:dyDescent="0.4">
      <c r="A1341" s="117" t="s">
        <v>6634</v>
      </c>
      <c r="B1341" s="117" t="s">
        <v>225</v>
      </c>
      <c r="C1341" s="117" t="s">
        <v>224</v>
      </c>
      <c r="D1341" s="117" t="s">
        <v>223</v>
      </c>
      <c r="E1341" s="117" t="s">
        <v>3974</v>
      </c>
      <c r="F1341" s="117" t="s">
        <v>3973</v>
      </c>
      <c r="G1341" s="118" t="str">
        <f t="shared" si="20"/>
        <v>178292手取郷広域事務組合</v>
      </c>
      <c r="H1341" s="117"/>
      <c r="J1341" s="117"/>
      <c r="K1341" s="121">
        <v>31057</v>
      </c>
      <c r="L1341" s="121">
        <v>14923</v>
      </c>
      <c r="M1341" s="121">
        <v>9814</v>
      </c>
      <c r="N1341" s="121">
        <v>3181</v>
      </c>
      <c r="O1341" s="121">
        <v>18</v>
      </c>
    </row>
    <row r="1342" spans="1:15" x14ac:dyDescent="0.4">
      <c r="A1342" s="117" t="s">
        <v>6634</v>
      </c>
      <c r="B1342" s="117" t="s">
        <v>225</v>
      </c>
      <c r="C1342" s="117" t="s">
        <v>224</v>
      </c>
      <c r="D1342" s="117" t="s">
        <v>223</v>
      </c>
      <c r="E1342" s="117" t="s">
        <v>3972</v>
      </c>
      <c r="F1342" s="117" t="s">
        <v>3971</v>
      </c>
      <c r="G1342" s="118" t="str">
        <f t="shared" si="20"/>
        <v>178306石川県市町村消防賞じゆつ金組合</v>
      </c>
      <c r="H1342" s="117"/>
      <c r="J1342" s="117"/>
      <c r="K1342" s="121">
        <v>0</v>
      </c>
      <c r="L1342" s="121">
        <v>0</v>
      </c>
      <c r="M1342" s="121">
        <v>0</v>
      </c>
      <c r="N1342" s="121">
        <v>0</v>
      </c>
      <c r="O1342" s="121">
        <v>0</v>
      </c>
    </row>
    <row r="1343" spans="1:15" x14ac:dyDescent="0.4">
      <c r="A1343" s="117" t="s">
        <v>6634</v>
      </c>
      <c r="B1343" s="117" t="s">
        <v>225</v>
      </c>
      <c r="C1343" s="117" t="s">
        <v>224</v>
      </c>
      <c r="D1343" s="117" t="s">
        <v>223</v>
      </c>
      <c r="E1343" s="117" t="s">
        <v>3970</v>
      </c>
      <c r="F1343" s="117" t="s">
        <v>3969</v>
      </c>
      <c r="G1343" s="118" t="str">
        <f t="shared" si="20"/>
        <v>178331石川県市町議会議員公務災害補償等組合</v>
      </c>
      <c r="H1343" s="117"/>
      <c r="J1343" s="117"/>
      <c r="K1343" s="121">
        <v>0</v>
      </c>
      <c r="L1343" s="121">
        <v>0</v>
      </c>
      <c r="M1343" s="121">
        <v>0</v>
      </c>
      <c r="N1343" s="121">
        <v>0</v>
      </c>
      <c r="O1343" s="121">
        <v>0</v>
      </c>
    </row>
    <row r="1344" spans="1:15" x14ac:dyDescent="0.4">
      <c r="A1344" s="117" t="s">
        <v>6634</v>
      </c>
      <c r="B1344" s="117" t="s">
        <v>225</v>
      </c>
      <c r="C1344" s="117" t="s">
        <v>224</v>
      </c>
      <c r="D1344" s="117" t="s">
        <v>223</v>
      </c>
      <c r="E1344" s="117" t="s">
        <v>3968</v>
      </c>
      <c r="F1344" s="117" t="s">
        <v>3967</v>
      </c>
      <c r="G1344" s="118" t="str">
        <f t="shared" si="20"/>
        <v>178373羽咋郡市広域圏事務組合（普通会計分）</v>
      </c>
      <c r="H1344" s="117"/>
      <c r="J1344" s="117"/>
      <c r="K1344" s="121">
        <v>846002</v>
      </c>
      <c r="L1344" s="121">
        <v>410556</v>
      </c>
      <c r="M1344" s="121">
        <v>213942</v>
      </c>
      <c r="N1344" s="121">
        <v>129228</v>
      </c>
      <c r="O1344" s="121">
        <v>1469</v>
      </c>
    </row>
    <row r="1345" spans="1:15" x14ac:dyDescent="0.4">
      <c r="A1345" s="117" t="s">
        <v>6634</v>
      </c>
      <c r="B1345" s="117" t="s">
        <v>225</v>
      </c>
      <c r="C1345" s="117" t="s">
        <v>224</v>
      </c>
      <c r="D1345" s="117" t="s">
        <v>223</v>
      </c>
      <c r="E1345" s="117" t="s">
        <v>3966</v>
      </c>
      <c r="F1345" s="117" t="s">
        <v>3965</v>
      </c>
      <c r="G1345" s="118" t="str">
        <f t="shared" si="20"/>
        <v>178411白山野々市広域事務組合</v>
      </c>
      <c r="H1345" s="117"/>
      <c r="J1345" s="117"/>
      <c r="K1345" s="121">
        <v>1902668</v>
      </c>
      <c r="L1345" s="121">
        <v>902954</v>
      </c>
      <c r="M1345" s="121">
        <v>510765</v>
      </c>
      <c r="N1345" s="121">
        <v>306175</v>
      </c>
      <c r="O1345" s="121">
        <v>3531</v>
      </c>
    </row>
    <row r="1346" spans="1:15" x14ac:dyDescent="0.4">
      <c r="A1346" s="117" t="s">
        <v>6634</v>
      </c>
      <c r="B1346" s="117" t="s">
        <v>225</v>
      </c>
      <c r="C1346" s="117" t="s">
        <v>224</v>
      </c>
      <c r="D1346" s="117" t="s">
        <v>223</v>
      </c>
      <c r="E1346" s="117" t="s">
        <v>3964</v>
      </c>
      <c r="F1346" s="117" t="s">
        <v>3963</v>
      </c>
      <c r="G1346" s="118" t="str">
        <f t="shared" ref="G1346:G1409" si="21">E1346&amp;F1346</f>
        <v>178462奥能登広域圏事務組合</v>
      </c>
      <c r="H1346" s="117"/>
      <c r="J1346" s="117"/>
      <c r="K1346" s="121">
        <v>1364100</v>
      </c>
      <c r="L1346" s="121">
        <v>633736</v>
      </c>
      <c r="M1346" s="121">
        <v>352437</v>
      </c>
      <c r="N1346" s="121">
        <v>200321</v>
      </c>
      <c r="O1346" s="121">
        <v>2309</v>
      </c>
    </row>
    <row r="1347" spans="1:15" x14ac:dyDescent="0.4">
      <c r="A1347" s="117" t="s">
        <v>6634</v>
      </c>
      <c r="B1347" s="117" t="s">
        <v>225</v>
      </c>
      <c r="C1347" s="117" t="s">
        <v>224</v>
      </c>
      <c r="D1347" s="117" t="s">
        <v>223</v>
      </c>
      <c r="E1347" s="117" t="s">
        <v>3962</v>
      </c>
      <c r="F1347" s="117" t="s">
        <v>3961</v>
      </c>
      <c r="G1347" s="118" t="str">
        <f t="shared" si="21"/>
        <v>178471小松加賀環境衛生事務組合</v>
      </c>
      <c r="H1347" s="117"/>
      <c r="J1347" s="117"/>
      <c r="K1347" s="121">
        <v>47074</v>
      </c>
      <c r="L1347" s="121">
        <v>25595</v>
      </c>
      <c r="M1347" s="121">
        <v>12290</v>
      </c>
      <c r="N1347" s="121">
        <v>7817</v>
      </c>
      <c r="O1347" s="121">
        <v>127</v>
      </c>
    </row>
    <row r="1348" spans="1:15" x14ac:dyDescent="0.4">
      <c r="A1348" s="117" t="s">
        <v>6634</v>
      </c>
      <c r="B1348" s="117" t="s">
        <v>225</v>
      </c>
      <c r="C1348" s="117" t="s">
        <v>224</v>
      </c>
      <c r="D1348" s="117" t="s">
        <v>223</v>
      </c>
      <c r="E1348" s="117" t="s">
        <v>3960</v>
      </c>
      <c r="F1348" s="117" t="s">
        <v>3959</v>
      </c>
      <c r="G1348" s="118" t="str">
        <f t="shared" si="21"/>
        <v>178489南加賀広域圏事務組合（普通会計分）</v>
      </c>
      <c r="H1348" s="117"/>
      <c r="J1348" s="117"/>
      <c r="K1348" s="121">
        <v>24207</v>
      </c>
      <c r="L1348" s="121">
        <v>12883</v>
      </c>
      <c r="M1348" s="121">
        <v>5896</v>
      </c>
      <c r="N1348" s="121">
        <v>3908</v>
      </c>
      <c r="O1348" s="121">
        <v>30</v>
      </c>
    </row>
    <row r="1349" spans="1:15" x14ac:dyDescent="0.4">
      <c r="A1349" s="117" t="s">
        <v>6634</v>
      </c>
      <c r="B1349" s="117" t="s">
        <v>225</v>
      </c>
      <c r="C1349" s="117" t="s">
        <v>224</v>
      </c>
      <c r="D1349" s="117" t="s">
        <v>223</v>
      </c>
      <c r="E1349" s="117" t="s">
        <v>3958</v>
      </c>
      <c r="F1349" s="117" t="s">
        <v>3957</v>
      </c>
      <c r="G1349" s="118" t="str">
        <f t="shared" si="21"/>
        <v>178519のと鉄道運営助成基金事務組合</v>
      </c>
      <c r="H1349" s="117"/>
      <c r="J1349" s="117"/>
      <c r="K1349" s="121">
        <v>181</v>
      </c>
      <c r="L1349" s="121">
        <v>0</v>
      </c>
      <c r="M1349" s="121">
        <v>0</v>
      </c>
      <c r="N1349" s="121">
        <v>0</v>
      </c>
      <c r="O1349" s="121">
        <v>0</v>
      </c>
    </row>
    <row r="1350" spans="1:15" x14ac:dyDescent="0.4">
      <c r="A1350" s="117" t="s">
        <v>6634</v>
      </c>
      <c r="B1350" s="117" t="s">
        <v>225</v>
      </c>
      <c r="C1350" s="117" t="s">
        <v>224</v>
      </c>
      <c r="D1350" s="117" t="s">
        <v>223</v>
      </c>
      <c r="E1350" s="117" t="s">
        <v>3956</v>
      </c>
      <c r="F1350" s="117" t="s">
        <v>3955</v>
      </c>
      <c r="G1350" s="118" t="str">
        <f t="shared" si="21"/>
        <v>178543能美介護認定事務組合</v>
      </c>
      <c r="H1350" s="117"/>
      <c r="J1350" s="117"/>
      <c r="K1350" s="121">
        <v>17619</v>
      </c>
      <c r="L1350" s="121">
        <v>7024</v>
      </c>
      <c r="M1350" s="121">
        <v>3184</v>
      </c>
      <c r="N1350" s="121">
        <v>2131</v>
      </c>
      <c r="O1350" s="121">
        <v>11</v>
      </c>
    </row>
    <row r="1351" spans="1:15" x14ac:dyDescent="0.4">
      <c r="A1351" s="117" t="s">
        <v>6634</v>
      </c>
      <c r="B1351" s="117" t="s">
        <v>225</v>
      </c>
      <c r="C1351" s="117" t="s">
        <v>224</v>
      </c>
      <c r="D1351" s="117" t="s">
        <v>223</v>
      </c>
      <c r="E1351" s="117" t="s">
        <v>3954</v>
      </c>
      <c r="F1351" s="117" t="s">
        <v>3953</v>
      </c>
      <c r="G1351" s="118" t="str">
        <f t="shared" si="21"/>
        <v>178551奥能登クリーン組合</v>
      </c>
      <c r="H1351" s="117"/>
      <c r="J1351" s="117"/>
      <c r="K1351" s="121">
        <v>61998</v>
      </c>
      <c r="L1351" s="121">
        <v>26317</v>
      </c>
      <c r="M1351" s="121">
        <v>11411</v>
      </c>
      <c r="N1351" s="121">
        <v>7848</v>
      </c>
      <c r="O1351" s="121">
        <v>151</v>
      </c>
    </row>
    <row r="1352" spans="1:15" x14ac:dyDescent="0.4">
      <c r="A1352" s="117" t="s">
        <v>6634</v>
      </c>
      <c r="B1352" s="117" t="s">
        <v>225</v>
      </c>
      <c r="C1352" s="117" t="s">
        <v>224</v>
      </c>
      <c r="D1352" s="117" t="s">
        <v>223</v>
      </c>
      <c r="E1352" s="117" t="s">
        <v>3952</v>
      </c>
      <c r="F1352" s="117" t="s">
        <v>3951</v>
      </c>
      <c r="G1352" s="118" t="str">
        <f t="shared" si="21"/>
        <v>178560石川北部アール・ディ・エフ広域処理組合</v>
      </c>
      <c r="H1352" s="117"/>
      <c r="J1352" s="117"/>
      <c r="K1352" s="121">
        <v>19224</v>
      </c>
      <c r="L1352" s="121">
        <v>0</v>
      </c>
      <c r="M1352" s="121">
        <v>0</v>
      </c>
      <c r="N1352" s="121">
        <v>0</v>
      </c>
      <c r="O1352" s="121">
        <v>0</v>
      </c>
    </row>
    <row r="1353" spans="1:15" x14ac:dyDescent="0.4">
      <c r="A1353" s="117" t="s">
        <v>6634</v>
      </c>
      <c r="B1353" s="117" t="s">
        <v>225</v>
      </c>
      <c r="C1353" s="117" t="s">
        <v>224</v>
      </c>
      <c r="D1353" s="117" t="s">
        <v>223</v>
      </c>
      <c r="E1353" s="117" t="s">
        <v>3950</v>
      </c>
      <c r="F1353" s="117" t="s">
        <v>3949</v>
      </c>
      <c r="G1353" s="118" t="str">
        <f t="shared" si="21"/>
        <v>178624石川県後期高齢者医療広域連合</v>
      </c>
      <c r="H1353" s="117"/>
      <c r="J1353" s="117"/>
      <c r="K1353" s="121">
        <v>6162</v>
      </c>
      <c r="L1353" s="121">
        <v>0</v>
      </c>
      <c r="M1353" s="121">
        <v>0</v>
      </c>
      <c r="N1353" s="121">
        <v>0</v>
      </c>
      <c r="O1353" s="121">
        <v>0</v>
      </c>
    </row>
    <row r="1354" spans="1:15" x14ac:dyDescent="0.4">
      <c r="A1354" s="117" t="s">
        <v>6634</v>
      </c>
      <c r="B1354" s="117" t="s">
        <v>225</v>
      </c>
      <c r="C1354" s="117" t="s">
        <v>224</v>
      </c>
      <c r="D1354" s="117" t="s">
        <v>223</v>
      </c>
      <c r="E1354" s="117" t="s">
        <v>3947</v>
      </c>
      <c r="F1354" s="117" t="s">
        <v>3946</v>
      </c>
      <c r="G1354" s="118" t="str">
        <f t="shared" si="21"/>
        <v>182010福井市</v>
      </c>
      <c r="H1354" s="117"/>
      <c r="J1354" s="117"/>
      <c r="K1354" s="121">
        <v>18012615</v>
      </c>
      <c r="L1354" s="121">
        <v>8210966</v>
      </c>
      <c r="M1354" s="121">
        <v>4603823</v>
      </c>
      <c r="N1354" s="121">
        <v>2493330</v>
      </c>
      <c r="O1354" s="121">
        <v>19101</v>
      </c>
    </row>
    <row r="1355" spans="1:15" x14ac:dyDescent="0.4">
      <c r="A1355" s="117" t="s">
        <v>6634</v>
      </c>
      <c r="B1355" s="117" t="s">
        <v>225</v>
      </c>
      <c r="C1355" s="117" t="s">
        <v>224</v>
      </c>
      <c r="D1355" s="117" t="s">
        <v>223</v>
      </c>
      <c r="E1355" s="117" t="s">
        <v>3945</v>
      </c>
      <c r="F1355" s="117" t="s">
        <v>3944</v>
      </c>
      <c r="G1355" s="118" t="str">
        <f t="shared" si="21"/>
        <v>182028敦賀市</v>
      </c>
      <c r="H1355" s="117"/>
      <c r="J1355" s="117"/>
      <c r="K1355" s="121">
        <v>3869971</v>
      </c>
      <c r="L1355" s="121">
        <v>1557740</v>
      </c>
      <c r="M1355" s="121">
        <v>833344</v>
      </c>
      <c r="N1355" s="121">
        <v>536392</v>
      </c>
      <c r="O1355" s="121">
        <v>3042</v>
      </c>
    </row>
    <row r="1356" spans="1:15" x14ac:dyDescent="0.4">
      <c r="A1356" s="117" t="s">
        <v>6634</v>
      </c>
      <c r="B1356" s="117" t="s">
        <v>225</v>
      </c>
      <c r="C1356" s="117" t="s">
        <v>224</v>
      </c>
      <c r="D1356" s="117" t="s">
        <v>223</v>
      </c>
      <c r="E1356" s="117" t="s">
        <v>3943</v>
      </c>
      <c r="F1356" s="117" t="s">
        <v>3942</v>
      </c>
      <c r="G1356" s="118" t="str">
        <f t="shared" si="21"/>
        <v>182044小浜市</v>
      </c>
      <c r="H1356" s="117"/>
      <c r="J1356" s="117"/>
      <c r="K1356" s="121">
        <v>2577330</v>
      </c>
      <c r="L1356" s="121">
        <v>923782</v>
      </c>
      <c r="M1356" s="121">
        <v>481154</v>
      </c>
      <c r="N1356" s="121">
        <v>316295</v>
      </c>
      <c r="O1356" s="121">
        <v>1987</v>
      </c>
    </row>
    <row r="1357" spans="1:15" x14ac:dyDescent="0.4">
      <c r="A1357" s="117" t="s">
        <v>6634</v>
      </c>
      <c r="B1357" s="117" t="s">
        <v>225</v>
      </c>
      <c r="C1357" s="117" t="s">
        <v>224</v>
      </c>
      <c r="D1357" s="117" t="s">
        <v>223</v>
      </c>
      <c r="E1357" s="117" t="s">
        <v>3941</v>
      </c>
      <c r="F1357" s="117" t="s">
        <v>3940</v>
      </c>
      <c r="G1357" s="118" t="str">
        <f t="shared" si="21"/>
        <v>182052大野市</v>
      </c>
      <c r="H1357" s="117"/>
      <c r="J1357" s="117"/>
      <c r="K1357" s="121">
        <v>3305359</v>
      </c>
      <c r="L1357" s="121">
        <v>1322595</v>
      </c>
      <c r="M1357" s="121">
        <v>711539</v>
      </c>
      <c r="N1357" s="121">
        <v>467460</v>
      </c>
      <c r="O1357" s="121">
        <v>3086</v>
      </c>
    </row>
    <row r="1358" spans="1:15" x14ac:dyDescent="0.4">
      <c r="A1358" s="117" t="s">
        <v>6634</v>
      </c>
      <c r="B1358" s="117" t="s">
        <v>225</v>
      </c>
      <c r="C1358" s="117" t="s">
        <v>224</v>
      </c>
      <c r="D1358" s="117" t="s">
        <v>223</v>
      </c>
      <c r="E1358" s="117" t="s">
        <v>3939</v>
      </c>
      <c r="F1358" s="117" t="s">
        <v>3938</v>
      </c>
      <c r="G1358" s="118" t="str">
        <f t="shared" si="21"/>
        <v>182061勝山市</v>
      </c>
      <c r="H1358" s="117"/>
      <c r="J1358" s="117"/>
      <c r="K1358" s="121">
        <v>2293017</v>
      </c>
      <c r="L1358" s="121">
        <v>990494</v>
      </c>
      <c r="M1358" s="121">
        <v>542853</v>
      </c>
      <c r="N1358" s="121">
        <v>359131</v>
      </c>
      <c r="O1358" s="121">
        <v>2085</v>
      </c>
    </row>
    <row r="1359" spans="1:15" x14ac:dyDescent="0.4">
      <c r="A1359" s="117" t="s">
        <v>6634</v>
      </c>
      <c r="B1359" s="117" t="s">
        <v>225</v>
      </c>
      <c r="C1359" s="117" t="s">
        <v>224</v>
      </c>
      <c r="D1359" s="117" t="s">
        <v>223</v>
      </c>
      <c r="E1359" s="117" t="s">
        <v>3937</v>
      </c>
      <c r="F1359" s="117" t="s">
        <v>3936</v>
      </c>
      <c r="G1359" s="118" t="str">
        <f t="shared" si="21"/>
        <v>182079鯖江市</v>
      </c>
      <c r="H1359" s="117"/>
      <c r="J1359" s="117"/>
      <c r="K1359" s="121">
        <v>2999112</v>
      </c>
      <c r="L1359" s="121">
        <v>1313866</v>
      </c>
      <c r="M1359" s="121">
        <v>739463</v>
      </c>
      <c r="N1359" s="121">
        <v>417617</v>
      </c>
      <c r="O1359" s="121">
        <v>2348</v>
      </c>
    </row>
    <row r="1360" spans="1:15" x14ac:dyDescent="0.4">
      <c r="A1360" s="117" t="s">
        <v>6634</v>
      </c>
      <c r="B1360" s="117" t="s">
        <v>225</v>
      </c>
      <c r="C1360" s="117" t="s">
        <v>224</v>
      </c>
      <c r="D1360" s="117" t="s">
        <v>223</v>
      </c>
      <c r="E1360" s="117" t="s">
        <v>3935</v>
      </c>
      <c r="F1360" s="117" t="s">
        <v>3934</v>
      </c>
      <c r="G1360" s="118" t="str">
        <f t="shared" si="21"/>
        <v>182087あわら市</v>
      </c>
      <c r="H1360" s="117"/>
      <c r="J1360" s="117"/>
      <c r="K1360" s="121">
        <v>2073971</v>
      </c>
      <c r="L1360" s="121">
        <v>941408</v>
      </c>
      <c r="M1360" s="121">
        <v>441945</v>
      </c>
      <c r="N1360" s="121">
        <v>301853</v>
      </c>
      <c r="O1360" s="121">
        <v>1502</v>
      </c>
    </row>
    <row r="1361" spans="1:15" x14ac:dyDescent="0.4">
      <c r="A1361" s="117" t="s">
        <v>6634</v>
      </c>
      <c r="B1361" s="117" t="s">
        <v>225</v>
      </c>
      <c r="C1361" s="117" t="s">
        <v>224</v>
      </c>
      <c r="D1361" s="117" t="s">
        <v>223</v>
      </c>
      <c r="E1361" s="117" t="s">
        <v>3933</v>
      </c>
      <c r="F1361" s="117" t="s">
        <v>3932</v>
      </c>
      <c r="G1361" s="118" t="str">
        <f t="shared" si="21"/>
        <v>182095越前市</v>
      </c>
      <c r="H1361" s="117"/>
      <c r="J1361" s="117"/>
      <c r="K1361" s="121">
        <v>4618946</v>
      </c>
      <c r="L1361" s="121">
        <v>1899215</v>
      </c>
      <c r="M1361" s="121">
        <v>1070366</v>
      </c>
      <c r="N1361" s="121">
        <v>668760</v>
      </c>
      <c r="O1361" s="121">
        <v>5471</v>
      </c>
    </row>
    <row r="1362" spans="1:15" x14ac:dyDescent="0.4">
      <c r="A1362" s="117" t="s">
        <v>6634</v>
      </c>
      <c r="B1362" s="117" t="s">
        <v>225</v>
      </c>
      <c r="C1362" s="117" t="s">
        <v>224</v>
      </c>
      <c r="D1362" s="117" t="s">
        <v>223</v>
      </c>
      <c r="E1362" s="117" t="s">
        <v>3931</v>
      </c>
      <c r="F1362" s="117" t="s">
        <v>3930</v>
      </c>
      <c r="G1362" s="118" t="str">
        <f t="shared" si="21"/>
        <v>182109坂井市</v>
      </c>
      <c r="H1362" s="117"/>
      <c r="J1362" s="117"/>
      <c r="K1362" s="121">
        <v>5217161</v>
      </c>
      <c r="L1362" s="121">
        <v>2346256</v>
      </c>
      <c r="M1362" s="121">
        <v>1186245</v>
      </c>
      <c r="N1362" s="121">
        <v>793927</v>
      </c>
      <c r="O1362" s="121">
        <v>4450</v>
      </c>
    </row>
    <row r="1363" spans="1:15" x14ac:dyDescent="0.4">
      <c r="A1363" s="117" t="s">
        <v>6634</v>
      </c>
      <c r="B1363" s="117" t="s">
        <v>225</v>
      </c>
      <c r="C1363" s="117" t="s">
        <v>224</v>
      </c>
      <c r="D1363" s="117" t="s">
        <v>223</v>
      </c>
      <c r="E1363" s="117" t="s">
        <v>3929</v>
      </c>
      <c r="F1363" s="117" t="s">
        <v>3928</v>
      </c>
      <c r="G1363" s="118" t="str">
        <f t="shared" si="21"/>
        <v>183229永平寺町</v>
      </c>
      <c r="H1363" s="117"/>
      <c r="J1363" s="117"/>
      <c r="K1363" s="121">
        <v>1869756</v>
      </c>
      <c r="L1363" s="121">
        <v>745243</v>
      </c>
      <c r="M1363" s="121">
        <v>359735</v>
      </c>
      <c r="N1363" s="121">
        <v>241340</v>
      </c>
      <c r="O1363" s="121">
        <v>1672</v>
      </c>
    </row>
    <row r="1364" spans="1:15" x14ac:dyDescent="0.4">
      <c r="A1364" s="117" t="s">
        <v>6634</v>
      </c>
      <c r="B1364" s="117" t="s">
        <v>225</v>
      </c>
      <c r="C1364" s="117" t="s">
        <v>224</v>
      </c>
      <c r="D1364" s="117" t="s">
        <v>223</v>
      </c>
      <c r="E1364" s="117" t="s">
        <v>3927</v>
      </c>
      <c r="F1364" s="117" t="s">
        <v>3387</v>
      </c>
      <c r="G1364" s="118" t="str">
        <f t="shared" si="21"/>
        <v>183822池田町</v>
      </c>
      <c r="H1364" s="117"/>
      <c r="J1364" s="117"/>
      <c r="K1364" s="121">
        <v>526637</v>
      </c>
      <c r="L1364" s="121">
        <v>218885</v>
      </c>
      <c r="M1364" s="121">
        <v>114010</v>
      </c>
      <c r="N1364" s="121">
        <v>74233</v>
      </c>
      <c r="O1364" s="121">
        <v>446</v>
      </c>
    </row>
    <row r="1365" spans="1:15" x14ac:dyDescent="0.4">
      <c r="A1365" s="117" t="s">
        <v>6634</v>
      </c>
      <c r="B1365" s="117" t="s">
        <v>225</v>
      </c>
      <c r="C1365" s="117" t="s">
        <v>224</v>
      </c>
      <c r="D1365" s="117" t="s">
        <v>223</v>
      </c>
      <c r="E1365" s="117" t="s">
        <v>3926</v>
      </c>
      <c r="F1365" s="117" t="s">
        <v>3925</v>
      </c>
      <c r="G1365" s="118" t="str">
        <f t="shared" si="21"/>
        <v>184047南越前町</v>
      </c>
      <c r="H1365" s="117"/>
      <c r="J1365" s="117"/>
      <c r="K1365" s="121">
        <v>1397174</v>
      </c>
      <c r="L1365" s="121">
        <v>576493</v>
      </c>
      <c r="M1365" s="121">
        <v>280790</v>
      </c>
      <c r="N1365" s="121">
        <v>190043</v>
      </c>
      <c r="O1365" s="121">
        <v>1265</v>
      </c>
    </row>
    <row r="1366" spans="1:15" x14ac:dyDescent="0.4">
      <c r="A1366" s="117" t="s">
        <v>6634</v>
      </c>
      <c r="B1366" s="117" t="s">
        <v>225</v>
      </c>
      <c r="C1366" s="117" t="s">
        <v>224</v>
      </c>
      <c r="D1366" s="117" t="s">
        <v>223</v>
      </c>
      <c r="E1366" s="117" t="s">
        <v>3924</v>
      </c>
      <c r="F1366" s="117" t="s">
        <v>3923</v>
      </c>
      <c r="G1366" s="118" t="str">
        <f t="shared" si="21"/>
        <v>184233越前町</v>
      </c>
      <c r="H1366" s="117"/>
      <c r="J1366" s="117"/>
      <c r="K1366" s="121">
        <v>1871642</v>
      </c>
      <c r="L1366" s="121">
        <v>893229</v>
      </c>
      <c r="M1366" s="121">
        <v>404320</v>
      </c>
      <c r="N1366" s="121">
        <v>284147</v>
      </c>
      <c r="O1366" s="121">
        <v>1529</v>
      </c>
    </row>
    <row r="1367" spans="1:15" x14ac:dyDescent="0.4">
      <c r="A1367" s="117" t="s">
        <v>6634</v>
      </c>
      <c r="B1367" s="117" t="s">
        <v>225</v>
      </c>
      <c r="C1367" s="117" t="s">
        <v>224</v>
      </c>
      <c r="D1367" s="117" t="s">
        <v>223</v>
      </c>
      <c r="E1367" s="117" t="s">
        <v>3922</v>
      </c>
      <c r="F1367" s="117" t="s">
        <v>2133</v>
      </c>
      <c r="G1367" s="118" t="str">
        <f t="shared" si="21"/>
        <v>184420美浜町</v>
      </c>
      <c r="H1367" s="117"/>
      <c r="J1367" s="117"/>
      <c r="K1367" s="121">
        <v>1403096</v>
      </c>
      <c r="L1367" s="121">
        <v>604908</v>
      </c>
      <c r="M1367" s="121">
        <v>311288</v>
      </c>
      <c r="N1367" s="121">
        <v>200931</v>
      </c>
      <c r="O1367" s="121">
        <v>1196</v>
      </c>
    </row>
    <row r="1368" spans="1:15" x14ac:dyDescent="0.4">
      <c r="A1368" s="117" t="s">
        <v>6634</v>
      </c>
      <c r="B1368" s="117" t="s">
        <v>225</v>
      </c>
      <c r="C1368" s="117" t="s">
        <v>224</v>
      </c>
      <c r="D1368" s="117" t="s">
        <v>223</v>
      </c>
      <c r="E1368" s="117" t="s">
        <v>3921</v>
      </c>
      <c r="F1368" s="117" t="s">
        <v>3920</v>
      </c>
      <c r="G1368" s="118" t="str">
        <f t="shared" si="21"/>
        <v>184811高浜町</v>
      </c>
      <c r="H1368" s="117"/>
      <c r="J1368" s="117"/>
      <c r="K1368" s="121">
        <v>1319785</v>
      </c>
      <c r="L1368" s="121">
        <v>562153</v>
      </c>
      <c r="M1368" s="121">
        <v>278189</v>
      </c>
      <c r="N1368" s="121">
        <v>190270</v>
      </c>
      <c r="O1368" s="121">
        <v>1346</v>
      </c>
    </row>
    <row r="1369" spans="1:15" x14ac:dyDescent="0.4">
      <c r="A1369" s="117" t="s">
        <v>6634</v>
      </c>
      <c r="B1369" s="117" t="s">
        <v>225</v>
      </c>
      <c r="C1369" s="117" t="s">
        <v>224</v>
      </c>
      <c r="D1369" s="117" t="s">
        <v>223</v>
      </c>
      <c r="E1369" s="117" t="s">
        <v>3919</v>
      </c>
      <c r="F1369" s="117" t="s">
        <v>3918</v>
      </c>
      <c r="G1369" s="118" t="str">
        <f t="shared" si="21"/>
        <v>184837おおい町</v>
      </c>
      <c r="H1369" s="117"/>
      <c r="J1369" s="117"/>
      <c r="K1369" s="121">
        <v>1185960</v>
      </c>
      <c r="L1369" s="121">
        <v>493782</v>
      </c>
      <c r="M1369" s="121">
        <v>244036</v>
      </c>
      <c r="N1369" s="121">
        <v>170373</v>
      </c>
      <c r="O1369" s="121">
        <v>931</v>
      </c>
    </row>
    <row r="1370" spans="1:15" x14ac:dyDescent="0.4">
      <c r="A1370" s="117" t="s">
        <v>6634</v>
      </c>
      <c r="B1370" s="117" t="s">
        <v>225</v>
      </c>
      <c r="C1370" s="117" t="s">
        <v>224</v>
      </c>
      <c r="D1370" s="117" t="s">
        <v>223</v>
      </c>
      <c r="E1370" s="117" t="s">
        <v>3917</v>
      </c>
      <c r="F1370" s="117" t="s">
        <v>3916</v>
      </c>
      <c r="G1370" s="118" t="str">
        <f t="shared" si="21"/>
        <v>185019若狭町</v>
      </c>
      <c r="H1370" s="117"/>
      <c r="J1370" s="117"/>
      <c r="K1370" s="121">
        <v>1589507</v>
      </c>
      <c r="L1370" s="121">
        <v>727647</v>
      </c>
      <c r="M1370" s="121">
        <v>356468</v>
      </c>
      <c r="N1370" s="121">
        <v>221692</v>
      </c>
      <c r="O1370" s="121">
        <v>1665</v>
      </c>
    </row>
    <row r="1371" spans="1:15" x14ac:dyDescent="0.4">
      <c r="A1371" s="117" t="s">
        <v>6634</v>
      </c>
      <c r="B1371" s="117" t="s">
        <v>225</v>
      </c>
      <c r="C1371" s="117" t="s">
        <v>224</v>
      </c>
      <c r="D1371" s="117" t="s">
        <v>223</v>
      </c>
      <c r="E1371" s="117" t="s">
        <v>3915</v>
      </c>
      <c r="F1371" s="117" t="s">
        <v>3914</v>
      </c>
      <c r="G1371" s="118" t="str">
        <f t="shared" si="21"/>
        <v>188026越前三国競艇企業団</v>
      </c>
      <c r="H1371" s="117"/>
      <c r="J1371" s="117"/>
      <c r="K1371" s="121">
        <v>0</v>
      </c>
      <c r="L1371" s="121">
        <v>0</v>
      </c>
      <c r="M1371" s="121">
        <v>0</v>
      </c>
      <c r="N1371" s="121">
        <v>0</v>
      </c>
      <c r="O1371" s="121">
        <v>0</v>
      </c>
    </row>
    <row r="1372" spans="1:15" x14ac:dyDescent="0.4">
      <c r="A1372" s="117" t="s">
        <v>6634</v>
      </c>
      <c r="B1372" s="117" t="s">
        <v>225</v>
      </c>
      <c r="C1372" s="117" t="s">
        <v>224</v>
      </c>
      <c r="D1372" s="117" t="s">
        <v>223</v>
      </c>
      <c r="E1372" s="117" t="s">
        <v>3913</v>
      </c>
      <c r="F1372" s="117" t="s">
        <v>3912</v>
      </c>
      <c r="G1372" s="118" t="str">
        <f t="shared" si="21"/>
        <v>188034福井県市町総合事務組合（普通会計分）</v>
      </c>
      <c r="H1372" s="117"/>
      <c r="J1372" s="117"/>
      <c r="K1372" s="121">
        <v>3067961</v>
      </c>
      <c r="L1372" s="121">
        <v>22261</v>
      </c>
      <c r="M1372" s="121">
        <v>9438</v>
      </c>
      <c r="N1372" s="121">
        <v>6626</v>
      </c>
      <c r="O1372" s="121">
        <v>52</v>
      </c>
    </row>
    <row r="1373" spans="1:15" x14ac:dyDescent="0.4">
      <c r="A1373" s="117" t="s">
        <v>6634</v>
      </c>
      <c r="B1373" s="117" t="s">
        <v>225</v>
      </c>
      <c r="C1373" s="117" t="s">
        <v>224</v>
      </c>
      <c r="D1373" s="117" t="s">
        <v>223</v>
      </c>
      <c r="E1373" s="117" t="s">
        <v>3911</v>
      </c>
      <c r="F1373" s="117" t="s">
        <v>3910</v>
      </c>
      <c r="G1373" s="118" t="str">
        <f t="shared" si="21"/>
        <v>188182福井県市町総合事務組合（事業会計分）</v>
      </c>
      <c r="H1373" s="117"/>
      <c r="J1373" s="117"/>
      <c r="K1373" s="121">
        <v>0</v>
      </c>
      <c r="L1373" s="121">
        <v>0</v>
      </c>
      <c r="M1373" s="121">
        <v>0</v>
      </c>
      <c r="N1373" s="121">
        <v>0</v>
      </c>
      <c r="O1373" s="121">
        <v>0</v>
      </c>
    </row>
    <row r="1374" spans="1:15" x14ac:dyDescent="0.4">
      <c r="A1374" s="117" t="s">
        <v>6634</v>
      </c>
      <c r="B1374" s="117" t="s">
        <v>225</v>
      </c>
      <c r="C1374" s="117" t="s">
        <v>224</v>
      </c>
      <c r="D1374" s="117" t="s">
        <v>223</v>
      </c>
      <c r="E1374" s="117" t="s">
        <v>3909</v>
      </c>
      <c r="F1374" s="117" t="s">
        <v>3908</v>
      </c>
      <c r="G1374" s="118" t="str">
        <f t="shared" si="21"/>
        <v>188212美浜・三方環境衛生組合</v>
      </c>
      <c r="H1374" s="117"/>
      <c r="J1374" s="117"/>
      <c r="K1374" s="121">
        <v>4228</v>
      </c>
      <c r="L1374" s="121">
        <v>2578</v>
      </c>
      <c r="M1374" s="121">
        <v>614</v>
      </c>
      <c r="N1374" s="121">
        <v>655</v>
      </c>
      <c r="O1374" s="121">
        <v>66</v>
      </c>
    </row>
    <row r="1375" spans="1:15" x14ac:dyDescent="0.4">
      <c r="A1375" s="117" t="s">
        <v>6634</v>
      </c>
      <c r="B1375" s="117" t="s">
        <v>225</v>
      </c>
      <c r="C1375" s="117" t="s">
        <v>224</v>
      </c>
      <c r="D1375" s="117" t="s">
        <v>223</v>
      </c>
      <c r="E1375" s="117" t="s">
        <v>3907</v>
      </c>
      <c r="F1375" s="117" t="s">
        <v>3906</v>
      </c>
      <c r="G1375" s="118" t="str">
        <f t="shared" si="21"/>
        <v>188221嶺北消防組合</v>
      </c>
      <c r="H1375" s="117"/>
      <c r="J1375" s="117"/>
      <c r="K1375" s="121">
        <v>1566089</v>
      </c>
      <c r="L1375" s="121">
        <v>745761</v>
      </c>
      <c r="M1375" s="121">
        <v>418843</v>
      </c>
      <c r="N1375" s="121">
        <v>235780</v>
      </c>
      <c r="O1375" s="121">
        <v>2770</v>
      </c>
    </row>
    <row r="1376" spans="1:15" x14ac:dyDescent="0.4">
      <c r="A1376" s="117" t="s">
        <v>6634</v>
      </c>
      <c r="B1376" s="117" t="s">
        <v>225</v>
      </c>
      <c r="C1376" s="117" t="s">
        <v>224</v>
      </c>
      <c r="D1376" s="117" t="s">
        <v>223</v>
      </c>
      <c r="E1376" s="117" t="s">
        <v>3905</v>
      </c>
      <c r="F1376" s="117" t="s">
        <v>3904</v>
      </c>
      <c r="G1376" s="118" t="str">
        <f t="shared" si="21"/>
        <v>188239鯖江・丹生消防組合</v>
      </c>
      <c r="H1376" s="117"/>
      <c r="J1376" s="117"/>
      <c r="K1376" s="121">
        <v>890130</v>
      </c>
      <c r="L1376" s="121">
        <v>423608</v>
      </c>
      <c r="M1376" s="121">
        <v>245781</v>
      </c>
      <c r="N1376" s="121">
        <v>135867</v>
      </c>
      <c r="O1376" s="121">
        <v>1546</v>
      </c>
    </row>
    <row r="1377" spans="1:15" x14ac:dyDescent="0.4">
      <c r="A1377" s="117" t="s">
        <v>6634</v>
      </c>
      <c r="B1377" s="117" t="s">
        <v>225</v>
      </c>
      <c r="C1377" s="117" t="s">
        <v>224</v>
      </c>
      <c r="D1377" s="117" t="s">
        <v>223</v>
      </c>
      <c r="E1377" s="117" t="s">
        <v>3903</v>
      </c>
      <c r="F1377" s="117" t="s">
        <v>3902</v>
      </c>
      <c r="G1377" s="118" t="str">
        <f t="shared" si="21"/>
        <v>188255福井坂井地区広域市町村圏事務組合</v>
      </c>
      <c r="H1377" s="117"/>
      <c r="J1377" s="117"/>
      <c r="K1377" s="121">
        <v>146406</v>
      </c>
      <c r="L1377" s="121">
        <v>76304</v>
      </c>
      <c r="M1377" s="121">
        <v>36377</v>
      </c>
      <c r="N1377" s="121">
        <v>22765</v>
      </c>
      <c r="O1377" s="121">
        <v>315</v>
      </c>
    </row>
    <row r="1378" spans="1:15" x14ac:dyDescent="0.4">
      <c r="A1378" s="117" t="s">
        <v>6634</v>
      </c>
      <c r="B1378" s="117" t="s">
        <v>225</v>
      </c>
      <c r="C1378" s="117" t="s">
        <v>224</v>
      </c>
      <c r="D1378" s="117" t="s">
        <v>223</v>
      </c>
      <c r="E1378" s="117" t="s">
        <v>3901</v>
      </c>
      <c r="F1378" s="117" t="s">
        <v>3900</v>
      </c>
      <c r="G1378" s="118" t="str">
        <f t="shared" si="21"/>
        <v>188271南越消防組合</v>
      </c>
      <c r="H1378" s="117"/>
      <c r="J1378" s="117"/>
      <c r="K1378" s="121">
        <v>1287264</v>
      </c>
      <c r="L1378" s="121">
        <v>584523</v>
      </c>
      <c r="M1378" s="121">
        <v>358501</v>
      </c>
      <c r="N1378" s="121">
        <v>187976</v>
      </c>
      <c r="O1378" s="121">
        <v>2195</v>
      </c>
    </row>
    <row r="1379" spans="1:15" x14ac:dyDescent="0.4">
      <c r="A1379" s="117" t="s">
        <v>6634</v>
      </c>
      <c r="B1379" s="117" t="s">
        <v>225</v>
      </c>
      <c r="C1379" s="117" t="s">
        <v>224</v>
      </c>
      <c r="D1379" s="117" t="s">
        <v>223</v>
      </c>
      <c r="E1379" s="117" t="s">
        <v>3899</v>
      </c>
      <c r="F1379" s="117" t="s">
        <v>3898</v>
      </c>
      <c r="G1379" s="118" t="str">
        <f t="shared" si="21"/>
        <v>188298若狭消防組合</v>
      </c>
      <c r="H1379" s="117"/>
      <c r="J1379" s="117"/>
      <c r="K1379" s="121">
        <v>953081</v>
      </c>
      <c r="L1379" s="121">
        <v>453744</v>
      </c>
      <c r="M1379" s="121">
        <v>251947</v>
      </c>
      <c r="N1379" s="121">
        <v>142436</v>
      </c>
      <c r="O1379" s="121">
        <v>1628</v>
      </c>
    </row>
    <row r="1380" spans="1:15" x14ac:dyDescent="0.4">
      <c r="A1380" s="117" t="s">
        <v>6634</v>
      </c>
      <c r="B1380" s="117" t="s">
        <v>225</v>
      </c>
      <c r="C1380" s="117" t="s">
        <v>224</v>
      </c>
      <c r="D1380" s="117" t="s">
        <v>223</v>
      </c>
      <c r="E1380" s="117" t="s">
        <v>3897</v>
      </c>
      <c r="F1380" s="117" t="s">
        <v>3896</v>
      </c>
      <c r="G1380" s="118" t="str">
        <f t="shared" si="21"/>
        <v>188301敦賀美方消防組合</v>
      </c>
      <c r="H1380" s="117"/>
      <c r="J1380" s="117"/>
      <c r="K1380" s="121">
        <v>1037744</v>
      </c>
      <c r="L1380" s="121">
        <v>537860</v>
      </c>
      <c r="M1380" s="121">
        <v>284268</v>
      </c>
      <c r="N1380" s="121">
        <v>162556</v>
      </c>
      <c r="O1380" s="121">
        <v>1894</v>
      </c>
    </row>
    <row r="1381" spans="1:15" x14ac:dyDescent="0.4">
      <c r="A1381" s="117" t="s">
        <v>6634</v>
      </c>
      <c r="B1381" s="117" t="s">
        <v>225</v>
      </c>
      <c r="C1381" s="117" t="s">
        <v>224</v>
      </c>
      <c r="D1381" s="117" t="s">
        <v>223</v>
      </c>
      <c r="E1381" s="117" t="s">
        <v>3895</v>
      </c>
      <c r="F1381" s="117" t="s">
        <v>3894</v>
      </c>
      <c r="G1381" s="118" t="str">
        <f t="shared" si="21"/>
        <v>188336大野・勝山地区広域行政事務組合</v>
      </c>
      <c r="H1381" s="117"/>
      <c r="J1381" s="117"/>
      <c r="K1381" s="121">
        <v>120753</v>
      </c>
      <c r="L1381" s="121">
        <v>65002</v>
      </c>
      <c r="M1381" s="121">
        <v>31432</v>
      </c>
      <c r="N1381" s="121">
        <v>6304</v>
      </c>
      <c r="O1381" s="121">
        <v>252</v>
      </c>
    </row>
    <row r="1382" spans="1:15" x14ac:dyDescent="0.4">
      <c r="A1382" s="117" t="s">
        <v>6634</v>
      </c>
      <c r="B1382" s="117" t="s">
        <v>225</v>
      </c>
      <c r="C1382" s="117" t="s">
        <v>224</v>
      </c>
      <c r="D1382" s="117" t="s">
        <v>223</v>
      </c>
      <c r="E1382" s="117" t="s">
        <v>3893</v>
      </c>
      <c r="F1382" s="117" t="s">
        <v>3892</v>
      </c>
      <c r="G1382" s="118" t="str">
        <f t="shared" si="21"/>
        <v>188395南越清掃組合</v>
      </c>
      <c r="H1382" s="117"/>
      <c r="J1382" s="117"/>
      <c r="K1382" s="121">
        <v>98271</v>
      </c>
      <c r="L1382" s="121">
        <v>42774</v>
      </c>
      <c r="M1382" s="121">
        <v>22913</v>
      </c>
      <c r="N1382" s="121">
        <v>13390</v>
      </c>
      <c r="O1382" s="121">
        <v>223</v>
      </c>
    </row>
    <row r="1383" spans="1:15" x14ac:dyDescent="0.4">
      <c r="A1383" s="117" t="s">
        <v>6634</v>
      </c>
      <c r="B1383" s="117" t="s">
        <v>225</v>
      </c>
      <c r="C1383" s="117" t="s">
        <v>224</v>
      </c>
      <c r="D1383" s="117" t="s">
        <v>223</v>
      </c>
      <c r="E1383" s="117" t="s">
        <v>3891</v>
      </c>
      <c r="F1383" s="117" t="s">
        <v>3890</v>
      </c>
      <c r="G1383" s="118" t="str">
        <f t="shared" si="21"/>
        <v>188425勝山・永平寺衛生管理組合</v>
      </c>
      <c r="H1383" s="117"/>
      <c r="J1383" s="117"/>
      <c r="K1383" s="121">
        <v>12478</v>
      </c>
      <c r="L1383" s="121">
        <v>7950</v>
      </c>
      <c r="M1383" s="121">
        <v>3369</v>
      </c>
      <c r="N1383" s="121">
        <v>943</v>
      </c>
      <c r="O1383" s="121">
        <v>50</v>
      </c>
    </row>
    <row r="1384" spans="1:15" x14ac:dyDescent="0.4">
      <c r="A1384" s="117" t="s">
        <v>6634</v>
      </c>
      <c r="B1384" s="117" t="s">
        <v>225</v>
      </c>
      <c r="C1384" s="117" t="s">
        <v>224</v>
      </c>
      <c r="D1384" s="117" t="s">
        <v>223</v>
      </c>
      <c r="E1384" s="117" t="s">
        <v>3889</v>
      </c>
      <c r="F1384" s="117" t="s">
        <v>3888</v>
      </c>
      <c r="G1384" s="118" t="str">
        <f t="shared" si="21"/>
        <v>188441鯖江広域衛生施設組合</v>
      </c>
      <c r="H1384" s="117"/>
      <c r="J1384" s="117"/>
      <c r="K1384" s="121">
        <v>56574</v>
      </c>
      <c r="L1384" s="121">
        <v>25665</v>
      </c>
      <c r="M1384" s="121">
        <v>14254</v>
      </c>
      <c r="N1384" s="121">
        <v>8144</v>
      </c>
      <c r="O1384" s="121">
        <v>101</v>
      </c>
    </row>
    <row r="1385" spans="1:15" x14ac:dyDescent="0.4">
      <c r="A1385" s="117" t="s">
        <v>6634</v>
      </c>
      <c r="B1385" s="117" t="s">
        <v>225</v>
      </c>
      <c r="C1385" s="117" t="s">
        <v>224</v>
      </c>
      <c r="D1385" s="117" t="s">
        <v>223</v>
      </c>
      <c r="E1385" s="117" t="s">
        <v>3887</v>
      </c>
      <c r="F1385" s="117" t="s">
        <v>3886</v>
      </c>
      <c r="G1385" s="118" t="str">
        <f t="shared" si="21"/>
        <v>188484福井県丹南広域組合</v>
      </c>
      <c r="H1385" s="117"/>
      <c r="J1385" s="117"/>
      <c r="K1385" s="121">
        <v>68180</v>
      </c>
      <c r="L1385" s="121">
        <v>27440</v>
      </c>
      <c r="M1385" s="121">
        <v>12615</v>
      </c>
      <c r="N1385" s="121">
        <v>9184</v>
      </c>
      <c r="O1385" s="121">
        <v>52</v>
      </c>
    </row>
    <row r="1386" spans="1:15" x14ac:dyDescent="0.4">
      <c r="A1386" s="117" t="s">
        <v>6634</v>
      </c>
      <c r="B1386" s="117" t="s">
        <v>225</v>
      </c>
      <c r="C1386" s="117" t="s">
        <v>224</v>
      </c>
      <c r="D1386" s="117" t="s">
        <v>223</v>
      </c>
      <c r="E1386" s="117" t="s">
        <v>3885</v>
      </c>
      <c r="F1386" s="117" t="s">
        <v>3884</v>
      </c>
      <c r="G1386" s="118" t="str">
        <f t="shared" si="21"/>
        <v>188506福井県自治会館組合</v>
      </c>
      <c r="H1386" s="117"/>
      <c r="J1386" s="117"/>
      <c r="K1386" s="121">
        <v>15389</v>
      </c>
      <c r="L1386" s="121">
        <v>5181</v>
      </c>
      <c r="M1386" s="121">
        <v>2784</v>
      </c>
      <c r="N1386" s="121">
        <v>1613</v>
      </c>
      <c r="O1386" s="121">
        <v>10</v>
      </c>
    </row>
    <row r="1387" spans="1:15" x14ac:dyDescent="0.4">
      <c r="A1387" s="117" t="s">
        <v>6634</v>
      </c>
      <c r="B1387" s="117" t="s">
        <v>225</v>
      </c>
      <c r="C1387" s="117" t="s">
        <v>224</v>
      </c>
      <c r="D1387" s="117" t="s">
        <v>223</v>
      </c>
      <c r="E1387" s="117" t="s">
        <v>3883</v>
      </c>
      <c r="F1387" s="117" t="s">
        <v>3882</v>
      </c>
      <c r="G1387" s="118" t="str">
        <f t="shared" si="21"/>
        <v>188514嶺南広域行政組合</v>
      </c>
      <c r="H1387" s="117"/>
      <c r="J1387" s="117"/>
      <c r="K1387" s="121">
        <v>628</v>
      </c>
      <c r="L1387" s="121">
        <v>0</v>
      </c>
      <c r="M1387" s="121">
        <v>0</v>
      </c>
      <c r="N1387" s="121">
        <v>0</v>
      </c>
      <c r="O1387" s="121">
        <v>20</v>
      </c>
    </row>
    <row r="1388" spans="1:15" x14ac:dyDescent="0.4">
      <c r="A1388" s="117" t="s">
        <v>6634</v>
      </c>
      <c r="B1388" s="117" t="s">
        <v>225</v>
      </c>
      <c r="C1388" s="117" t="s">
        <v>224</v>
      </c>
      <c r="D1388" s="117" t="s">
        <v>223</v>
      </c>
      <c r="E1388" s="117" t="s">
        <v>3881</v>
      </c>
      <c r="F1388" s="117" t="s">
        <v>3880</v>
      </c>
      <c r="G1388" s="118" t="str">
        <f t="shared" si="21"/>
        <v>188531坂井地区広域連合</v>
      </c>
      <c r="H1388" s="117"/>
      <c r="J1388" s="117"/>
      <c r="K1388" s="121">
        <v>40464</v>
      </c>
      <c r="L1388" s="121">
        <v>20654</v>
      </c>
      <c r="M1388" s="121">
        <v>9789</v>
      </c>
      <c r="N1388" s="121">
        <v>6233</v>
      </c>
      <c r="O1388" s="121">
        <v>110</v>
      </c>
    </row>
    <row r="1389" spans="1:15" x14ac:dyDescent="0.4">
      <c r="A1389" s="117" t="s">
        <v>6634</v>
      </c>
      <c r="B1389" s="117" t="s">
        <v>225</v>
      </c>
      <c r="C1389" s="117" t="s">
        <v>224</v>
      </c>
      <c r="D1389" s="117" t="s">
        <v>223</v>
      </c>
      <c r="E1389" s="117" t="s">
        <v>3879</v>
      </c>
      <c r="F1389" s="117" t="s">
        <v>3878</v>
      </c>
      <c r="G1389" s="118" t="str">
        <f t="shared" si="21"/>
        <v>188557福井県後期高齢者医療広域連合</v>
      </c>
      <c r="H1389" s="117"/>
      <c r="J1389" s="117"/>
      <c r="K1389" s="121">
        <v>56903</v>
      </c>
      <c r="L1389" s="121">
        <v>29894</v>
      </c>
      <c r="M1389" s="121">
        <v>17045</v>
      </c>
      <c r="N1389" s="121">
        <v>9366</v>
      </c>
      <c r="O1389" s="121">
        <v>32</v>
      </c>
    </row>
    <row r="1390" spans="1:15" x14ac:dyDescent="0.4">
      <c r="A1390" s="117" t="s">
        <v>6634</v>
      </c>
      <c r="B1390" s="117" t="s">
        <v>225</v>
      </c>
      <c r="C1390" s="117" t="s">
        <v>224</v>
      </c>
      <c r="D1390" s="117" t="s">
        <v>223</v>
      </c>
      <c r="E1390" s="117" t="s">
        <v>6644</v>
      </c>
      <c r="F1390" s="117" t="s">
        <v>6645</v>
      </c>
      <c r="G1390" s="118" t="str">
        <f t="shared" si="21"/>
        <v>188565若狭広域行政事務組合</v>
      </c>
      <c r="H1390" s="117"/>
      <c r="J1390" s="117"/>
      <c r="K1390" s="121">
        <v>950</v>
      </c>
      <c r="L1390" s="121">
        <v>360</v>
      </c>
      <c r="M1390" s="121">
        <v>251</v>
      </c>
      <c r="N1390" s="121">
        <v>0</v>
      </c>
      <c r="O1390" s="121">
        <v>0</v>
      </c>
    </row>
    <row r="1391" spans="1:15" x14ac:dyDescent="0.4">
      <c r="A1391" s="117" t="s">
        <v>6634</v>
      </c>
      <c r="B1391" s="117" t="s">
        <v>225</v>
      </c>
      <c r="C1391" s="117" t="s">
        <v>224</v>
      </c>
      <c r="D1391" s="117" t="s">
        <v>223</v>
      </c>
      <c r="E1391" s="117" t="s">
        <v>3876</v>
      </c>
      <c r="F1391" s="117" t="s">
        <v>3875</v>
      </c>
      <c r="G1391" s="118" t="str">
        <f t="shared" si="21"/>
        <v>192015甲府市</v>
      </c>
      <c r="H1391" s="117"/>
      <c r="J1391" s="117"/>
      <c r="K1391" s="121">
        <v>11477657</v>
      </c>
      <c r="L1391" s="121">
        <v>4437406</v>
      </c>
      <c r="M1391" s="121">
        <v>2371624</v>
      </c>
      <c r="N1391" s="121">
        <v>1687223</v>
      </c>
      <c r="O1391" s="121">
        <v>5352</v>
      </c>
    </row>
    <row r="1392" spans="1:15" x14ac:dyDescent="0.4">
      <c r="A1392" s="117" t="s">
        <v>6634</v>
      </c>
      <c r="B1392" s="117" t="s">
        <v>225</v>
      </c>
      <c r="C1392" s="117" t="s">
        <v>224</v>
      </c>
      <c r="D1392" s="117" t="s">
        <v>223</v>
      </c>
      <c r="E1392" s="117" t="s">
        <v>3874</v>
      </c>
      <c r="F1392" s="117" t="s">
        <v>3873</v>
      </c>
      <c r="G1392" s="118" t="str">
        <f t="shared" si="21"/>
        <v>192023富士吉田市</v>
      </c>
      <c r="H1392" s="117"/>
      <c r="J1392" s="117"/>
      <c r="K1392" s="121">
        <v>3033850</v>
      </c>
      <c r="L1392" s="121">
        <v>1371648</v>
      </c>
      <c r="M1392" s="121">
        <v>728057</v>
      </c>
      <c r="N1392" s="121">
        <v>481082</v>
      </c>
      <c r="O1392" s="121">
        <v>1408</v>
      </c>
    </row>
    <row r="1393" spans="1:15" x14ac:dyDescent="0.4">
      <c r="A1393" s="117" t="s">
        <v>6634</v>
      </c>
      <c r="B1393" s="117" t="s">
        <v>225</v>
      </c>
      <c r="C1393" s="117" t="s">
        <v>224</v>
      </c>
      <c r="D1393" s="117" t="s">
        <v>223</v>
      </c>
      <c r="E1393" s="117" t="s">
        <v>3872</v>
      </c>
      <c r="F1393" s="117" t="s">
        <v>3871</v>
      </c>
      <c r="G1393" s="118" t="str">
        <f t="shared" si="21"/>
        <v>192040都留市</v>
      </c>
      <c r="H1393" s="117"/>
      <c r="J1393" s="117"/>
      <c r="K1393" s="121">
        <v>2003254</v>
      </c>
      <c r="L1393" s="121">
        <v>788681</v>
      </c>
      <c r="M1393" s="121">
        <v>411013</v>
      </c>
      <c r="N1393" s="121">
        <v>286483</v>
      </c>
      <c r="O1393" s="121">
        <v>0</v>
      </c>
    </row>
    <row r="1394" spans="1:15" x14ac:dyDescent="0.4">
      <c r="A1394" s="117" t="s">
        <v>6634</v>
      </c>
      <c r="B1394" s="117" t="s">
        <v>225</v>
      </c>
      <c r="C1394" s="117" t="s">
        <v>224</v>
      </c>
      <c r="D1394" s="117" t="s">
        <v>223</v>
      </c>
      <c r="E1394" s="117" t="s">
        <v>3870</v>
      </c>
      <c r="F1394" s="117" t="s">
        <v>3869</v>
      </c>
      <c r="G1394" s="118" t="str">
        <f t="shared" si="21"/>
        <v>192058山梨市</v>
      </c>
      <c r="H1394" s="117"/>
      <c r="J1394" s="117"/>
      <c r="K1394" s="121">
        <v>2579229</v>
      </c>
      <c r="L1394" s="121">
        <v>1127081</v>
      </c>
      <c r="M1394" s="121">
        <v>566920</v>
      </c>
      <c r="N1394" s="121">
        <v>376482</v>
      </c>
      <c r="O1394" s="121">
        <v>5690</v>
      </c>
    </row>
    <row r="1395" spans="1:15" x14ac:dyDescent="0.4">
      <c r="A1395" s="117" t="s">
        <v>6634</v>
      </c>
      <c r="B1395" s="117" t="s">
        <v>225</v>
      </c>
      <c r="C1395" s="117" t="s">
        <v>224</v>
      </c>
      <c r="D1395" s="117" t="s">
        <v>223</v>
      </c>
      <c r="E1395" s="117" t="s">
        <v>3868</v>
      </c>
      <c r="F1395" s="117" t="s">
        <v>3867</v>
      </c>
      <c r="G1395" s="118" t="str">
        <f t="shared" si="21"/>
        <v>192066大月市</v>
      </c>
      <c r="H1395" s="117"/>
      <c r="J1395" s="117"/>
      <c r="K1395" s="121">
        <v>2397799</v>
      </c>
      <c r="L1395" s="121">
        <v>1047499</v>
      </c>
      <c r="M1395" s="121">
        <v>491936</v>
      </c>
      <c r="N1395" s="121">
        <v>347992</v>
      </c>
      <c r="O1395" s="121">
        <v>2165</v>
      </c>
    </row>
    <row r="1396" spans="1:15" x14ac:dyDescent="0.4">
      <c r="A1396" s="117" t="s">
        <v>6634</v>
      </c>
      <c r="B1396" s="117" t="s">
        <v>225</v>
      </c>
      <c r="C1396" s="117" t="s">
        <v>224</v>
      </c>
      <c r="D1396" s="117" t="s">
        <v>223</v>
      </c>
      <c r="E1396" s="117" t="s">
        <v>3866</v>
      </c>
      <c r="F1396" s="117" t="s">
        <v>3865</v>
      </c>
      <c r="G1396" s="118" t="str">
        <f t="shared" si="21"/>
        <v>192074韮崎市</v>
      </c>
      <c r="H1396" s="117"/>
      <c r="J1396" s="117"/>
      <c r="K1396" s="121">
        <v>1862119</v>
      </c>
      <c r="L1396" s="121">
        <v>782357</v>
      </c>
      <c r="M1396" s="121">
        <v>383912</v>
      </c>
      <c r="N1396" s="121">
        <v>274534</v>
      </c>
      <c r="O1396" s="121">
        <v>1600</v>
      </c>
    </row>
    <row r="1397" spans="1:15" x14ac:dyDescent="0.4">
      <c r="A1397" s="117" t="s">
        <v>6634</v>
      </c>
      <c r="B1397" s="117" t="s">
        <v>225</v>
      </c>
      <c r="C1397" s="117" t="s">
        <v>224</v>
      </c>
      <c r="D1397" s="117" t="s">
        <v>223</v>
      </c>
      <c r="E1397" s="117" t="s">
        <v>3864</v>
      </c>
      <c r="F1397" s="117" t="s">
        <v>3863</v>
      </c>
      <c r="G1397" s="118" t="str">
        <f t="shared" si="21"/>
        <v>192082南アルプス市</v>
      </c>
      <c r="H1397" s="117"/>
      <c r="J1397" s="117"/>
      <c r="K1397" s="121">
        <v>4600864</v>
      </c>
      <c r="L1397" s="121">
        <v>2147771</v>
      </c>
      <c r="M1397" s="121">
        <v>1124726</v>
      </c>
      <c r="N1397" s="121">
        <v>736636</v>
      </c>
      <c r="O1397" s="121">
        <v>4760</v>
      </c>
    </row>
    <row r="1398" spans="1:15" x14ac:dyDescent="0.4">
      <c r="A1398" s="117" t="s">
        <v>6634</v>
      </c>
      <c r="B1398" s="117" t="s">
        <v>225</v>
      </c>
      <c r="C1398" s="117" t="s">
        <v>224</v>
      </c>
      <c r="D1398" s="117" t="s">
        <v>223</v>
      </c>
      <c r="E1398" s="117" t="s">
        <v>3862</v>
      </c>
      <c r="F1398" s="117" t="s">
        <v>3861</v>
      </c>
      <c r="G1398" s="118" t="str">
        <f t="shared" si="21"/>
        <v>192091北杜市</v>
      </c>
      <c r="H1398" s="117"/>
      <c r="J1398" s="117"/>
      <c r="K1398" s="121">
        <v>4654412</v>
      </c>
      <c r="L1398" s="121">
        <v>1958080</v>
      </c>
      <c r="M1398" s="121">
        <v>996495</v>
      </c>
      <c r="N1398" s="121">
        <v>706310</v>
      </c>
      <c r="O1398" s="121">
        <v>6074</v>
      </c>
    </row>
    <row r="1399" spans="1:15" x14ac:dyDescent="0.4">
      <c r="A1399" s="117" t="s">
        <v>6634</v>
      </c>
      <c r="B1399" s="117" t="s">
        <v>225</v>
      </c>
      <c r="C1399" s="117" t="s">
        <v>224</v>
      </c>
      <c r="D1399" s="117" t="s">
        <v>223</v>
      </c>
      <c r="E1399" s="117" t="s">
        <v>3860</v>
      </c>
      <c r="F1399" s="117" t="s">
        <v>3859</v>
      </c>
      <c r="G1399" s="118" t="str">
        <f t="shared" si="21"/>
        <v>192104甲斐市</v>
      </c>
      <c r="H1399" s="117"/>
      <c r="J1399" s="117"/>
      <c r="K1399" s="121">
        <v>3382730</v>
      </c>
      <c r="L1399" s="121">
        <v>1484696</v>
      </c>
      <c r="M1399" s="121">
        <v>746593</v>
      </c>
      <c r="N1399" s="121">
        <v>514037</v>
      </c>
      <c r="O1399" s="121">
        <v>4389</v>
      </c>
    </row>
    <row r="1400" spans="1:15" x14ac:dyDescent="0.4">
      <c r="A1400" s="117" t="s">
        <v>6634</v>
      </c>
      <c r="B1400" s="117" t="s">
        <v>225</v>
      </c>
      <c r="C1400" s="117" t="s">
        <v>224</v>
      </c>
      <c r="D1400" s="117" t="s">
        <v>223</v>
      </c>
      <c r="E1400" s="117" t="s">
        <v>3858</v>
      </c>
      <c r="F1400" s="117" t="s">
        <v>3857</v>
      </c>
      <c r="G1400" s="118" t="str">
        <f t="shared" si="21"/>
        <v>192112笛吹市</v>
      </c>
      <c r="H1400" s="117"/>
      <c r="J1400" s="117"/>
      <c r="K1400" s="121">
        <v>4424703</v>
      </c>
      <c r="L1400" s="121">
        <v>2017853</v>
      </c>
      <c r="M1400" s="121">
        <v>1052646</v>
      </c>
      <c r="N1400" s="121">
        <v>700757</v>
      </c>
      <c r="O1400" s="121">
        <v>4757</v>
      </c>
    </row>
    <row r="1401" spans="1:15" x14ac:dyDescent="0.4">
      <c r="A1401" s="117" t="s">
        <v>6634</v>
      </c>
      <c r="B1401" s="117" t="s">
        <v>225</v>
      </c>
      <c r="C1401" s="117" t="s">
        <v>224</v>
      </c>
      <c r="D1401" s="117" t="s">
        <v>223</v>
      </c>
      <c r="E1401" s="117" t="s">
        <v>3856</v>
      </c>
      <c r="F1401" s="117" t="s">
        <v>3855</v>
      </c>
      <c r="G1401" s="118" t="str">
        <f t="shared" si="21"/>
        <v>192121上野原市</v>
      </c>
      <c r="H1401" s="117"/>
      <c r="J1401" s="117"/>
      <c r="K1401" s="121">
        <v>2046645</v>
      </c>
      <c r="L1401" s="121">
        <v>930962</v>
      </c>
      <c r="M1401" s="121">
        <v>461113</v>
      </c>
      <c r="N1401" s="121">
        <v>318600</v>
      </c>
      <c r="O1401" s="121">
        <v>2243</v>
      </c>
    </row>
    <row r="1402" spans="1:15" x14ac:dyDescent="0.4">
      <c r="A1402" s="117" t="s">
        <v>6634</v>
      </c>
      <c r="B1402" s="117" t="s">
        <v>225</v>
      </c>
      <c r="C1402" s="117" t="s">
        <v>224</v>
      </c>
      <c r="D1402" s="117" t="s">
        <v>223</v>
      </c>
      <c r="E1402" s="117" t="s">
        <v>3854</v>
      </c>
      <c r="F1402" s="117" t="s">
        <v>3853</v>
      </c>
      <c r="G1402" s="118" t="str">
        <f t="shared" si="21"/>
        <v>192139甲州市</v>
      </c>
      <c r="H1402" s="117"/>
      <c r="J1402" s="117"/>
      <c r="K1402" s="121">
        <v>2417964</v>
      </c>
      <c r="L1402" s="121">
        <v>1084091</v>
      </c>
      <c r="M1402" s="121">
        <v>531402</v>
      </c>
      <c r="N1402" s="121">
        <v>344522</v>
      </c>
      <c r="O1402" s="121">
        <v>3595</v>
      </c>
    </row>
    <row r="1403" spans="1:15" x14ac:dyDescent="0.4">
      <c r="A1403" s="117" t="s">
        <v>6634</v>
      </c>
      <c r="B1403" s="117" t="s">
        <v>225</v>
      </c>
      <c r="C1403" s="117" t="s">
        <v>224</v>
      </c>
      <c r="D1403" s="117" t="s">
        <v>223</v>
      </c>
      <c r="E1403" s="117" t="s">
        <v>3852</v>
      </c>
      <c r="F1403" s="117" t="s">
        <v>3851</v>
      </c>
      <c r="G1403" s="118" t="str">
        <f t="shared" si="21"/>
        <v>192147中央市</v>
      </c>
      <c r="H1403" s="117"/>
      <c r="J1403" s="117"/>
      <c r="K1403" s="121">
        <v>1805636</v>
      </c>
      <c r="L1403" s="121">
        <v>799185</v>
      </c>
      <c r="M1403" s="121">
        <v>387773</v>
      </c>
      <c r="N1403" s="121">
        <v>276066</v>
      </c>
      <c r="O1403" s="121">
        <v>2836</v>
      </c>
    </row>
    <row r="1404" spans="1:15" x14ac:dyDescent="0.4">
      <c r="A1404" s="117" t="s">
        <v>6634</v>
      </c>
      <c r="B1404" s="117" t="s">
        <v>225</v>
      </c>
      <c r="C1404" s="117" t="s">
        <v>224</v>
      </c>
      <c r="D1404" s="117" t="s">
        <v>223</v>
      </c>
      <c r="E1404" s="117" t="s">
        <v>3850</v>
      </c>
      <c r="F1404" s="117" t="s">
        <v>3849</v>
      </c>
      <c r="G1404" s="118" t="str">
        <f t="shared" si="21"/>
        <v>193461市川三郷町</v>
      </c>
      <c r="H1404" s="117"/>
      <c r="J1404" s="117"/>
      <c r="K1404" s="121">
        <v>1275835</v>
      </c>
      <c r="L1404" s="121">
        <v>619405</v>
      </c>
      <c r="M1404" s="121">
        <v>281997</v>
      </c>
      <c r="N1404" s="121">
        <v>197648</v>
      </c>
      <c r="O1404" s="121">
        <v>1864</v>
      </c>
    </row>
    <row r="1405" spans="1:15" x14ac:dyDescent="0.4">
      <c r="A1405" s="117" t="s">
        <v>6634</v>
      </c>
      <c r="B1405" s="117" t="s">
        <v>225</v>
      </c>
      <c r="C1405" s="117" t="s">
        <v>224</v>
      </c>
      <c r="D1405" s="117" t="s">
        <v>223</v>
      </c>
      <c r="E1405" s="117" t="s">
        <v>3848</v>
      </c>
      <c r="F1405" s="117" t="s">
        <v>3847</v>
      </c>
      <c r="G1405" s="118" t="str">
        <f t="shared" si="21"/>
        <v>193640早川町</v>
      </c>
      <c r="H1405" s="117"/>
      <c r="J1405" s="117"/>
      <c r="K1405" s="121">
        <v>418919</v>
      </c>
      <c r="L1405" s="121">
        <v>175051</v>
      </c>
      <c r="M1405" s="121">
        <v>83115</v>
      </c>
      <c r="N1405" s="121">
        <v>62988</v>
      </c>
      <c r="O1405" s="121">
        <v>0</v>
      </c>
    </row>
    <row r="1406" spans="1:15" x14ac:dyDescent="0.4">
      <c r="A1406" s="117" t="s">
        <v>6634</v>
      </c>
      <c r="B1406" s="117" t="s">
        <v>225</v>
      </c>
      <c r="C1406" s="117" t="s">
        <v>224</v>
      </c>
      <c r="D1406" s="117" t="s">
        <v>223</v>
      </c>
      <c r="E1406" s="117" t="s">
        <v>3846</v>
      </c>
      <c r="F1406" s="117" t="s">
        <v>3845</v>
      </c>
      <c r="G1406" s="118" t="str">
        <f t="shared" si="21"/>
        <v>193658身延町</v>
      </c>
      <c r="H1406" s="117"/>
      <c r="J1406" s="117"/>
      <c r="K1406" s="121">
        <v>1408252</v>
      </c>
      <c r="L1406" s="121">
        <v>669038</v>
      </c>
      <c r="M1406" s="121">
        <v>313193</v>
      </c>
      <c r="N1406" s="121">
        <v>210951</v>
      </c>
      <c r="O1406" s="121">
        <v>4425</v>
      </c>
    </row>
    <row r="1407" spans="1:15" x14ac:dyDescent="0.4">
      <c r="A1407" s="117" t="s">
        <v>6634</v>
      </c>
      <c r="B1407" s="117" t="s">
        <v>225</v>
      </c>
      <c r="C1407" s="117" t="s">
        <v>224</v>
      </c>
      <c r="D1407" s="117" t="s">
        <v>223</v>
      </c>
      <c r="E1407" s="117" t="s">
        <v>3844</v>
      </c>
      <c r="F1407" s="117" t="s">
        <v>1994</v>
      </c>
      <c r="G1407" s="118" t="str">
        <f t="shared" si="21"/>
        <v>193666南部町</v>
      </c>
      <c r="H1407" s="117"/>
      <c r="J1407" s="117"/>
      <c r="K1407" s="121">
        <v>812523</v>
      </c>
      <c r="L1407" s="121">
        <v>363398</v>
      </c>
      <c r="M1407" s="121">
        <v>177390</v>
      </c>
      <c r="N1407" s="121">
        <v>120242</v>
      </c>
      <c r="O1407" s="121">
        <v>882</v>
      </c>
    </row>
    <row r="1408" spans="1:15" x14ac:dyDescent="0.4">
      <c r="A1408" s="117" t="s">
        <v>6634</v>
      </c>
      <c r="B1408" s="117" t="s">
        <v>225</v>
      </c>
      <c r="C1408" s="117" t="s">
        <v>224</v>
      </c>
      <c r="D1408" s="117" t="s">
        <v>223</v>
      </c>
      <c r="E1408" s="117" t="s">
        <v>3843</v>
      </c>
      <c r="F1408" s="117" t="s">
        <v>3842</v>
      </c>
      <c r="G1408" s="118" t="str">
        <f t="shared" si="21"/>
        <v>193682富士川町</v>
      </c>
      <c r="H1408" s="117"/>
      <c r="J1408" s="117"/>
      <c r="K1408" s="121">
        <v>1245909</v>
      </c>
      <c r="L1408" s="121">
        <v>578131</v>
      </c>
      <c r="M1408" s="121">
        <v>276249</v>
      </c>
      <c r="N1408" s="121">
        <v>188434</v>
      </c>
      <c r="O1408" s="121">
        <v>1305</v>
      </c>
    </row>
    <row r="1409" spans="1:15" x14ac:dyDescent="0.4">
      <c r="A1409" s="117" t="s">
        <v>6634</v>
      </c>
      <c r="B1409" s="117" t="s">
        <v>225</v>
      </c>
      <c r="C1409" s="117" t="s">
        <v>224</v>
      </c>
      <c r="D1409" s="117" t="s">
        <v>223</v>
      </c>
      <c r="E1409" s="117" t="s">
        <v>3841</v>
      </c>
      <c r="F1409" s="117" t="s">
        <v>3840</v>
      </c>
      <c r="G1409" s="118" t="str">
        <f t="shared" si="21"/>
        <v>193844昭和町</v>
      </c>
      <c r="H1409" s="117"/>
      <c r="J1409" s="117"/>
      <c r="K1409" s="121">
        <v>790657</v>
      </c>
      <c r="L1409" s="121">
        <v>337644</v>
      </c>
      <c r="M1409" s="121">
        <v>166504</v>
      </c>
      <c r="N1409" s="121">
        <v>124055</v>
      </c>
      <c r="O1409" s="121">
        <v>930</v>
      </c>
    </row>
    <row r="1410" spans="1:15" x14ac:dyDescent="0.4">
      <c r="A1410" s="117" t="s">
        <v>6634</v>
      </c>
      <c r="B1410" s="117" t="s">
        <v>225</v>
      </c>
      <c r="C1410" s="117" t="s">
        <v>224</v>
      </c>
      <c r="D1410" s="117" t="s">
        <v>223</v>
      </c>
      <c r="E1410" s="117" t="s">
        <v>3839</v>
      </c>
      <c r="F1410" s="117" t="s">
        <v>3838</v>
      </c>
      <c r="G1410" s="118" t="str">
        <f t="shared" ref="G1410:G1473" si="22">E1410&amp;F1410</f>
        <v>194221道志村</v>
      </c>
      <c r="H1410" s="117"/>
      <c r="J1410" s="117"/>
      <c r="K1410" s="121">
        <v>333997</v>
      </c>
      <c r="L1410" s="121">
        <v>112511</v>
      </c>
      <c r="M1410" s="121">
        <v>62083</v>
      </c>
      <c r="N1410" s="121">
        <v>37058</v>
      </c>
      <c r="O1410" s="121">
        <v>332</v>
      </c>
    </row>
    <row r="1411" spans="1:15" x14ac:dyDescent="0.4">
      <c r="A1411" s="117" t="s">
        <v>6634</v>
      </c>
      <c r="B1411" s="117" t="s">
        <v>225</v>
      </c>
      <c r="C1411" s="117" t="s">
        <v>224</v>
      </c>
      <c r="D1411" s="117" t="s">
        <v>223</v>
      </c>
      <c r="E1411" s="117" t="s">
        <v>3837</v>
      </c>
      <c r="F1411" s="117" t="s">
        <v>3836</v>
      </c>
      <c r="G1411" s="118" t="str">
        <f t="shared" si="22"/>
        <v>194239西桂町</v>
      </c>
      <c r="H1411" s="117"/>
      <c r="J1411" s="117"/>
      <c r="K1411" s="121">
        <v>369951</v>
      </c>
      <c r="L1411" s="121">
        <v>155076</v>
      </c>
      <c r="M1411" s="121">
        <v>76150</v>
      </c>
      <c r="N1411" s="121">
        <v>58253</v>
      </c>
      <c r="O1411" s="121">
        <v>423</v>
      </c>
    </row>
    <row r="1412" spans="1:15" x14ac:dyDescent="0.4">
      <c r="A1412" s="117" t="s">
        <v>6634</v>
      </c>
      <c r="B1412" s="117" t="s">
        <v>225</v>
      </c>
      <c r="C1412" s="117" t="s">
        <v>224</v>
      </c>
      <c r="D1412" s="117" t="s">
        <v>223</v>
      </c>
      <c r="E1412" s="117" t="s">
        <v>3835</v>
      </c>
      <c r="F1412" s="117" t="s">
        <v>3834</v>
      </c>
      <c r="G1412" s="118" t="str">
        <f t="shared" si="22"/>
        <v>194247忍野村</v>
      </c>
      <c r="H1412" s="117"/>
      <c r="J1412" s="117"/>
      <c r="K1412" s="121">
        <v>808489</v>
      </c>
      <c r="L1412" s="121">
        <v>357347</v>
      </c>
      <c r="M1412" s="121">
        <v>181400</v>
      </c>
      <c r="N1412" s="121">
        <v>128878</v>
      </c>
      <c r="O1412" s="121">
        <v>1621</v>
      </c>
    </row>
    <row r="1413" spans="1:15" x14ac:dyDescent="0.4">
      <c r="A1413" s="117" t="s">
        <v>6634</v>
      </c>
      <c r="B1413" s="117" t="s">
        <v>225</v>
      </c>
      <c r="C1413" s="117" t="s">
        <v>224</v>
      </c>
      <c r="D1413" s="117" t="s">
        <v>223</v>
      </c>
      <c r="E1413" s="117" t="s">
        <v>3833</v>
      </c>
      <c r="F1413" s="117" t="s">
        <v>3832</v>
      </c>
      <c r="G1413" s="118" t="str">
        <f t="shared" si="22"/>
        <v>194255山中湖村</v>
      </c>
      <c r="H1413" s="117"/>
      <c r="J1413" s="117"/>
      <c r="K1413" s="121">
        <v>717034</v>
      </c>
      <c r="L1413" s="121">
        <v>306337</v>
      </c>
      <c r="M1413" s="121">
        <v>163205</v>
      </c>
      <c r="N1413" s="121">
        <v>110388</v>
      </c>
      <c r="O1413" s="121">
        <v>834</v>
      </c>
    </row>
    <row r="1414" spans="1:15" x14ac:dyDescent="0.4">
      <c r="A1414" s="117" t="s">
        <v>6634</v>
      </c>
      <c r="B1414" s="117" t="s">
        <v>225</v>
      </c>
      <c r="C1414" s="117" t="s">
        <v>224</v>
      </c>
      <c r="D1414" s="117" t="s">
        <v>223</v>
      </c>
      <c r="E1414" s="117" t="s">
        <v>3831</v>
      </c>
      <c r="F1414" s="117" t="s">
        <v>3830</v>
      </c>
      <c r="G1414" s="118" t="str">
        <f t="shared" si="22"/>
        <v>194298鳴沢村</v>
      </c>
      <c r="H1414" s="117"/>
      <c r="J1414" s="117"/>
      <c r="K1414" s="121">
        <v>356625</v>
      </c>
      <c r="L1414" s="121">
        <v>149384</v>
      </c>
      <c r="M1414" s="121">
        <v>73059</v>
      </c>
      <c r="N1414" s="121">
        <v>54875</v>
      </c>
      <c r="O1414" s="121">
        <v>330</v>
      </c>
    </row>
    <row r="1415" spans="1:15" x14ac:dyDescent="0.4">
      <c r="A1415" s="117" t="s">
        <v>6634</v>
      </c>
      <c r="B1415" s="117" t="s">
        <v>225</v>
      </c>
      <c r="C1415" s="117" t="s">
        <v>224</v>
      </c>
      <c r="D1415" s="117" t="s">
        <v>223</v>
      </c>
      <c r="E1415" s="117" t="s">
        <v>3829</v>
      </c>
      <c r="F1415" s="117" t="s">
        <v>3828</v>
      </c>
      <c r="G1415" s="118" t="str">
        <f t="shared" si="22"/>
        <v>194301富士河口湖町</v>
      </c>
      <c r="H1415" s="117"/>
      <c r="J1415" s="117"/>
      <c r="K1415" s="121">
        <v>1505743</v>
      </c>
      <c r="L1415" s="121">
        <v>663778</v>
      </c>
      <c r="M1415" s="121">
        <v>314242</v>
      </c>
      <c r="N1415" s="121">
        <v>222642</v>
      </c>
      <c r="O1415" s="121">
        <v>1953</v>
      </c>
    </row>
    <row r="1416" spans="1:15" x14ac:dyDescent="0.4">
      <c r="A1416" s="117" t="s">
        <v>6634</v>
      </c>
      <c r="B1416" s="117" t="s">
        <v>225</v>
      </c>
      <c r="C1416" s="117" t="s">
        <v>224</v>
      </c>
      <c r="D1416" s="117" t="s">
        <v>223</v>
      </c>
      <c r="E1416" s="117" t="s">
        <v>3827</v>
      </c>
      <c r="F1416" s="117" t="s">
        <v>3826</v>
      </c>
      <c r="G1416" s="118" t="str">
        <f t="shared" si="22"/>
        <v>194425小菅村</v>
      </c>
      <c r="H1416" s="117"/>
      <c r="J1416" s="117"/>
      <c r="K1416" s="121">
        <v>186522</v>
      </c>
      <c r="L1416" s="121">
        <v>62266</v>
      </c>
      <c r="M1416" s="121">
        <v>34642</v>
      </c>
      <c r="N1416" s="121">
        <v>22723</v>
      </c>
      <c r="O1416" s="121">
        <v>314</v>
      </c>
    </row>
    <row r="1417" spans="1:15" x14ac:dyDescent="0.4">
      <c r="A1417" s="117" t="s">
        <v>6634</v>
      </c>
      <c r="B1417" s="117" t="s">
        <v>225</v>
      </c>
      <c r="C1417" s="117" t="s">
        <v>224</v>
      </c>
      <c r="D1417" s="117" t="s">
        <v>223</v>
      </c>
      <c r="E1417" s="117" t="s">
        <v>3825</v>
      </c>
      <c r="F1417" s="117" t="s">
        <v>3824</v>
      </c>
      <c r="G1417" s="118" t="str">
        <f t="shared" si="22"/>
        <v>194433丹波山村</v>
      </c>
      <c r="H1417" s="117"/>
      <c r="J1417" s="117"/>
      <c r="K1417" s="121">
        <v>202649</v>
      </c>
      <c r="L1417" s="121">
        <v>67461</v>
      </c>
      <c r="M1417" s="121">
        <v>35893</v>
      </c>
      <c r="N1417" s="121">
        <v>30555</v>
      </c>
      <c r="O1417" s="121">
        <v>0</v>
      </c>
    </row>
    <row r="1418" spans="1:15" x14ac:dyDescent="0.4">
      <c r="A1418" s="117" t="s">
        <v>6634</v>
      </c>
      <c r="B1418" s="117" t="s">
        <v>225</v>
      </c>
      <c r="C1418" s="117" t="s">
        <v>224</v>
      </c>
      <c r="D1418" s="117" t="s">
        <v>223</v>
      </c>
      <c r="E1418" s="117" t="s">
        <v>3823</v>
      </c>
      <c r="F1418" s="117" t="s">
        <v>3822</v>
      </c>
      <c r="G1418" s="118" t="str">
        <f t="shared" si="22"/>
        <v>198013牛奥山恩賜県有財産保護組合</v>
      </c>
      <c r="H1418" s="117"/>
      <c r="J1418" s="117"/>
      <c r="K1418" s="121">
        <v>0</v>
      </c>
      <c r="L1418" s="121">
        <v>0</v>
      </c>
      <c r="M1418" s="121">
        <v>0</v>
      </c>
      <c r="N1418" s="121">
        <v>0</v>
      </c>
      <c r="O1418" s="121">
        <v>0</v>
      </c>
    </row>
    <row r="1419" spans="1:15" x14ac:dyDescent="0.4">
      <c r="A1419" s="117" t="s">
        <v>6634</v>
      </c>
      <c r="B1419" s="117" t="s">
        <v>225</v>
      </c>
      <c r="C1419" s="117" t="s">
        <v>224</v>
      </c>
      <c r="D1419" s="117" t="s">
        <v>223</v>
      </c>
      <c r="E1419" s="117" t="s">
        <v>3821</v>
      </c>
      <c r="F1419" s="117" t="s">
        <v>3820</v>
      </c>
      <c r="G1419" s="118" t="str">
        <f t="shared" si="22"/>
        <v>198021滑沢山恩賜県有財産保護組合</v>
      </c>
      <c r="H1419" s="117"/>
      <c r="J1419" s="117"/>
      <c r="K1419" s="121">
        <v>0</v>
      </c>
      <c r="L1419" s="121">
        <v>0</v>
      </c>
      <c r="M1419" s="121">
        <v>0</v>
      </c>
      <c r="N1419" s="121">
        <v>0</v>
      </c>
      <c r="O1419" s="121">
        <v>0</v>
      </c>
    </row>
    <row r="1420" spans="1:15" x14ac:dyDescent="0.4">
      <c r="A1420" s="117" t="s">
        <v>6634</v>
      </c>
      <c r="B1420" s="117" t="s">
        <v>225</v>
      </c>
      <c r="C1420" s="117" t="s">
        <v>224</v>
      </c>
      <c r="D1420" s="117" t="s">
        <v>223</v>
      </c>
      <c r="E1420" s="117" t="s">
        <v>3819</v>
      </c>
      <c r="F1420" s="117" t="s">
        <v>3818</v>
      </c>
      <c r="G1420" s="118" t="str">
        <f t="shared" si="22"/>
        <v>198056金峰前山恩賜県有財産保護組合</v>
      </c>
      <c r="H1420" s="117"/>
      <c r="J1420" s="117"/>
      <c r="K1420" s="121">
        <v>0</v>
      </c>
      <c r="L1420" s="121">
        <v>0</v>
      </c>
      <c r="M1420" s="121">
        <v>0</v>
      </c>
      <c r="N1420" s="121">
        <v>0</v>
      </c>
      <c r="O1420" s="121">
        <v>0</v>
      </c>
    </row>
    <row r="1421" spans="1:15" x14ac:dyDescent="0.4">
      <c r="A1421" s="117" t="s">
        <v>6634</v>
      </c>
      <c r="B1421" s="117" t="s">
        <v>225</v>
      </c>
      <c r="C1421" s="117" t="s">
        <v>224</v>
      </c>
      <c r="D1421" s="117" t="s">
        <v>223</v>
      </c>
      <c r="E1421" s="117" t="s">
        <v>3817</v>
      </c>
      <c r="F1421" s="117" t="s">
        <v>3816</v>
      </c>
      <c r="G1421" s="118" t="str">
        <f t="shared" si="22"/>
        <v>198064大蔵沢恩賜県有財産保護組合</v>
      </c>
      <c r="H1421" s="117"/>
      <c r="J1421" s="117"/>
      <c r="K1421" s="121">
        <v>0</v>
      </c>
      <c r="L1421" s="121">
        <v>0</v>
      </c>
      <c r="M1421" s="121">
        <v>0</v>
      </c>
      <c r="N1421" s="121">
        <v>0</v>
      </c>
      <c r="O1421" s="121">
        <v>0</v>
      </c>
    </row>
    <row r="1422" spans="1:15" x14ac:dyDescent="0.4">
      <c r="A1422" s="117" t="s">
        <v>6634</v>
      </c>
      <c r="B1422" s="117" t="s">
        <v>225</v>
      </c>
      <c r="C1422" s="117" t="s">
        <v>224</v>
      </c>
      <c r="D1422" s="117" t="s">
        <v>223</v>
      </c>
      <c r="E1422" s="117" t="s">
        <v>3815</v>
      </c>
      <c r="F1422" s="117" t="s">
        <v>3814</v>
      </c>
      <c r="G1422" s="118" t="str">
        <f t="shared" si="22"/>
        <v>198072深沢山恩賜県有財産保護組合</v>
      </c>
      <c r="H1422" s="117"/>
      <c r="J1422" s="117"/>
      <c r="K1422" s="121">
        <v>0</v>
      </c>
      <c r="L1422" s="121">
        <v>0</v>
      </c>
      <c r="M1422" s="121">
        <v>0</v>
      </c>
      <c r="N1422" s="121">
        <v>0</v>
      </c>
      <c r="O1422" s="121">
        <v>0</v>
      </c>
    </row>
    <row r="1423" spans="1:15" x14ac:dyDescent="0.4">
      <c r="A1423" s="117" t="s">
        <v>6634</v>
      </c>
      <c r="B1423" s="117" t="s">
        <v>225</v>
      </c>
      <c r="C1423" s="117" t="s">
        <v>224</v>
      </c>
      <c r="D1423" s="117" t="s">
        <v>223</v>
      </c>
      <c r="E1423" s="117" t="s">
        <v>3813</v>
      </c>
      <c r="F1423" s="117" t="s">
        <v>3812</v>
      </c>
      <c r="G1423" s="118" t="str">
        <f t="shared" si="22"/>
        <v>198145京戸入会恩賜県有財産保護組合</v>
      </c>
      <c r="H1423" s="117"/>
      <c r="J1423" s="117"/>
      <c r="K1423" s="121">
        <v>0</v>
      </c>
      <c r="L1423" s="121">
        <v>0</v>
      </c>
      <c r="M1423" s="121">
        <v>0</v>
      </c>
      <c r="N1423" s="121">
        <v>0</v>
      </c>
      <c r="O1423" s="121">
        <v>0</v>
      </c>
    </row>
    <row r="1424" spans="1:15" x14ac:dyDescent="0.4">
      <c r="A1424" s="117" t="s">
        <v>6634</v>
      </c>
      <c r="B1424" s="117" t="s">
        <v>225</v>
      </c>
      <c r="C1424" s="117" t="s">
        <v>224</v>
      </c>
      <c r="D1424" s="117" t="s">
        <v>223</v>
      </c>
      <c r="E1424" s="117" t="s">
        <v>3811</v>
      </c>
      <c r="F1424" s="117" t="s">
        <v>3810</v>
      </c>
      <c r="G1424" s="118" t="str">
        <f t="shared" si="22"/>
        <v>198218八町山恩賜県有財産保護組合</v>
      </c>
      <c r="H1424" s="117"/>
      <c r="J1424" s="117"/>
      <c r="K1424" s="121">
        <v>0</v>
      </c>
      <c r="L1424" s="121">
        <v>0</v>
      </c>
      <c r="M1424" s="121">
        <v>0</v>
      </c>
      <c r="N1424" s="121">
        <v>0</v>
      </c>
      <c r="O1424" s="121">
        <v>0</v>
      </c>
    </row>
    <row r="1425" spans="1:15" x14ac:dyDescent="0.4">
      <c r="A1425" s="117" t="s">
        <v>6634</v>
      </c>
      <c r="B1425" s="117" t="s">
        <v>225</v>
      </c>
      <c r="C1425" s="117" t="s">
        <v>224</v>
      </c>
      <c r="D1425" s="117" t="s">
        <v>223</v>
      </c>
      <c r="E1425" s="117" t="s">
        <v>3809</v>
      </c>
      <c r="F1425" s="117" t="s">
        <v>3808</v>
      </c>
      <c r="G1425" s="118" t="str">
        <f t="shared" si="22"/>
        <v>198234奥仙重外二字山恩賜県有財産保護組合</v>
      </c>
      <c r="H1425" s="117"/>
      <c r="J1425" s="117"/>
      <c r="K1425" s="121">
        <v>0</v>
      </c>
      <c r="L1425" s="121">
        <v>0</v>
      </c>
      <c r="M1425" s="121">
        <v>0</v>
      </c>
      <c r="N1425" s="121">
        <v>0</v>
      </c>
      <c r="O1425" s="121">
        <v>0</v>
      </c>
    </row>
    <row r="1426" spans="1:15" x14ac:dyDescent="0.4">
      <c r="A1426" s="117" t="s">
        <v>6634</v>
      </c>
      <c r="B1426" s="117" t="s">
        <v>225</v>
      </c>
      <c r="C1426" s="117" t="s">
        <v>224</v>
      </c>
      <c r="D1426" s="117" t="s">
        <v>223</v>
      </c>
      <c r="E1426" s="117" t="s">
        <v>3807</v>
      </c>
      <c r="F1426" s="117" t="s">
        <v>3806</v>
      </c>
      <c r="G1426" s="118" t="str">
        <f t="shared" si="22"/>
        <v>198251北奥仙丈外二山恩賜県有財産保護組合</v>
      </c>
      <c r="H1426" s="117"/>
      <c r="J1426" s="117"/>
      <c r="K1426" s="121">
        <v>0</v>
      </c>
      <c r="L1426" s="121">
        <v>0</v>
      </c>
      <c r="M1426" s="121">
        <v>0</v>
      </c>
      <c r="N1426" s="121">
        <v>0</v>
      </c>
      <c r="O1426" s="121">
        <v>0</v>
      </c>
    </row>
    <row r="1427" spans="1:15" x14ac:dyDescent="0.4">
      <c r="A1427" s="117" t="s">
        <v>6634</v>
      </c>
      <c r="B1427" s="117" t="s">
        <v>225</v>
      </c>
      <c r="C1427" s="117" t="s">
        <v>224</v>
      </c>
      <c r="D1427" s="117" t="s">
        <v>223</v>
      </c>
      <c r="E1427" s="117" t="s">
        <v>3805</v>
      </c>
      <c r="F1427" s="117" t="s">
        <v>3804</v>
      </c>
      <c r="G1427" s="118" t="str">
        <f t="shared" si="22"/>
        <v>198277御勅使川入旧三十六ケ村入会山恩賜県有財産保護組合</v>
      </c>
      <c r="H1427" s="117"/>
      <c r="J1427" s="117"/>
      <c r="K1427" s="121">
        <v>222</v>
      </c>
      <c r="L1427" s="121">
        <v>0</v>
      </c>
      <c r="M1427" s="121">
        <v>0</v>
      </c>
      <c r="N1427" s="121">
        <v>0</v>
      </c>
      <c r="O1427" s="121">
        <v>0</v>
      </c>
    </row>
    <row r="1428" spans="1:15" x14ac:dyDescent="0.4">
      <c r="A1428" s="117" t="s">
        <v>6634</v>
      </c>
      <c r="B1428" s="117" t="s">
        <v>225</v>
      </c>
      <c r="C1428" s="117" t="s">
        <v>224</v>
      </c>
      <c r="D1428" s="117" t="s">
        <v>223</v>
      </c>
      <c r="E1428" s="117" t="s">
        <v>3803</v>
      </c>
      <c r="F1428" s="117" t="s">
        <v>3802</v>
      </c>
      <c r="G1428" s="118" t="str">
        <f t="shared" si="22"/>
        <v>198323御座石山恩賜県有財産保護組合</v>
      </c>
      <c r="H1428" s="117"/>
      <c r="J1428" s="117"/>
      <c r="K1428" s="121">
        <v>0</v>
      </c>
      <c r="L1428" s="121">
        <v>0</v>
      </c>
      <c r="M1428" s="121">
        <v>0</v>
      </c>
      <c r="N1428" s="121">
        <v>0</v>
      </c>
      <c r="O1428" s="121">
        <v>0</v>
      </c>
    </row>
    <row r="1429" spans="1:15" x14ac:dyDescent="0.4">
      <c r="A1429" s="117" t="s">
        <v>6634</v>
      </c>
      <c r="B1429" s="117" t="s">
        <v>225</v>
      </c>
      <c r="C1429" s="117" t="s">
        <v>224</v>
      </c>
      <c r="D1429" s="117" t="s">
        <v>223</v>
      </c>
      <c r="E1429" s="117" t="s">
        <v>3801</v>
      </c>
      <c r="F1429" s="117" t="s">
        <v>3800</v>
      </c>
      <c r="G1429" s="118" t="str">
        <f t="shared" si="22"/>
        <v>198340老別当恩賜県有財産保護組合</v>
      </c>
      <c r="H1429" s="117"/>
      <c r="J1429" s="117"/>
      <c r="K1429" s="121">
        <v>0</v>
      </c>
      <c r="L1429" s="121">
        <v>0</v>
      </c>
      <c r="M1429" s="121">
        <v>0</v>
      </c>
      <c r="N1429" s="121">
        <v>0</v>
      </c>
      <c r="O1429" s="121">
        <v>0</v>
      </c>
    </row>
    <row r="1430" spans="1:15" x14ac:dyDescent="0.4">
      <c r="A1430" s="117" t="s">
        <v>6634</v>
      </c>
      <c r="B1430" s="117" t="s">
        <v>225</v>
      </c>
      <c r="C1430" s="117" t="s">
        <v>224</v>
      </c>
      <c r="D1430" s="117" t="s">
        <v>223</v>
      </c>
      <c r="E1430" s="117" t="s">
        <v>3799</v>
      </c>
      <c r="F1430" s="117" t="s">
        <v>3798</v>
      </c>
      <c r="G1430" s="118" t="str">
        <f t="shared" si="22"/>
        <v>198358第一御座石前山恩賜県有財産保護組合</v>
      </c>
      <c r="H1430" s="117"/>
      <c r="J1430" s="117"/>
      <c r="K1430" s="121">
        <v>0</v>
      </c>
      <c r="L1430" s="121">
        <v>0</v>
      </c>
      <c r="M1430" s="121">
        <v>0</v>
      </c>
      <c r="N1430" s="121">
        <v>0</v>
      </c>
      <c r="O1430" s="121">
        <v>0</v>
      </c>
    </row>
    <row r="1431" spans="1:15" x14ac:dyDescent="0.4">
      <c r="A1431" s="117" t="s">
        <v>6634</v>
      </c>
      <c r="B1431" s="117" t="s">
        <v>225</v>
      </c>
      <c r="C1431" s="117" t="s">
        <v>224</v>
      </c>
      <c r="D1431" s="117" t="s">
        <v>223</v>
      </c>
      <c r="E1431" s="117" t="s">
        <v>3797</v>
      </c>
      <c r="F1431" s="117" t="s">
        <v>3796</v>
      </c>
      <c r="G1431" s="118" t="str">
        <f t="shared" si="22"/>
        <v>198374牛ケ馬場恩賜県有財産保護組合</v>
      </c>
      <c r="H1431" s="117"/>
      <c r="J1431" s="117"/>
      <c r="K1431" s="121">
        <v>0</v>
      </c>
      <c r="L1431" s="121">
        <v>0</v>
      </c>
      <c r="M1431" s="121">
        <v>0</v>
      </c>
      <c r="N1431" s="121">
        <v>0</v>
      </c>
      <c r="O1431" s="121">
        <v>0</v>
      </c>
    </row>
    <row r="1432" spans="1:15" x14ac:dyDescent="0.4">
      <c r="A1432" s="117" t="s">
        <v>6634</v>
      </c>
      <c r="B1432" s="117" t="s">
        <v>225</v>
      </c>
      <c r="C1432" s="117" t="s">
        <v>224</v>
      </c>
      <c r="D1432" s="117" t="s">
        <v>223</v>
      </c>
      <c r="E1432" s="117" t="s">
        <v>3795</v>
      </c>
      <c r="F1432" s="117" t="s">
        <v>3794</v>
      </c>
      <c r="G1432" s="118" t="str">
        <f t="shared" si="22"/>
        <v>198382大内窪外壱字恩賜県有財産保護組合</v>
      </c>
      <c r="H1432" s="117"/>
      <c r="J1432" s="117"/>
      <c r="K1432" s="121">
        <v>0</v>
      </c>
      <c r="L1432" s="121">
        <v>0</v>
      </c>
      <c r="M1432" s="121">
        <v>0</v>
      </c>
      <c r="N1432" s="121">
        <v>0</v>
      </c>
      <c r="O1432" s="121">
        <v>0</v>
      </c>
    </row>
    <row r="1433" spans="1:15" x14ac:dyDescent="0.4">
      <c r="A1433" s="117" t="s">
        <v>6634</v>
      </c>
      <c r="B1433" s="117" t="s">
        <v>225</v>
      </c>
      <c r="C1433" s="117" t="s">
        <v>224</v>
      </c>
      <c r="D1433" s="117" t="s">
        <v>223</v>
      </c>
      <c r="E1433" s="117" t="s">
        <v>3793</v>
      </c>
      <c r="F1433" s="117" t="s">
        <v>3792</v>
      </c>
      <c r="G1433" s="118" t="str">
        <f t="shared" si="22"/>
        <v>198528釜無山外三字恩賜県有財産保護組合</v>
      </c>
      <c r="H1433" s="117"/>
      <c r="J1433" s="117"/>
      <c r="K1433" s="121">
        <v>0</v>
      </c>
      <c r="L1433" s="121">
        <v>0</v>
      </c>
      <c r="M1433" s="121">
        <v>0</v>
      </c>
      <c r="N1433" s="121">
        <v>0</v>
      </c>
      <c r="O1433" s="121">
        <v>0</v>
      </c>
    </row>
    <row r="1434" spans="1:15" x14ac:dyDescent="0.4">
      <c r="A1434" s="117" t="s">
        <v>6634</v>
      </c>
      <c r="B1434" s="117" t="s">
        <v>225</v>
      </c>
      <c r="C1434" s="117" t="s">
        <v>224</v>
      </c>
      <c r="D1434" s="117" t="s">
        <v>223</v>
      </c>
      <c r="E1434" s="117" t="s">
        <v>3791</v>
      </c>
      <c r="F1434" s="117" t="s">
        <v>3790</v>
      </c>
      <c r="G1434" s="118" t="str">
        <f t="shared" si="22"/>
        <v>198544富士吉田市外二ケ村恩賜県有財産保護組合</v>
      </c>
      <c r="H1434" s="117"/>
      <c r="J1434" s="117"/>
      <c r="K1434" s="121">
        <v>492642</v>
      </c>
      <c r="L1434" s="121">
        <v>184906</v>
      </c>
      <c r="M1434" s="121">
        <v>128881</v>
      </c>
      <c r="N1434" s="121">
        <v>65776</v>
      </c>
      <c r="O1434" s="121">
        <v>380</v>
      </c>
    </row>
    <row r="1435" spans="1:15" x14ac:dyDescent="0.4">
      <c r="A1435" s="117" t="s">
        <v>6634</v>
      </c>
      <c r="B1435" s="117" t="s">
        <v>225</v>
      </c>
      <c r="C1435" s="117" t="s">
        <v>224</v>
      </c>
      <c r="D1435" s="117" t="s">
        <v>223</v>
      </c>
      <c r="E1435" s="117" t="s">
        <v>3789</v>
      </c>
      <c r="F1435" s="117" t="s">
        <v>3788</v>
      </c>
      <c r="G1435" s="118" t="str">
        <f t="shared" si="22"/>
        <v>198561鹿留山恩賜県有財産保護組合</v>
      </c>
      <c r="H1435" s="117"/>
      <c r="J1435" s="117"/>
      <c r="K1435" s="121">
        <v>0</v>
      </c>
      <c r="L1435" s="121">
        <v>0</v>
      </c>
      <c r="M1435" s="121">
        <v>0</v>
      </c>
      <c r="N1435" s="121">
        <v>0</v>
      </c>
      <c r="O1435" s="121">
        <v>0</v>
      </c>
    </row>
    <row r="1436" spans="1:15" x14ac:dyDescent="0.4">
      <c r="A1436" s="117" t="s">
        <v>6634</v>
      </c>
      <c r="B1436" s="117" t="s">
        <v>225</v>
      </c>
      <c r="C1436" s="117" t="s">
        <v>224</v>
      </c>
      <c r="D1436" s="117" t="s">
        <v>223</v>
      </c>
      <c r="E1436" s="117" t="s">
        <v>3787</v>
      </c>
      <c r="F1436" s="117" t="s">
        <v>3786</v>
      </c>
      <c r="G1436" s="118" t="str">
        <f t="shared" si="22"/>
        <v>198579大旅外二恩賜県有財産保護組合</v>
      </c>
      <c r="H1436" s="117"/>
      <c r="J1436" s="117"/>
      <c r="K1436" s="121">
        <v>0</v>
      </c>
      <c r="L1436" s="121">
        <v>0</v>
      </c>
      <c r="M1436" s="121">
        <v>0</v>
      </c>
      <c r="N1436" s="121">
        <v>0</v>
      </c>
      <c r="O1436" s="121">
        <v>0</v>
      </c>
    </row>
    <row r="1437" spans="1:15" x14ac:dyDescent="0.4">
      <c r="A1437" s="117" t="s">
        <v>6634</v>
      </c>
      <c r="B1437" s="117" t="s">
        <v>225</v>
      </c>
      <c r="C1437" s="117" t="s">
        <v>224</v>
      </c>
      <c r="D1437" s="117" t="s">
        <v>223</v>
      </c>
      <c r="E1437" s="117" t="s">
        <v>3785</v>
      </c>
      <c r="F1437" s="117" t="s">
        <v>3784</v>
      </c>
      <c r="G1437" s="118" t="str">
        <f t="shared" si="22"/>
        <v>198587鳴沢・富士河口湖恩賜県有財産保護組合</v>
      </c>
      <c r="H1437" s="117"/>
      <c r="J1437" s="117"/>
      <c r="K1437" s="121">
        <v>24723</v>
      </c>
      <c r="L1437" s="121">
        <v>9895</v>
      </c>
      <c r="M1437" s="121">
        <v>3440</v>
      </c>
      <c r="N1437" s="121">
        <v>3640</v>
      </c>
      <c r="O1437" s="121">
        <v>22</v>
      </c>
    </row>
    <row r="1438" spans="1:15" x14ac:dyDescent="0.4">
      <c r="A1438" s="117" t="s">
        <v>6634</v>
      </c>
      <c r="B1438" s="117" t="s">
        <v>225</v>
      </c>
      <c r="C1438" s="117" t="s">
        <v>224</v>
      </c>
      <c r="D1438" s="117" t="s">
        <v>223</v>
      </c>
      <c r="E1438" s="117" t="s">
        <v>3783</v>
      </c>
      <c r="F1438" s="117" t="s">
        <v>3782</v>
      </c>
      <c r="G1438" s="118" t="str">
        <f t="shared" si="22"/>
        <v>198595小金沢土室山恩賜県有財産保護組合</v>
      </c>
      <c r="H1438" s="117"/>
      <c r="J1438" s="117"/>
      <c r="K1438" s="121">
        <v>0</v>
      </c>
      <c r="L1438" s="121">
        <v>0</v>
      </c>
      <c r="M1438" s="121">
        <v>0</v>
      </c>
      <c r="N1438" s="121">
        <v>0</v>
      </c>
      <c r="O1438" s="121">
        <v>0</v>
      </c>
    </row>
    <row r="1439" spans="1:15" x14ac:dyDescent="0.4">
      <c r="A1439" s="117" t="s">
        <v>6634</v>
      </c>
      <c r="B1439" s="117" t="s">
        <v>225</v>
      </c>
      <c r="C1439" s="117" t="s">
        <v>224</v>
      </c>
      <c r="D1439" s="117" t="s">
        <v>223</v>
      </c>
      <c r="E1439" s="117" t="s">
        <v>3781</v>
      </c>
      <c r="F1439" s="117" t="s">
        <v>3780</v>
      </c>
      <c r="G1439" s="118" t="str">
        <f t="shared" si="22"/>
        <v>198617野脇恩賜県有財産保護組合</v>
      </c>
      <c r="H1439" s="117"/>
      <c r="J1439" s="117"/>
      <c r="K1439" s="121">
        <v>0</v>
      </c>
      <c r="L1439" s="121">
        <v>0</v>
      </c>
      <c r="M1439" s="121">
        <v>0</v>
      </c>
      <c r="N1439" s="121">
        <v>0</v>
      </c>
      <c r="O1439" s="121">
        <v>0</v>
      </c>
    </row>
    <row r="1440" spans="1:15" x14ac:dyDescent="0.4">
      <c r="A1440" s="117" t="s">
        <v>6634</v>
      </c>
      <c r="B1440" s="117" t="s">
        <v>225</v>
      </c>
      <c r="C1440" s="117" t="s">
        <v>224</v>
      </c>
      <c r="D1440" s="117" t="s">
        <v>223</v>
      </c>
      <c r="E1440" s="117" t="s">
        <v>3779</v>
      </c>
      <c r="F1440" s="117" t="s">
        <v>3778</v>
      </c>
      <c r="G1440" s="118" t="str">
        <f t="shared" si="22"/>
        <v>198714峡南衛生組合</v>
      </c>
      <c r="H1440" s="117"/>
      <c r="J1440" s="117"/>
      <c r="K1440" s="121">
        <v>112544</v>
      </c>
      <c r="L1440" s="121">
        <v>32795</v>
      </c>
      <c r="M1440" s="121">
        <v>15983</v>
      </c>
      <c r="N1440" s="121">
        <v>9702</v>
      </c>
      <c r="O1440" s="121">
        <v>356</v>
      </c>
    </row>
    <row r="1441" spans="1:15" x14ac:dyDescent="0.4">
      <c r="A1441" s="117" t="s">
        <v>6634</v>
      </c>
      <c r="B1441" s="117" t="s">
        <v>225</v>
      </c>
      <c r="C1441" s="117" t="s">
        <v>224</v>
      </c>
      <c r="D1441" s="117" t="s">
        <v>223</v>
      </c>
      <c r="E1441" s="117" t="s">
        <v>3777</v>
      </c>
      <c r="F1441" s="117" t="s">
        <v>3776</v>
      </c>
      <c r="G1441" s="118" t="str">
        <f t="shared" si="22"/>
        <v>198838三郡衛生組合</v>
      </c>
      <c r="H1441" s="117"/>
      <c r="J1441" s="117"/>
      <c r="K1441" s="121">
        <v>50527</v>
      </c>
      <c r="L1441" s="121">
        <v>24323</v>
      </c>
      <c r="M1441" s="121">
        <v>10003</v>
      </c>
      <c r="N1441" s="121">
        <v>8673</v>
      </c>
      <c r="O1441" s="121">
        <v>102</v>
      </c>
    </row>
    <row r="1442" spans="1:15" x14ac:dyDescent="0.4">
      <c r="A1442" s="117" t="s">
        <v>6634</v>
      </c>
      <c r="B1442" s="117" t="s">
        <v>225</v>
      </c>
      <c r="C1442" s="117" t="s">
        <v>224</v>
      </c>
      <c r="D1442" s="117" t="s">
        <v>223</v>
      </c>
      <c r="E1442" s="117" t="s">
        <v>3775</v>
      </c>
      <c r="F1442" s="117" t="s">
        <v>3774</v>
      </c>
      <c r="G1442" s="118" t="str">
        <f t="shared" si="22"/>
        <v>198960大月都留広域事務組合</v>
      </c>
      <c r="H1442" s="117"/>
      <c r="J1442" s="117"/>
      <c r="K1442" s="121">
        <v>100404</v>
      </c>
      <c r="L1442" s="121">
        <v>49386</v>
      </c>
      <c r="M1442" s="121">
        <v>24067</v>
      </c>
      <c r="N1442" s="121">
        <v>14984</v>
      </c>
      <c r="O1442" s="121">
        <v>234</v>
      </c>
    </row>
    <row r="1443" spans="1:15" x14ac:dyDescent="0.4">
      <c r="A1443" s="117" t="s">
        <v>6634</v>
      </c>
      <c r="B1443" s="117" t="s">
        <v>225</v>
      </c>
      <c r="C1443" s="117" t="s">
        <v>224</v>
      </c>
      <c r="D1443" s="117" t="s">
        <v>223</v>
      </c>
      <c r="E1443" s="117" t="s">
        <v>3773</v>
      </c>
      <c r="F1443" s="117" t="s">
        <v>3772</v>
      </c>
      <c r="G1443" s="118" t="str">
        <f t="shared" si="22"/>
        <v>198994河口湖南中学校組合</v>
      </c>
      <c r="H1443" s="117"/>
      <c r="J1443" s="117"/>
      <c r="K1443" s="121">
        <v>66705</v>
      </c>
      <c r="L1443" s="121">
        <v>19592</v>
      </c>
      <c r="M1443" s="121">
        <v>7482</v>
      </c>
      <c r="N1443" s="121">
        <v>6793</v>
      </c>
      <c r="O1443" s="121">
        <v>177</v>
      </c>
    </row>
    <row r="1444" spans="1:15" x14ac:dyDescent="0.4">
      <c r="A1444" s="117" t="s">
        <v>6634</v>
      </c>
      <c r="B1444" s="117" t="s">
        <v>225</v>
      </c>
      <c r="C1444" s="117" t="s">
        <v>224</v>
      </c>
      <c r="D1444" s="117" t="s">
        <v>223</v>
      </c>
      <c r="E1444" s="117" t="s">
        <v>3771</v>
      </c>
      <c r="F1444" s="117" t="s">
        <v>3770</v>
      </c>
      <c r="G1444" s="118" t="str">
        <f t="shared" si="22"/>
        <v>199079青木ケ原衛生センター</v>
      </c>
      <c r="H1444" s="117"/>
      <c r="J1444" s="117"/>
      <c r="K1444" s="121">
        <v>23328</v>
      </c>
      <c r="L1444" s="121">
        <v>10632</v>
      </c>
      <c r="M1444" s="121">
        <v>5551</v>
      </c>
      <c r="N1444" s="121">
        <v>3362</v>
      </c>
      <c r="O1444" s="121">
        <v>146</v>
      </c>
    </row>
    <row r="1445" spans="1:15" x14ac:dyDescent="0.4">
      <c r="A1445" s="117" t="s">
        <v>6634</v>
      </c>
      <c r="B1445" s="117" t="s">
        <v>225</v>
      </c>
      <c r="C1445" s="117" t="s">
        <v>224</v>
      </c>
      <c r="D1445" s="117" t="s">
        <v>223</v>
      </c>
      <c r="E1445" s="117" t="s">
        <v>3769</v>
      </c>
      <c r="F1445" s="117" t="s">
        <v>3768</v>
      </c>
      <c r="G1445" s="118" t="str">
        <f t="shared" si="22"/>
        <v>199176東山梨行政事務組合</v>
      </c>
      <c r="H1445" s="117"/>
      <c r="J1445" s="117"/>
      <c r="K1445" s="121">
        <v>891691</v>
      </c>
      <c r="L1445" s="121">
        <v>439236</v>
      </c>
      <c r="M1445" s="121">
        <v>241581</v>
      </c>
      <c r="N1445" s="121">
        <v>140630</v>
      </c>
      <c r="O1445" s="121">
        <v>1700</v>
      </c>
    </row>
    <row r="1446" spans="1:15" x14ac:dyDescent="0.4">
      <c r="A1446" s="117" t="s">
        <v>6634</v>
      </c>
      <c r="B1446" s="117" t="s">
        <v>225</v>
      </c>
      <c r="C1446" s="117" t="s">
        <v>224</v>
      </c>
      <c r="D1446" s="117" t="s">
        <v>223</v>
      </c>
      <c r="E1446" s="117" t="s">
        <v>3767</v>
      </c>
      <c r="F1446" s="117" t="s">
        <v>3766</v>
      </c>
      <c r="G1446" s="118" t="str">
        <f t="shared" si="22"/>
        <v>199184東山梨環境衛生組合</v>
      </c>
      <c r="H1446" s="117"/>
      <c r="J1446" s="117"/>
      <c r="K1446" s="121">
        <v>10683</v>
      </c>
      <c r="L1446" s="121">
        <v>4993</v>
      </c>
      <c r="M1446" s="121">
        <v>2587</v>
      </c>
      <c r="N1446" s="121">
        <v>1599</v>
      </c>
      <c r="O1446" s="121">
        <v>38</v>
      </c>
    </row>
    <row r="1447" spans="1:15" x14ac:dyDescent="0.4">
      <c r="A1447" s="117" t="s">
        <v>6634</v>
      </c>
      <c r="B1447" s="117" t="s">
        <v>225</v>
      </c>
      <c r="C1447" s="117" t="s">
        <v>224</v>
      </c>
      <c r="D1447" s="117" t="s">
        <v>223</v>
      </c>
      <c r="E1447" s="117" t="s">
        <v>3765</v>
      </c>
      <c r="F1447" s="117" t="s">
        <v>3764</v>
      </c>
      <c r="G1447" s="118" t="str">
        <f t="shared" si="22"/>
        <v>199214青木が原ごみ処理組合</v>
      </c>
      <c r="H1447" s="117"/>
      <c r="J1447" s="117"/>
      <c r="K1447" s="121">
        <v>13024</v>
      </c>
      <c r="L1447" s="121">
        <v>6092</v>
      </c>
      <c r="M1447" s="121">
        <v>2082</v>
      </c>
      <c r="N1447" s="121">
        <v>1669</v>
      </c>
      <c r="O1447" s="121">
        <v>132</v>
      </c>
    </row>
    <row r="1448" spans="1:15" x14ac:dyDescent="0.4">
      <c r="A1448" s="117" t="s">
        <v>6634</v>
      </c>
      <c r="B1448" s="117" t="s">
        <v>225</v>
      </c>
      <c r="C1448" s="117" t="s">
        <v>224</v>
      </c>
      <c r="D1448" s="117" t="s">
        <v>223</v>
      </c>
      <c r="E1448" s="117" t="s">
        <v>3763</v>
      </c>
      <c r="F1448" s="117" t="s">
        <v>3762</v>
      </c>
      <c r="G1448" s="118" t="str">
        <f t="shared" si="22"/>
        <v>199222甲府地区広域行政事務組合</v>
      </c>
      <c r="H1448" s="117"/>
      <c r="J1448" s="117"/>
      <c r="K1448" s="121">
        <v>2871000</v>
      </c>
      <c r="L1448" s="121">
        <v>1321938</v>
      </c>
      <c r="M1448" s="121">
        <v>770586</v>
      </c>
      <c r="N1448" s="121">
        <v>430034</v>
      </c>
      <c r="O1448" s="121">
        <v>3863</v>
      </c>
    </row>
    <row r="1449" spans="1:15" x14ac:dyDescent="0.4">
      <c r="A1449" s="117" t="s">
        <v>6634</v>
      </c>
      <c r="B1449" s="117" t="s">
        <v>225</v>
      </c>
      <c r="C1449" s="117" t="s">
        <v>224</v>
      </c>
      <c r="D1449" s="117" t="s">
        <v>223</v>
      </c>
      <c r="E1449" s="117" t="s">
        <v>3761</v>
      </c>
      <c r="F1449" s="117" t="s">
        <v>3760</v>
      </c>
      <c r="G1449" s="118" t="str">
        <f t="shared" si="22"/>
        <v>199249中巨摩地区広域事務組合</v>
      </c>
      <c r="H1449" s="117"/>
      <c r="J1449" s="117"/>
      <c r="K1449" s="121">
        <v>201162</v>
      </c>
      <c r="L1449" s="121">
        <v>106816</v>
      </c>
      <c r="M1449" s="121">
        <v>43647</v>
      </c>
      <c r="N1449" s="121">
        <v>28797</v>
      </c>
      <c r="O1449" s="121">
        <v>533</v>
      </c>
    </row>
    <row r="1450" spans="1:15" x14ac:dyDescent="0.4">
      <c r="A1450" s="117" t="s">
        <v>6634</v>
      </c>
      <c r="B1450" s="117" t="s">
        <v>225</v>
      </c>
      <c r="C1450" s="117" t="s">
        <v>224</v>
      </c>
      <c r="D1450" s="117" t="s">
        <v>223</v>
      </c>
      <c r="E1450" s="117" t="s">
        <v>3759</v>
      </c>
      <c r="F1450" s="117" t="s">
        <v>3758</v>
      </c>
      <c r="G1450" s="118" t="str">
        <f t="shared" si="22"/>
        <v>199257山梨県市町村総合事務組合（普通会計分）</v>
      </c>
      <c r="H1450" s="117"/>
      <c r="J1450" s="117"/>
      <c r="K1450" s="121">
        <v>4867585</v>
      </c>
      <c r="L1450" s="121">
        <v>61274</v>
      </c>
      <c r="M1450" s="121">
        <v>30762</v>
      </c>
      <c r="N1450" s="121">
        <v>19435</v>
      </c>
      <c r="O1450" s="121">
        <v>4195</v>
      </c>
    </row>
    <row r="1451" spans="1:15" x14ac:dyDescent="0.4">
      <c r="A1451" s="117" t="s">
        <v>6634</v>
      </c>
      <c r="B1451" s="117" t="s">
        <v>225</v>
      </c>
      <c r="C1451" s="117" t="s">
        <v>224</v>
      </c>
      <c r="D1451" s="117" t="s">
        <v>223</v>
      </c>
      <c r="E1451" s="117" t="s">
        <v>3757</v>
      </c>
      <c r="F1451" s="117" t="s">
        <v>3756</v>
      </c>
      <c r="G1451" s="118" t="str">
        <f t="shared" si="22"/>
        <v>199265山梨県市町村総合事務組合（事業会計分）</v>
      </c>
      <c r="H1451" s="117"/>
      <c r="J1451" s="117"/>
      <c r="K1451" s="121">
        <v>0</v>
      </c>
      <c r="L1451" s="121">
        <v>0</v>
      </c>
      <c r="M1451" s="121">
        <v>0</v>
      </c>
      <c r="N1451" s="121">
        <v>0</v>
      </c>
      <c r="O1451" s="121">
        <v>0</v>
      </c>
    </row>
    <row r="1452" spans="1:15" x14ac:dyDescent="0.4">
      <c r="A1452" s="117" t="s">
        <v>6634</v>
      </c>
      <c r="B1452" s="117" t="s">
        <v>225</v>
      </c>
      <c r="C1452" s="117" t="s">
        <v>224</v>
      </c>
      <c r="D1452" s="117" t="s">
        <v>223</v>
      </c>
      <c r="E1452" s="117" t="s">
        <v>3755</v>
      </c>
      <c r="F1452" s="117" t="s">
        <v>3754</v>
      </c>
      <c r="G1452" s="118" t="str">
        <f t="shared" si="22"/>
        <v>199303峡北広域行政事務組合</v>
      </c>
      <c r="H1452" s="117"/>
      <c r="J1452" s="117"/>
      <c r="K1452" s="121">
        <v>1113559</v>
      </c>
      <c r="L1452" s="121">
        <v>544512</v>
      </c>
      <c r="M1452" s="121">
        <v>305831</v>
      </c>
      <c r="N1452" s="121">
        <v>173633</v>
      </c>
      <c r="O1452" s="121">
        <v>2078</v>
      </c>
    </row>
    <row r="1453" spans="1:15" x14ac:dyDescent="0.4">
      <c r="A1453" s="117" t="s">
        <v>6634</v>
      </c>
      <c r="B1453" s="117" t="s">
        <v>225</v>
      </c>
      <c r="C1453" s="117" t="s">
        <v>224</v>
      </c>
      <c r="D1453" s="117" t="s">
        <v>223</v>
      </c>
      <c r="E1453" s="117" t="s">
        <v>3753</v>
      </c>
      <c r="F1453" s="117" t="s">
        <v>3752</v>
      </c>
      <c r="G1453" s="118" t="str">
        <f t="shared" si="22"/>
        <v>199311東八代広域行政事務組合</v>
      </c>
      <c r="H1453" s="117"/>
      <c r="J1453" s="117"/>
      <c r="K1453" s="121">
        <v>14815</v>
      </c>
      <c r="L1453" s="121">
        <v>0</v>
      </c>
      <c r="M1453" s="121">
        <v>0</v>
      </c>
      <c r="N1453" s="121">
        <v>0</v>
      </c>
      <c r="O1453" s="121">
        <v>96</v>
      </c>
    </row>
    <row r="1454" spans="1:15" x14ac:dyDescent="0.4">
      <c r="A1454" s="117" t="s">
        <v>6634</v>
      </c>
      <c r="B1454" s="117" t="s">
        <v>225</v>
      </c>
      <c r="C1454" s="117" t="s">
        <v>224</v>
      </c>
      <c r="D1454" s="117" t="s">
        <v>223</v>
      </c>
      <c r="E1454" s="117" t="s">
        <v>3751</v>
      </c>
      <c r="F1454" s="117" t="s">
        <v>3750</v>
      </c>
      <c r="G1454" s="118" t="str">
        <f t="shared" si="22"/>
        <v>199320峡南広域行政組合</v>
      </c>
      <c r="H1454" s="117"/>
      <c r="J1454" s="117"/>
      <c r="K1454" s="121">
        <v>1084999</v>
      </c>
      <c r="L1454" s="121">
        <v>522355</v>
      </c>
      <c r="M1454" s="121">
        <v>293882</v>
      </c>
      <c r="N1454" s="121">
        <v>168796</v>
      </c>
      <c r="O1454" s="121">
        <v>1790</v>
      </c>
    </row>
    <row r="1455" spans="1:15" x14ac:dyDescent="0.4">
      <c r="A1455" s="117" t="s">
        <v>6634</v>
      </c>
      <c r="B1455" s="117" t="s">
        <v>225</v>
      </c>
      <c r="C1455" s="117" t="s">
        <v>224</v>
      </c>
      <c r="D1455" s="117" t="s">
        <v>223</v>
      </c>
      <c r="E1455" s="117" t="s">
        <v>3749</v>
      </c>
      <c r="F1455" s="117" t="s">
        <v>3748</v>
      </c>
      <c r="G1455" s="118" t="str">
        <f t="shared" si="22"/>
        <v>199346釈迦堂遺跡博物館組合</v>
      </c>
      <c r="H1455" s="117"/>
      <c r="J1455" s="117"/>
      <c r="K1455" s="121">
        <v>11267</v>
      </c>
      <c r="L1455" s="121">
        <v>6648</v>
      </c>
      <c r="M1455" s="121">
        <v>2351</v>
      </c>
      <c r="N1455" s="121">
        <v>1049</v>
      </c>
      <c r="O1455" s="121">
        <v>6</v>
      </c>
    </row>
    <row r="1456" spans="1:15" x14ac:dyDescent="0.4">
      <c r="A1456" s="117" t="s">
        <v>6634</v>
      </c>
      <c r="B1456" s="117" t="s">
        <v>225</v>
      </c>
      <c r="C1456" s="117" t="s">
        <v>224</v>
      </c>
      <c r="D1456" s="117" t="s">
        <v>223</v>
      </c>
      <c r="E1456" s="117" t="s">
        <v>3747</v>
      </c>
      <c r="F1456" s="117" t="s">
        <v>3746</v>
      </c>
      <c r="G1456" s="118" t="str">
        <f t="shared" si="22"/>
        <v>199362富士五湖広域行政事務組合</v>
      </c>
      <c r="H1456" s="117"/>
      <c r="J1456" s="117"/>
      <c r="K1456" s="121">
        <v>1130564</v>
      </c>
      <c r="L1456" s="121">
        <v>542073</v>
      </c>
      <c r="M1456" s="121">
        <v>318533</v>
      </c>
      <c r="N1456" s="121">
        <v>180015</v>
      </c>
      <c r="O1456" s="121">
        <v>2100</v>
      </c>
    </row>
    <row r="1457" spans="1:15" x14ac:dyDescent="0.4">
      <c r="A1457" s="117" t="s">
        <v>6634</v>
      </c>
      <c r="B1457" s="117" t="s">
        <v>225</v>
      </c>
      <c r="C1457" s="117" t="s">
        <v>224</v>
      </c>
      <c r="D1457" s="117" t="s">
        <v>223</v>
      </c>
      <c r="E1457" s="117" t="s">
        <v>3745</v>
      </c>
      <c r="F1457" s="117" t="s">
        <v>3744</v>
      </c>
      <c r="G1457" s="118" t="str">
        <f t="shared" si="22"/>
        <v>199397山梨県東部広域連合</v>
      </c>
      <c r="H1457" s="117"/>
      <c r="J1457" s="117"/>
      <c r="K1457" s="121">
        <v>125683</v>
      </c>
      <c r="L1457" s="121">
        <v>60110</v>
      </c>
      <c r="M1457" s="121">
        <v>26363</v>
      </c>
      <c r="N1457" s="121">
        <v>17491</v>
      </c>
      <c r="O1457" s="121">
        <v>191</v>
      </c>
    </row>
    <row r="1458" spans="1:15" x14ac:dyDescent="0.4">
      <c r="A1458" s="117" t="s">
        <v>6634</v>
      </c>
      <c r="B1458" s="117" t="s">
        <v>225</v>
      </c>
      <c r="C1458" s="117" t="s">
        <v>224</v>
      </c>
      <c r="D1458" s="117" t="s">
        <v>223</v>
      </c>
      <c r="E1458" s="117" t="s">
        <v>3743</v>
      </c>
      <c r="F1458" s="117" t="s">
        <v>3742</v>
      </c>
      <c r="G1458" s="118" t="str">
        <f t="shared" si="22"/>
        <v>199419山梨県後期高齢者医療広域連合</v>
      </c>
      <c r="H1458" s="117"/>
      <c r="J1458" s="117"/>
      <c r="K1458" s="121">
        <v>2458</v>
      </c>
      <c r="L1458" s="121">
        <v>0</v>
      </c>
      <c r="M1458" s="121">
        <v>1331</v>
      </c>
      <c r="N1458" s="121">
        <v>0</v>
      </c>
      <c r="O1458" s="121">
        <v>104</v>
      </c>
    </row>
    <row r="1459" spans="1:15" x14ac:dyDescent="0.4">
      <c r="A1459" s="117" t="s">
        <v>6634</v>
      </c>
      <c r="B1459" s="117" t="s">
        <v>225</v>
      </c>
      <c r="C1459" s="117" t="s">
        <v>224</v>
      </c>
      <c r="D1459" s="117" t="s">
        <v>223</v>
      </c>
      <c r="E1459" s="117" t="s">
        <v>3741</v>
      </c>
      <c r="F1459" s="117" t="s">
        <v>3740</v>
      </c>
      <c r="G1459" s="118" t="str">
        <f t="shared" si="22"/>
        <v>199427甲府・峡東地域ごみ処理施設事務組合</v>
      </c>
      <c r="H1459" s="117"/>
      <c r="J1459" s="117"/>
      <c r="K1459" s="121">
        <v>4905</v>
      </c>
      <c r="L1459" s="121">
        <v>0</v>
      </c>
      <c r="M1459" s="121">
        <v>0</v>
      </c>
      <c r="N1459" s="121">
        <v>0</v>
      </c>
      <c r="O1459" s="121">
        <v>0</v>
      </c>
    </row>
    <row r="1460" spans="1:15" x14ac:dyDescent="0.4">
      <c r="A1460" s="117" t="s">
        <v>6634</v>
      </c>
      <c r="B1460" s="117" t="s">
        <v>225</v>
      </c>
      <c r="C1460" s="117" t="s">
        <v>224</v>
      </c>
      <c r="D1460" s="117" t="s">
        <v>223</v>
      </c>
      <c r="E1460" s="117" t="s">
        <v>3738</v>
      </c>
      <c r="F1460" s="117" t="s">
        <v>3737</v>
      </c>
      <c r="G1460" s="118" t="str">
        <f t="shared" si="22"/>
        <v>202011長野市</v>
      </c>
      <c r="H1460" s="117"/>
      <c r="J1460" s="117"/>
      <c r="K1460" s="121">
        <v>23697149</v>
      </c>
      <c r="L1460" s="121">
        <v>10090677</v>
      </c>
      <c r="M1460" s="121">
        <v>5368070</v>
      </c>
      <c r="N1460" s="121">
        <v>3342649</v>
      </c>
      <c r="O1460" s="121">
        <v>23829</v>
      </c>
    </row>
    <row r="1461" spans="1:15" x14ac:dyDescent="0.4">
      <c r="A1461" s="117" t="s">
        <v>6634</v>
      </c>
      <c r="B1461" s="117" t="s">
        <v>225</v>
      </c>
      <c r="C1461" s="117" t="s">
        <v>224</v>
      </c>
      <c r="D1461" s="117" t="s">
        <v>223</v>
      </c>
      <c r="E1461" s="117" t="s">
        <v>3736</v>
      </c>
      <c r="F1461" s="117" t="s">
        <v>3735</v>
      </c>
      <c r="G1461" s="118" t="str">
        <f t="shared" si="22"/>
        <v>202029松本市</v>
      </c>
      <c r="H1461" s="117"/>
      <c r="J1461" s="117"/>
      <c r="K1461" s="121">
        <v>14872473</v>
      </c>
      <c r="L1461" s="121">
        <v>5663660</v>
      </c>
      <c r="M1461" s="121">
        <v>2878744</v>
      </c>
      <c r="N1461" s="121">
        <v>1829514</v>
      </c>
      <c r="O1461" s="121">
        <v>10625</v>
      </c>
    </row>
    <row r="1462" spans="1:15" x14ac:dyDescent="0.4">
      <c r="A1462" s="117" t="s">
        <v>6634</v>
      </c>
      <c r="B1462" s="117" t="s">
        <v>225</v>
      </c>
      <c r="C1462" s="117" t="s">
        <v>224</v>
      </c>
      <c r="D1462" s="117" t="s">
        <v>223</v>
      </c>
      <c r="E1462" s="117" t="s">
        <v>3734</v>
      </c>
      <c r="F1462" s="117" t="s">
        <v>3733</v>
      </c>
      <c r="G1462" s="118" t="str">
        <f t="shared" si="22"/>
        <v>202037上田市</v>
      </c>
      <c r="H1462" s="117"/>
      <c r="J1462" s="117"/>
      <c r="K1462" s="121">
        <v>9876339</v>
      </c>
      <c r="L1462" s="121">
        <v>4239383</v>
      </c>
      <c r="M1462" s="121">
        <v>2300771</v>
      </c>
      <c r="N1462" s="121">
        <v>1388660</v>
      </c>
      <c r="O1462" s="121">
        <v>58879</v>
      </c>
    </row>
    <row r="1463" spans="1:15" x14ac:dyDescent="0.4">
      <c r="A1463" s="117" t="s">
        <v>6634</v>
      </c>
      <c r="B1463" s="117" t="s">
        <v>225</v>
      </c>
      <c r="C1463" s="117" t="s">
        <v>224</v>
      </c>
      <c r="D1463" s="117" t="s">
        <v>223</v>
      </c>
      <c r="E1463" s="117" t="s">
        <v>3732</v>
      </c>
      <c r="F1463" s="117" t="s">
        <v>3731</v>
      </c>
      <c r="G1463" s="118" t="str">
        <f t="shared" si="22"/>
        <v>202045岡谷市</v>
      </c>
      <c r="H1463" s="117"/>
      <c r="J1463" s="117"/>
      <c r="K1463" s="121">
        <v>3315488</v>
      </c>
      <c r="L1463" s="121">
        <v>1358781</v>
      </c>
      <c r="M1463" s="121">
        <v>687374</v>
      </c>
      <c r="N1463" s="121">
        <v>468277</v>
      </c>
      <c r="O1463" s="121">
        <v>9795</v>
      </c>
    </row>
    <row r="1464" spans="1:15" x14ac:dyDescent="0.4">
      <c r="A1464" s="117" t="s">
        <v>6634</v>
      </c>
      <c r="B1464" s="117" t="s">
        <v>225</v>
      </c>
      <c r="C1464" s="117" t="s">
        <v>224</v>
      </c>
      <c r="D1464" s="117" t="s">
        <v>223</v>
      </c>
      <c r="E1464" s="117" t="s">
        <v>3730</v>
      </c>
      <c r="F1464" s="117" t="s">
        <v>3729</v>
      </c>
      <c r="G1464" s="118" t="str">
        <f t="shared" si="22"/>
        <v>202053飯田市</v>
      </c>
      <c r="H1464" s="117"/>
      <c r="J1464" s="117"/>
      <c r="K1464" s="121">
        <v>5895936</v>
      </c>
      <c r="L1464" s="121">
        <v>2627393</v>
      </c>
      <c r="M1464" s="121">
        <v>1460528</v>
      </c>
      <c r="N1464" s="121">
        <v>902691</v>
      </c>
      <c r="O1464" s="121">
        <v>8608</v>
      </c>
    </row>
    <row r="1465" spans="1:15" x14ac:dyDescent="0.4">
      <c r="A1465" s="117" t="s">
        <v>6634</v>
      </c>
      <c r="B1465" s="117" t="s">
        <v>225</v>
      </c>
      <c r="C1465" s="117" t="s">
        <v>224</v>
      </c>
      <c r="D1465" s="117" t="s">
        <v>223</v>
      </c>
      <c r="E1465" s="117" t="s">
        <v>3728</v>
      </c>
      <c r="F1465" s="117" t="s">
        <v>3727</v>
      </c>
      <c r="G1465" s="118" t="str">
        <f t="shared" si="22"/>
        <v>202061諏訪市</v>
      </c>
      <c r="H1465" s="117"/>
      <c r="J1465" s="117"/>
      <c r="K1465" s="121">
        <v>3702752</v>
      </c>
      <c r="L1465" s="121">
        <v>1428858</v>
      </c>
      <c r="M1465" s="121">
        <v>722027</v>
      </c>
      <c r="N1465" s="121">
        <v>476761</v>
      </c>
      <c r="O1465" s="121">
        <v>2757</v>
      </c>
    </row>
    <row r="1466" spans="1:15" x14ac:dyDescent="0.4">
      <c r="A1466" s="117" t="s">
        <v>6634</v>
      </c>
      <c r="B1466" s="117" t="s">
        <v>225</v>
      </c>
      <c r="C1466" s="117" t="s">
        <v>224</v>
      </c>
      <c r="D1466" s="117" t="s">
        <v>223</v>
      </c>
      <c r="E1466" s="117" t="s">
        <v>3726</v>
      </c>
      <c r="F1466" s="117" t="s">
        <v>3725</v>
      </c>
      <c r="G1466" s="118" t="str">
        <f t="shared" si="22"/>
        <v>202070須坂市</v>
      </c>
      <c r="H1466" s="117"/>
      <c r="J1466" s="117"/>
      <c r="K1466" s="121">
        <v>3640013</v>
      </c>
      <c r="L1466" s="121">
        <v>1596216</v>
      </c>
      <c r="M1466" s="121">
        <v>865221</v>
      </c>
      <c r="N1466" s="121">
        <v>560182</v>
      </c>
      <c r="O1466" s="121">
        <v>3830</v>
      </c>
    </row>
    <row r="1467" spans="1:15" x14ac:dyDescent="0.4">
      <c r="A1467" s="117" t="s">
        <v>6634</v>
      </c>
      <c r="B1467" s="117" t="s">
        <v>225</v>
      </c>
      <c r="C1467" s="117" t="s">
        <v>224</v>
      </c>
      <c r="D1467" s="117" t="s">
        <v>223</v>
      </c>
      <c r="E1467" s="117" t="s">
        <v>3724</v>
      </c>
      <c r="F1467" s="117" t="s">
        <v>3723</v>
      </c>
      <c r="G1467" s="118" t="str">
        <f t="shared" si="22"/>
        <v>202088小諸市</v>
      </c>
      <c r="H1467" s="117"/>
      <c r="J1467" s="117"/>
      <c r="K1467" s="121">
        <v>2367629</v>
      </c>
      <c r="L1467" s="121">
        <v>993098</v>
      </c>
      <c r="M1467" s="121">
        <v>503745</v>
      </c>
      <c r="N1467" s="121">
        <v>345304</v>
      </c>
      <c r="O1467" s="121">
        <v>9822</v>
      </c>
    </row>
    <row r="1468" spans="1:15" x14ac:dyDescent="0.4">
      <c r="A1468" s="117" t="s">
        <v>6634</v>
      </c>
      <c r="B1468" s="117" t="s">
        <v>225</v>
      </c>
      <c r="C1468" s="117" t="s">
        <v>224</v>
      </c>
      <c r="D1468" s="117" t="s">
        <v>223</v>
      </c>
      <c r="E1468" s="117" t="s">
        <v>3722</v>
      </c>
      <c r="F1468" s="117" t="s">
        <v>3721</v>
      </c>
      <c r="G1468" s="118" t="str">
        <f t="shared" si="22"/>
        <v>202096伊那市</v>
      </c>
      <c r="H1468" s="117"/>
      <c r="J1468" s="117"/>
      <c r="K1468" s="121">
        <v>4704044</v>
      </c>
      <c r="L1468" s="121">
        <v>2069133</v>
      </c>
      <c r="M1468" s="121">
        <v>1017980</v>
      </c>
      <c r="N1468" s="121">
        <v>681027</v>
      </c>
      <c r="O1468" s="121">
        <v>6873</v>
      </c>
    </row>
    <row r="1469" spans="1:15" x14ac:dyDescent="0.4">
      <c r="A1469" s="117" t="s">
        <v>6634</v>
      </c>
      <c r="B1469" s="117" t="s">
        <v>225</v>
      </c>
      <c r="C1469" s="117" t="s">
        <v>224</v>
      </c>
      <c r="D1469" s="117" t="s">
        <v>223</v>
      </c>
      <c r="E1469" s="117" t="s">
        <v>3720</v>
      </c>
      <c r="F1469" s="117" t="s">
        <v>3719</v>
      </c>
      <c r="G1469" s="118" t="str">
        <f t="shared" si="22"/>
        <v>202100駒ケ根市</v>
      </c>
      <c r="H1469" s="117"/>
      <c r="J1469" s="117"/>
      <c r="K1469" s="121">
        <v>2256541</v>
      </c>
      <c r="L1469" s="121">
        <v>850588</v>
      </c>
      <c r="M1469" s="121">
        <v>418533</v>
      </c>
      <c r="N1469" s="121">
        <v>292318</v>
      </c>
      <c r="O1469" s="121">
        <v>1827</v>
      </c>
    </row>
    <row r="1470" spans="1:15" x14ac:dyDescent="0.4">
      <c r="A1470" s="117" t="s">
        <v>6634</v>
      </c>
      <c r="B1470" s="117" t="s">
        <v>225</v>
      </c>
      <c r="C1470" s="117" t="s">
        <v>224</v>
      </c>
      <c r="D1470" s="117" t="s">
        <v>223</v>
      </c>
      <c r="E1470" s="117" t="s">
        <v>3718</v>
      </c>
      <c r="F1470" s="117" t="s">
        <v>3717</v>
      </c>
      <c r="G1470" s="118" t="str">
        <f t="shared" si="22"/>
        <v>202118中野市</v>
      </c>
      <c r="H1470" s="117"/>
      <c r="J1470" s="117"/>
      <c r="K1470" s="121">
        <v>2924052</v>
      </c>
      <c r="L1470" s="121">
        <v>1313763</v>
      </c>
      <c r="M1470" s="121">
        <v>621417</v>
      </c>
      <c r="N1470" s="121">
        <v>431321</v>
      </c>
      <c r="O1470" s="121">
        <v>4006</v>
      </c>
    </row>
    <row r="1471" spans="1:15" x14ac:dyDescent="0.4">
      <c r="A1471" s="117" t="s">
        <v>6634</v>
      </c>
      <c r="B1471" s="117" t="s">
        <v>225</v>
      </c>
      <c r="C1471" s="117" t="s">
        <v>224</v>
      </c>
      <c r="D1471" s="117" t="s">
        <v>223</v>
      </c>
      <c r="E1471" s="117" t="s">
        <v>3716</v>
      </c>
      <c r="F1471" s="117" t="s">
        <v>3715</v>
      </c>
      <c r="G1471" s="118" t="str">
        <f t="shared" si="22"/>
        <v>202126大町市</v>
      </c>
      <c r="H1471" s="117"/>
      <c r="J1471" s="117"/>
      <c r="K1471" s="121">
        <v>2812014</v>
      </c>
      <c r="L1471" s="121">
        <v>1231569</v>
      </c>
      <c r="M1471" s="121">
        <v>649848</v>
      </c>
      <c r="N1471" s="121">
        <v>419834</v>
      </c>
      <c r="O1471" s="121">
        <v>2281</v>
      </c>
    </row>
    <row r="1472" spans="1:15" x14ac:dyDescent="0.4">
      <c r="A1472" s="117" t="s">
        <v>6634</v>
      </c>
      <c r="B1472" s="117" t="s">
        <v>225</v>
      </c>
      <c r="C1472" s="117" t="s">
        <v>224</v>
      </c>
      <c r="D1472" s="117" t="s">
        <v>223</v>
      </c>
      <c r="E1472" s="117" t="s">
        <v>3714</v>
      </c>
      <c r="F1472" s="117" t="s">
        <v>3713</v>
      </c>
      <c r="G1472" s="118" t="str">
        <f t="shared" si="22"/>
        <v>202134飯山市</v>
      </c>
      <c r="H1472" s="117"/>
      <c r="J1472" s="117"/>
      <c r="K1472" s="121">
        <v>1790942</v>
      </c>
      <c r="L1472" s="121">
        <v>768999</v>
      </c>
      <c r="M1472" s="121">
        <v>400245</v>
      </c>
      <c r="N1472" s="121">
        <v>270499</v>
      </c>
      <c r="O1472" s="121">
        <v>1454</v>
      </c>
    </row>
    <row r="1473" spans="1:15" x14ac:dyDescent="0.4">
      <c r="A1473" s="117" t="s">
        <v>6634</v>
      </c>
      <c r="B1473" s="117" t="s">
        <v>225</v>
      </c>
      <c r="C1473" s="117" t="s">
        <v>224</v>
      </c>
      <c r="D1473" s="117" t="s">
        <v>223</v>
      </c>
      <c r="E1473" s="117" t="s">
        <v>3712</v>
      </c>
      <c r="F1473" s="117" t="s">
        <v>3711</v>
      </c>
      <c r="G1473" s="118" t="str">
        <f t="shared" si="22"/>
        <v>202142茅野市</v>
      </c>
      <c r="H1473" s="117"/>
      <c r="J1473" s="117"/>
      <c r="K1473" s="121">
        <v>3724258</v>
      </c>
      <c r="L1473" s="121">
        <v>1615589</v>
      </c>
      <c r="M1473" s="121">
        <v>830564</v>
      </c>
      <c r="N1473" s="121">
        <v>550797</v>
      </c>
      <c r="O1473" s="121">
        <v>4939</v>
      </c>
    </row>
    <row r="1474" spans="1:15" x14ac:dyDescent="0.4">
      <c r="A1474" s="117" t="s">
        <v>6634</v>
      </c>
      <c r="B1474" s="117" t="s">
        <v>225</v>
      </c>
      <c r="C1474" s="117" t="s">
        <v>224</v>
      </c>
      <c r="D1474" s="117" t="s">
        <v>223</v>
      </c>
      <c r="E1474" s="117" t="s">
        <v>3710</v>
      </c>
      <c r="F1474" s="117" t="s">
        <v>3709</v>
      </c>
      <c r="G1474" s="118" t="str">
        <f t="shared" ref="G1474:G1537" si="23">E1474&amp;F1474</f>
        <v>202151塩尻市</v>
      </c>
      <c r="H1474" s="117"/>
      <c r="J1474" s="117"/>
      <c r="K1474" s="121">
        <v>5240769</v>
      </c>
      <c r="L1474" s="121">
        <v>1875018</v>
      </c>
      <c r="M1474" s="121">
        <v>962091</v>
      </c>
      <c r="N1474" s="121">
        <v>629629</v>
      </c>
      <c r="O1474" s="121">
        <v>10117</v>
      </c>
    </row>
    <row r="1475" spans="1:15" x14ac:dyDescent="0.4">
      <c r="A1475" s="117" t="s">
        <v>6634</v>
      </c>
      <c r="B1475" s="117" t="s">
        <v>225</v>
      </c>
      <c r="C1475" s="117" t="s">
        <v>224</v>
      </c>
      <c r="D1475" s="117" t="s">
        <v>223</v>
      </c>
      <c r="E1475" s="117" t="s">
        <v>3708</v>
      </c>
      <c r="F1475" s="117" t="s">
        <v>3707</v>
      </c>
      <c r="G1475" s="118" t="str">
        <f t="shared" si="23"/>
        <v>202177佐久市</v>
      </c>
      <c r="H1475" s="117"/>
      <c r="J1475" s="117"/>
      <c r="K1475" s="121">
        <v>5759517</v>
      </c>
      <c r="L1475" s="121">
        <v>2496249</v>
      </c>
      <c r="M1475" s="121">
        <v>1430559</v>
      </c>
      <c r="N1475" s="121">
        <v>833746</v>
      </c>
      <c r="O1475" s="121">
        <v>7540</v>
      </c>
    </row>
    <row r="1476" spans="1:15" x14ac:dyDescent="0.4">
      <c r="A1476" s="117" t="s">
        <v>6634</v>
      </c>
      <c r="B1476" s="117" t="s">
        <v>225</v>
      </c>
      <c r="C1476" s="117" t="s">
        <v>224</v>
      </c>
      <c r="D1476" s="117" t="s">
        <v>223</v>
      </c>
      <c r="E1476" s="117" t="s">
        <v>3706</v>
      </c>
      <c r="F1476" s="117" t="s">
        <v>3705</v>
      </c>
      <c r="G1476" s="118" t="str">
        <f t="shared" si="23"/>
        <v>202185千曲市</v>
      </c>
      <c r="H1476" s="117"/>
      <c r="J1476" s="117"/>
      <c r="K1476" s="121">
        <v>3789038</v>
      </c>
      <c r="L1476" s="121">
        <v>1505345</v>
      </c>
      <c r="M1476" s="121">
        <v>815143</v>
      </c>
      <c r="N1476" s="121">
        <v>549159</v>
      </c>
      <c r="O1476" s="121">
        <v>5374</v>
      </c>
    </row>
    <row r="1477" spans="1:15" x14ac:dyDescent="0.4">
      <c r="A1477" s="117" t="s">
        <v>6634</v>
      </c>
      <c r="B1477" s="117" t="s">
        <v>225</v>
      </c>
      <c r="C1477" s="117" t="s">
        <v>224</v>
      </c>
      <c r="D1477" s="117" t="s">
        <v>223</v>
      </c>
      <c r="E1477" s="117" t="s">
        <v>3704</v>
      </c>
      <c r="F1477" s="117" t="s">
        <v>3703</v>
      </c>
      <c r="G1477" s="118" t="str">
        <f t="shared" si="23"/>
        <v>202193東御市</v>
      </c>
      <c r="H1477" s="117"/>
      <c r="J1477" s="117"/>
      <c r="K1477" s="121">
        <v>2108391</v>
      </c>
      <c r="L1477" s="121">
        <v>889756</v>
      </c>
      <c r="M1477" s="121">
        <v>451319</v>
      </c>
      <c r="N1477" s="121">
        <v>314163</v>
      </c>
      <c r="O1477" s="121">
        <v>31288</v>
      </c>
    </row>
    <row r="1478" spans="1:15" x14ac:dyDescent="0.4">
      <c r="A1478" s="117" t="s">
        <v>6634</v>
      </c>
      <c r="B1478" s="117" t="s">
        <v>225</v>
      </c>
      <c r="C1478" s="117" t="s">
        <v>224</v>
      </c>
      <c r="D1478" s="117" t="s">
        <v>223</v>
      </c>
      <c r="E1478" s="117" t="s">
        <v>3702</v>
      </c>
      <c r="F1478" s="117" t="s">
        <v>3701</v>
      </c>
      <c r="G1478" s="118" t="str">
        <f t="shared" si="23"/>
        <v>202207安曇野市</v>
      </c>
      <c r="H1478" s="117"/>
      <c r="J1478" s="117"/>
      <c r="K1478" s="121">
        <v>5149956</v>
      </c>
      <c r="L1478" s="121">
        <v>2371152</v>
      </c>
      <c r="M1478" s="121">
        <v>1212640</v>
      </c>
      <c r="N1478" s="121">
        <v>797414</v>
      </c>
      <c r="O1478" s="121">
        <v>44107</v>
      </c>
    </row>
    <row r="1479" spans="1:15" x14ac:dyDescent="0.4">
      <c r="A1479" s="117" t="s">
        <v>6634</v>
      </c>
      <c r="B1479" s="117" t="s">
        <v>225</v>
      </c>
      <c r="C1479" s="117" t="s">
        <v>224</v>
      </c>
      <c r="D1479" s="117" t="s">
        <v>223</v>
      </c>
      <c r="E1479" s="117" t="s">
        <v>3700</v>
      </c>
      <c r="F1479" s="117" t="s">
        <v>3699</v>
      </c>
      <c r="G1479" s="118" t="str">
        <f t="shared" si="23"/>
        <v>203033小海町</v>
      </c>
      <c r="H1479" s="117"/>
      <c r="J1479" s="117"/>
      <c r="K1479" s="121">
        <v>526376</v>
      </c>
      <c r="L1479" s="121">
        <v>207848</v>
      </c>
      <c r="M1479" s="121">
        <v>96369</v>
      </c>
      <c r="N1479" s="121">
        <v>79568</v>
      </c>
      <c r="O1479" s="121">
        <v>4822</v>
      </c>
    </row>
    <row r="1480" spans="1:15" x14ac:dyDescent="0.4">
      <c r="A1480" s="117" t="s">
        <v>6634</v>
      </c>
      <c r="B1480" s="117" t="s">
        <v>225</v>
      </c>
      <c r="C1480" s="117" t="s">
        <v>224</v>
      </c>
      <c r="D1480" s="117" t="s">
        <v>223</v>
      </c>
      <c r="E1480" s="117" t="s">
        <v>3698</v>
      </c>
      <c r="F1480" s="117" t="s">
        <v>2223</v>
      </c>
      <c r="G1480" s="118" t="str">
        <f t="shared" si="23"/>
        <v>203041川上村</v>
      </c>
      <c r="H1480" s="117"/>
      <c r="J1480" s="117"/>
      <c r="K1480" s="121">
        <v>542587</v>
      </c>
      <c r="L1480" s="121">
        <v>212197</v>
      </c>
      <c r="M1480" s="121">
        <v>98702</v>
      </c>
      <c r="N1480" s="121">
        <v>70074</v>
      </c>
      <c r="O1480" s="121">
        <v>409</v>
      </c>
    </row>
    <row r="1481" spans="1:15" x14ac:dyDescent="0.4">
      <c r="A1481" s="117" t="s">
        <v>6634</v>
      </c>
      <c r="B1481" s="117" t="s">
        <v>225</v>
      </c>
      <c r="C1481" s="117" t="s">
        <v>224</v>
      </c>
      <c r="D1481" s="117" t="s">
        <v>223</v>
      </c>
      <c r="E1481" s="117" t="s">
        <v>3697</v>
      </c>
      <c r="F1481" s="117" t="s">
        <v>3696</v>
      </c>
      <c r="G1481" s="118" t="str">
        <f t="shared" si="23"/>
        <v>203050南牧村</v>
      </c>
      <c r="H1481" s="117"/>
      <c r="J1481" s="117"/>
      <c r="K1481" s="121">
        <v>413092</v>
      </c>
      <c r="L1481" s="121">
        <v>164088</v>
      </c>
      <c r="M1481" s="121">
        <v>82418</v>
      </c>
      <c r="N1481" s="121">
        <v>61302</v>
      </c>
      <c r="O1481" s="121">
        <v>3671</v>
      </c>
    </row>
    <row r="1482" spans="1:15" x14ac:dyDescent="0.4">
      <c r="A1482" s="117" t="s">
        <v>6634</v>
      </c>
      <c r="B1482" s="117" t="s">
        <v>225</v>
      </c>
      <c r="C1482" s="117" t="s">
        <v>224</v>
      </c>
      <c r="D1482" s="117" t="s">
        <v>223</v>
      </c>
      <c r="E1482" s="117" t="s">
        <v>3695</v>
      </c>
      <c r="F1482" s="117" t="s">
        <v>3694</v>
      </c>
      <c r="G1482" s="118" t="str">
        <f t="shared" si="23"/>
        <v>203068南相木村</v>
      </c>
      <c r="H1482" s="117"/>
      <c r="J1482" s="117"/>
      <c r="K1482" s="121">
        <v>352228</v>
      </c>
      <c r="L1482" s="121">
        <v>135261</v>
      </c>
      <c r="M1482" s="121">
        <v>64891</v>
      </c>
      <c r="N1482" s="121">
        <v>45649</v>
      </c>
      <c r="O1482" s="121">
        <v>1839</v>
      </c>
    </row>
    <row r="1483" spans="1:15" x14ac:dyDescent="0.4">
      <c r="A1483" s="117" t="s">
        <v>6634</v>
      </c>
      <c r="B1483" s="117" t="s">
        <v>225</v>
      </c>
      <c r="C1483" s="117" t="s">
        <v>224</v>
      </c>
      <c r="D1483" s="117" t="s">
        <v>223</v>
      </c>
      <c r="E1483" s="117" t="s">
        <v>3693</v>
      </c>
      <c r="F1483" s="117" t="s">
        <v>3692</v>
      </c>
      <c r="G1483" s="118" t="str">
        <f t="shared" si="23"/>
        <v>203076北相木村</v>
      </c>
      <c r="H1483" s="117"/>
      <c r="J1483" s="117"/>
      <c r="K1483" s="121">
        <v>294905</v>
      </c>
      <c r="L1483" s="121">
        <v>91171</v>
      </c>
      <c r="M1483" s="121">
        <v>40803</v>
      </c>
      <c r="N1483" s="121">
        <v>34999</v>
      </c>
      <c r="O1483" s="121">
        <v>327</v>
      </c>
    </row>
    <row r="1484" spans="1:15" x14ac:dyDescent="0.4">
      <c r="A1484" s="117" t="s">
        <v>6634</v>
      </c>
      <c r="B1484" s="117" t="s">
        <v>225</v>
      </c>
      <c r="C1484" s="117" t="s">
        <v>224</v>
      </c>
      <c r="D1484" s="117" t="s">
        <v>223</v>
      </c>
      <c r="E1484" s="117" t="s">
        <v>3691</v>
      </c>
      <c r="F1484" s="117" t="s">
        <v>3690</v>
      </c>
      <c r="G1484" s="118" t="str">
        <f t="shared" si="23"/>
        <v>203092佐久穂町</v>
      </c>
      <c r="H1484" s="117"/>
      <c r="J1484" s="117"/>
      <c r="K1484" s="121">
        <v>1208211</v>
      </c>
      <c r="L1484" s="121">
        <v>530654</v>
      </c>
      <c r="M1484" s="121">
        <v>249603</v>
      </c>
      <c r="N1484" s="121">
        <v>185683</v>
      </c>
      <c r="O1484" s="121">
        <v>0</v>
      </c>
    </row>
    <row r="1485" spans="1:15" x14ac:dyDescent="0.4">
      <c r="A1485" s="117" t="s">
        <v>6634</v>
      </c>
      <c r="B1485" s="117" t="s">
        <v>225</v>
      </c>
      <c r="C1485" s="117" t="s">
        <v>224</v>
      </c>
      <c r="D1485" s="117" t="s">
        <v>223</v>
      </c>
      <c r="E1485" s="117" t="s">
        <v>3689</v>
      </c>
      <c r="F1485" s="117" t="s">
        <v>3688</v>
      </c>
      <c r="G1485" s="118" t="str">
        <f t="shared" si="23"/>
        <v>203211軽井沢町</v>
      </c>
      <c r="H1485" s="117"/>
      <c r="J1485" s="117"/>
      <c r="K1485" s="121">
        <v>1945240</v>
      </c>
      <c r="L1485" s="121">
        <v>859414</v>
      </c>
      <c r="M1485" s="121">
        <v>415650</v>
      </c>
      <c r="N1485" s="121">
        <v>305780</v>
      </c>
      <c r="O1485" s="121">
        <v>2760</v>
      </c>
    </row>
    <row r="1486" spans="1:15" x14ac:dyDescent="0.4">
      <c r="A1486" s="117" t="s">
        <v>6634</v>
      </c>
      <c r="B1486" s="117" t="s">
        <v>225</v>
      </c>
      <c r="C1486" s="117" t="s">
        <v>224</v>
      </c>
      <c r="D1486" s="117" t="s">
        <v>223</v>
      </c>
      <c r="E1486" s="117" t="s">
        <v>3687</v>
      </c>
      <c r="F1486" s="117" t="s">
        <v>3686</v>
      </c>
      <c r="G1486" s="118" t="str">
        <f t="shared" si="23"/>
        <v>203238御代田町</v>
      </c>
      <c r="H1486" s="117"/>
      <c r="J1486" s="117"/>
      <c r="K1486" s="121">
        <v>922178</v>
      </c>
      <c r="L1486" s="121">
        <v>376384</v>
      </c>
      <c r="M1486" s="121">
        <v>191338</v>
      </c>
      <c r="N1486" s="121">
        <v>135261</v>
      </c>
      <c r="O1486" s="121">
        <v>2421</v>
      </c>
    </row>
    <row r="1487" spans="1:15" x14ac:dyDescent="0.4">
      <c r="A1487" s="117" t="s">
        <v>6634</v>
      </c>
      <c r="B1487" s="117" t="s">
        <v>225</v>
      </c>
      <c r="C1487" s="117" t="s">
        <v>224</v>
      </c>
      <c r="D1487" s="117" t="s">
        <v>223</v>
      </c>
      <c r="E1487" s="117" t="s">
        <v>3685</v>
      </c>
      <c r="F1487" s="117" t="s">
        <v>3684</v>
      </c>
      <c r="G1487" s="118" t="str">
        <f t="shared" si="23"/>
        <v>203246立科町</v>
      </c>
      <c r="H1487" s="117"/>
      <c r="J1487" s="117"/>
      <c r="K1487" s="121">
        <v>721319</v>
      </c>
      <c r="L1487" s="121">
        <v>304234</v>
      </c>
      <c r="M1487" s="121">
        <v>140361</v>
      </c>
      <c r="N1487" s="121">
        <v>98362</v>
      </c>
      <c r="O1487" s="121">
        <v>636</v>
      </c>
    </row>
    <row r="1488" spans="1:15" x14ac:dyDescent="0.4">
      <c r="A1488" s="117" t="s">
        <v>6634</v>
      </c>
      <c r="B1488" s="117" t="s">
        <v>225</v>
      </c>
      <c r="C1488" s="117" t="s">
        <v>224</v>
      </c>
      <c r="D1488" s="117" t="s">
        <v>223</v>
      </c>
      <c r="E1488" s="117" t="s">
        <v>3683</v>
      </c>
      <c r="F1488" s="117" t="s">
        <v>3682</v>
      </c>
      <c r="G1488" s="118" t="str">
        <f t="shared" si="23"/>
        <v>203491青木村</v>
      </c>
      <c r="H1488" s="117"/>
      <c r="J1488" s="117"/>
      <c r="K1488" s="121">
        <v>560263</v>
      </c>
      <c r="L1488" s="121">
        <v>255733</v>
      </c>
      <c r="M1488" s="121">
        <v>100562</v>
      </c>
      <c r="N1488" s="121">
        <v>60319</v>
      </c>
      <c r="O1488" s="121">
        <v>1128</v>
      </c>
    </row>
    <row r="1489" spans="1:15" x14ac:dyDescent="0.4">
      <c r="A1489" s="117" t="s">
        <v>6634</v>
      </c>
      <c r="B1489" s="117" t="s">
        <v>225</v>
      </c>
      <c r="C1489" s="117" t="s">
        <v>224</v>
      </c>
      <c r="D1489" s="117" t="s">
        <v>223</v>
      </c>
      <c r="E1489" s="117" t="s">
        <v>3681</v>
      </c>
      <c r="F1489" s="117" t="s">
        <v>3680</v>
      </c>
      <c r="G1489" s="118" t="str">
        <f t="shared" si="23"/>
        <v>203505長和町</v>
      </c>
      <c r="H1489" s="117"/>
      <c r="J1489" s="117"/>
      <c r="K1489" s="121">
        <v>765895</v>
      </c>
      <c r="L1489" s="121">
        <v>315530</v>
      </c>
      <c r="M1489" s="121">
        <v>162629</v>
      </c>
      <c r="N1489" s="121">
        <v>113644</v>
      </c>
      <c r="O1489" s="121">
        <v>1684</v>
      </c>
    </row>
    <row r="1490" spans="1:15" x14ac:dyDescent="0.4">
      <c r="A1490" s="117" t="s">
        <v>6634</v>
      </c>
      <c r="B1490" s="117" t="s">
        <v>225</v>
      </c>
      <c r="C1490" s="117" t="s">
        <v>224</v>
      </c>
      <c r="D1490" s="117" t="s">
        <v>223</v>
      </c>
      <c r="E1490" s="117" t="s">
        <v>3679</v>
      </c>
      <c r="F1490" s="117" t="s">
        <v>3678</v>
      </c>
      <c r="G1490" s="118" t="str">
        <f t="shared" si="23"/>
        <v>203611下諏訪町</v>
      </c>
      <c r="H1490" s="117"/>
      <c r="J1490" s="117"/>
      <c r="K1490" s="121">
        <v>1244599</v>
      </c>
      <c r="L1490" s="121">
        <v>541277</v>
      </c>
      <c r="M1490" s="121">
        <v>270987</v>
      </c>
      <c r="N1490" s="121">
        <v>184508</v>
      </c>
      <c r="O1490" s="121">
        <v>1025</v>
      </c>
    </row>
    <row r="1491" spans="1:15" x14ac:dyDescent="0.4">
      <c r="A1491" s="117" t="s">
        <v>6634</v>
      </c>
      <c r="B1491" s="117" t="s">
        <v>225</v>
      </c>
      <c r="C1491" s="117" t="s">
        <v>224</v>
      </c>
      <c r="D1491" s="117" t="s">
        <v>223</v>
      </c>
      <c r="E1491" s="117" t="s">
        <v>3677</v>
      </c>
      <c r="F1491" s="117" t="s">
        <v>3676</v>
      </c>
      <c r="G1491" s="118" t="str">
        <f t="shared" si="23"/>
        <v>203629富士見町</v>
      </c>
      <c r="H1491" s="117"/>
      <c r="J1491" s="117"/>
      <c r="K1491" s="121">
        <v>1169530</v>
      </c>
      <c r="L1491" s="121">
        <v>501356</v>
      </c>
      <c r="M1491" s="121">
        <v>240391</v>
      </c>
      <c r="N1491" s="121">
        <v>167614</v>
      </c>
      <c r="O1491" s="121">
        <v>14</v>
      </c>
    </row>
    <row r="1492" spans="1:15" x14ac:dyDescent="0.4">
      <c r="A1492" s="117" t="s">
        <v>6634</v>
      </c>
      <c r="B1492" s="117" t="s">
        <v>225</v>
      </c>
      <c r="C1492" s="117" t="s">
        <v>224</v>
      </c>
      <c r="D1492" s="117" t="s">
        <v>223</v>
      </c>
      <c r="E1492" s="117" t="s">
        <v>3675</v>
      </c>
      <c r="F1492" s="117" t="s">
        <v>3674</v>
      </c>
      <c r="G1492" s="118" t="str">
        <f t="shared" si="23"/>
        <v>203637原村</v>
      </c>
      <c r="H1492" s="117"/>
      <c r="J1492" s="117"/>
      <c r="K1492" s="121">
        <v>719194</v>
      </c>
      <c r="L1492" s="121">
        <v>306049</v>
      </c>
      <c r="M1492" s="121">
        <v>150811</v>
      </c>
      <c r="N1492" s="121">
        <v>111910</v>
      </c>
      <c r="O1492" s="121">
        <v>1083</v>
      </c>
    </row>
    <row r="1493" spans="1:15" x14ac:dyDescent="0.4">
      <c r="A1493" s="117" t="s">
        <v>6634</v>
      </c>
      <c r="B1493" s="117" t="s">
        <v>225</v>
      </c>
      <c r="C1493" s="117" t="s">
        <v>224</v>
      </c>
      <c r="D1493" s="117" t="s">
        <v>223</v>
      </c>
      <c r="E1493" s="117" t="s">
        <v>3673</v>
      </c>
      <c r="F1493" s="117" t="s">
        <v>3672</v>
      </c>
      <c r="G1493" s="118" t="str">
        <f t="shared" si="23"/>
        <v>203823辰野町</v>
      </c>
      <c r="H1493" s="117"/>
      <c r="J1493" s="117"/>
      <c r="K1493" s="121">
        <v>1594379</v>
      </c>
      <c r="L1493" s="121">
        <v>571680</v>
      </c>
      <c r="M1493" s="121">
        <v>285588</v>
      </c>
      <c r="N1493" s="121">
        <v>199203</v>
      </c>
      <c r="O1493" s="121">
        <v>7744</v>
      </c>
    </row>
    <row r="1494" spans="1:15" x14ac:dyDescent="0.4">
      <c r="A1494" s="117" t="s">
        <v>6634</v>
      </c>
      <c r="B1494" s="117" t="s">
        <v>225</v>
      </c>
      <c r="C1494" s="117" t="s">
        <v>224</v>
      </c>
      <c r="D1494" s="117" t="s">
        <v>223</v>
      </c>
      <c r="E1494" s="117" t="s">
        <v>3671</v>
      </c>
      <c r="F1494" s="117" t="s">
        <v>3670</v>
      </c>
      <c r="G1494" s="118" t="str">
        <f t="shared" si="23"/>
        <v>203831箕輪町</v>
      </c>
      <c r="H1494" s="117"/>
      <c r="J1494" s="117"/>
      <c r="K1494" s="121">
        <v>2061134</v>
      </c>
      <c r="L1494" s="121">
        <v>647485</v>
      </c>
      <c r="M1494" s="121">
        <v>320327</v>
      </c>
      <c r="N1494" s="121">
        <v>221903</v>
      </c>
      <c r="O1494" s="121">
        <v>2125</v>
      </c>
    </row>
    <row r="1495" spans="1:15" x14ac:dyDescent="0.4">
      <c r="A1495" s="117" t="s">
        <v>6634</v>
      </c>
      <c r="B1495" s="117" t="s">
        <v>225</v>
      </c>
      <c r="C1495" s="117" t="s">
        <v>224</v>
      </c>
      <c r="D1495" s="117" t="s">
        <v>223</v>
      </c>
      <c r="E1495" s="117" t="s">
        <v>3669</v>
      </c>
      <c r="F1495" s="117" t="s">
        <v>3668</v>
      </c>
      <c r="G1495" s="118" t="str">
        <f t="shared" si="23"/>
        <v>203840飯島町</v>
      </c>
      <c r="H1495" s="117"/>
      <c r="J1495" s="117"/>
      <c r="K1495" s="121">
        <v>828632</v>
      </c>
      <c r="L1495" s="121">
        <v>326224</v>
      </c>
      <c r="M1495" s="121">
        <v>157984</v>
      </c>
      <c r="N1495" s="121">
        <v>105192</v>
      </c>
      <c r="O1495" s="121">
        <v>648</v>
      </c>
    </row>
    <row r="1496" spans="1:15" x14ac:dyDescent="0.4">
      <c r="A1496" s="117" t="s">
        <v>6634</v>
      </c>
      <c r="B1496" s="117" t="s">
        <v>225</v>
      </c>
      <c r="C1496" s="117" t="s">
        <v>224</v>
      </c>
      <c r="D1496" s="117" t="s">
        <v>223</v>
      </c>
      <c r="E1496" s="117" t="s">
        <v>3667</v>
      </c>
      <c r="F1496" s="117" t="s">
        <v>3666</v>
      </c>
      <c r="G1496" s="118" t="str">
        <f t="shared" si="23"/>
        <v>203858南箕輪村</v>
      </c>
      <c r="H1496" s="117"/>
      <c r="J1496" s="117"/>
      <c r="K1496" s="121">
        <v>1031082</v>
      </c>
      <c r="L1496" s="121">
        <v>436572</v>
      </c>
      <c r="M1496" s="121">
        <v>233884</v>
      </c>
      <c r="N1496" s="121">
        <v>166219</v>
      </c>
      <c r="O1496" s="121">
        <v>864</v>
      </c>
    </row>
    <row r="1497" spans="1:15" x14ac:dyDescent="0.4">
      <c r="A1497" s="117" t="s">
        <v>6634</v>
      </c>
      <c r="B1497" s="117" t="s">
        <v>225</v>
      </c>
      <c r="C1497" s="117" t="s">
        <v>224</v>
      </c>
      <c r="D1497" s="117" t="s">
        <v>223</v>
      </c>
      <c r="E1497" s="117" t="s">
        <v>3665</v>
      </c>
      <c r="F1497" s="117" t="s">
        <v>3664</v>
      </c>
      <c r="G1497" s="118" t="str">
        <f t="shared" si="23"/>
        <v>203866中川村</v>
      </c>
      <c r="H1497" s="117"/>
      <c r="J1497" s="117"/>
      <c r="K1497" s="121">
        <v>565933</v>
      </c>
      <c r="L1497" s="121">
        <v>225165</v>
      </c>
      <c r="M1497" s="121">
        <v>117670</v>
      </c>
      <c r="N1497" s="121">
        <v>79865</v>
      </c>
      <c r="O1497" s="121">
        <v>653</v>
      </c>
    </row>
    <row r="1498" spans="1:15" x14ac:dyDescent="0.4">
      <c r="A1498" s="117" t="s">
        <v>6634</v>
      </c>
      <c r="B1498" s="117" t="s">
        <v>225</v>
      </c>
      <c r="C1498" s="117" t="s">
        <v>224</v>
      </c>
      <c r="D1498" s="117" t="s">
        <v>223</v>
      </c>
      <c r="E1498" s="117" t="s">
        <v>3663</v>
      </c>
      <c r="F1498" s="117" t="s">
        <v>3662</v>
      </c>
      <c r="G1498" s="118" t="str">
        <f t="shared" si="23"/>
        <v>203882宮田村</v>
      </c>
      <c r="H1498" s="117"/>
      <c r="J1498" s="117"/>
      <c r="K1498" s="121">
        <v>735089</v>
      </c>
      <c r="L1498" s="121">
        <v>301019</v>
      </c>
      <c r="M1498" s="121">
        <v>155742</v>
      </c>
      <c r="N1498" s="121">
        <v>113461</v>
      </c>
      <c r="O1498" s="121">
        <v>6037</v>
      </c>
    </row>
    <row r="1499" spans="1:15" x14ac:dyDescent="0.4">
      <c r="A1499" s="117" t="s">
        <v>6634</v>
      </c>
      <c r="B1499" s="117" t="s">
        <v>225</v>
      </c>
      <c r="C1499" s="117" t="s">
        <v>224</v>
      </c>
      <c r="D1499" s="117" t="s">
        <v>223</v>
      </c>
      <c r="E1499" s="117" t="s">
        <v>3661</v>
      </c>
      <c r="F1499" s="117" t="s">
        <v>3660</v>
      </c>
      <c r="G1499" s="118" t="str">
        <f t="shared" si="23"/>
        <v>204021松川町</v>
      </c>
      <c r="H1499" s="117"/>
      <c r="J1499" s="117"/>
      <c r="K1499" s="121">
        <v>732697</v>
      </c>
      <c r="L1499" s="121">
        <v>300167</v>
      </c>
      <c r="M1499" s="121">
        <v>137652</v>
      </c>
      <c r="N1499" s="121">
        <v>106883</v>
      </c>
      <c r="O1499" s="121">
        <v>652</v>
      </c>
    </row>
    <row r="1500" spans="1:15" x14ac:dyDescent="0.4">
      <c r="A1500" s="117" t="s">
        <v>6634</v>
      </c>
      <c r="B1500" s="117" t="s">
        <v>225</v>
      </c>
      <c r="C1500" s="117" t="s">
        <v>224</v>
      </c>
      <c r="D1500" s="117" t="s">
        <v>223</v>
      </c>
      <c r="E1500" s="117" t="s">
        <v>3659</v>
      </c>
      <c r="F1500" s="117" t="s">
        <v>753</v>
      </c>
      <c r="G1500" s="118" t="str">
        <f t="shared" si="23"/>
        <v>204030高森町</v>
      </c>
      <c r="H1500" s="117"/>
      <c r="J1500" s="117"/>
      <c r="K1500" s="121">
        <v>701096</v>
      </c>
      <c r="L1500" s="121">
        <v>291261</v>
      </c>
      <c r="M1500" s="121">
        <v>136762</v>
      </c>
      <c r="N1500" s="121">
        <v>104743</v>
      </c>
      <c r="O1500" s="121">
        <v>605</v>
      </c>
    </row>
    <row r="1501" spans="1:15" x14ac:dyDescent="0.4">
      <c r="A1501" s="117" t="s">
        <v>6634</v>
      </c>
      <c r="B1501" s="117" t="s">
        <v>225</v>
      </c>
      <c r="C1501" s="117" t="s">
        <v>224</v>
      </c>
      <c r="D1501" s="117" t="s">
        <v>223</v>
      </c>
      <c r="E1501" s="117" t="s">
        <v>3658</v>
      </c>
      <c r="F1501" s="117" t="s">
        <v>3657</v>
      </c>
      <c r="G1501" s="118" t="str">
        <f t="shared" si="23"/>
        <v>204048阿南町</v>
      </c>
      <c r="H1501" s="117"/>
      <c r="J1501" s="117"/>
      <c r="K1501" s="121">
        <v>519648</v>
      </c>
      <c r="L1501" s="121">
        <v>213585</v>
      </c>
      <c r="M1501" s="121">
        <v>93355</v>
      </c>
      <c r="N1501" s="121">
        <v>67372</v>
      </c>
      <c r="O1501" s="121">
        <v>388</v>
      </c>
    </row>
    <row r="1502" spans="1:15" x14ac:dyDescent="0.4">
      <c r="A1502" s="117" t="s">
        <v>6634</v>
      </c>
      <c r="B1502" s="117" t="s">
        <v>225</v>
      </c>
      <c r="C1502" s="117" t="s">
        <v>224</v>
      </c>
      <c r="D1502" s="117" t="s">
        <v>223</v>
      </c>
      <c r="E1502" s="117" t="s">
        <v>3656</v>
      </c>
      <c r="F1502" s="117" t="s">
        <v>3655</v>
      </c>
      <c r="G1502" s="118" t="str">
        <f t="shared" si="23"/>
        <v>204072阿智村</v>
      </c>
      <c r="H1502" s="117"/>
      <c r="J1502" s="117"/>
      <c r="K1502" s="121">
        <v>771443</v>
      </c>
      <c r="L1502" s="121">
        <v>295882</v>
      </c>
      <c r="M1502" s="121">
        <v>147727</v>
      </c>
      <c r="N1502" s="121">
        <v>105618</v>
      </c>
      <c r="O1502" s="121">
        <v>575</v>
      </c>
    </row>
    <row r="1503" spans="1:15" x14ac:dyDescent="0.4">
      <c r="A1503" s="117" t="s">
        <v>6634</v>
      </c>
      <c r="B1503" s="117" t="s">
        <v>225</v>
      </c>
      <c r="C1503" s="117" t="s">
        <v>224</v>
      </c>
      <c r="D1503" s="117" t="s">
        <v>223</v>
      </c>
      <c r="E1503" s="117" t="s">
        <v>3654</v>
      </c>
      <c r="F1503" s="117" t="s">
        <v>3653</v>
      </c>
      <c r="G1503" s="118" t="str">
        <f t="shared" si="23"/>
        <v>204099平谷村</v>
      </c>
      <c r="H1503" s="117"/>
      <c r="J1503" s="117"/>
      <c r="K1503" s="121">
        <v>141087</v>
      </c>
      <c r="L1503" s="121">
        <v>44797</v>
      </c>
      <c r="M1503" s="121">
        <v>20837</v>
      </c>
      <c r="N1503" s="121">
        <v>17454</v>
      </c>
      <c r="O1503" s="121">
        <v>121</v>
      </c>
    </row>
    <row r="1504" spans="1:15" x14ac:dyDescent="0.4">
      <c r="A1504" s="117" t="s">
        <v>6634</v>
      </c>
      <c r="B1504" s="117" t="s">
        <v>225</v>
      </c>
      <c r="C1504" s="117" t="s">
        <v>224</v>
      </c>
      <c r="D1504" s="117" t="s">
        <v>223</v>
      </c>
      <c r="E1504" s="117" t="s">
        <v>3652</v>
      </c>
      <c r="F1504" s="117" t="s">
        <v>3651</v>
      </c>
      <c r="G1504" s="118" t="str">
        <f t="shared" si="23"/>
        <v>204102根羽村</v>
      </c>
      <c r="H1504" s="117"/>
      <c r="J1504" s="117"/>
      <c r="K1504" s="121">
        <v>215557</v>
      </c>
      <c r="L1504" s="121">
        <v>65926</v>
      </c>
      <c r="M1504" s="121">
        <v>34149</v>
      </c>
      <c r="N1504" s="121">
        <v>36000</v>
      </c>
      <c r="O1504" s="121">
        <v>155</v>
      </c>
    </row>
    <row r="1505" spans="1:15" x14ac:dyDescent="0.4">
      <c r="A1505" s="117" t="s">
        <v>6634</v>
      </c>
      <c r="B1505" s="117" t="s">
        <v>225</v>
      </c>
      <c r="C1505" s="117" t="s">
        <v>224</v>
      </c>
      <c r="D1505" s="117" t="s">
        <v>223</v>
      </c>
      <c r="E1505" s="117" t="s">
        <v>3650</v>
      </c>
      <c r="F1505" s="117" t="s">
        <v>3649</v>
      </c>
      <c r="G1505" s="118" t="str">
        <f t="shared" si="23"/>
        <v>204111下條村</v>
      </c>
      <c r="H1505" s="117"/>
      <c r="J1505" s="117"/>
      <c r="K1505" s="121">
        <v>311072</v>
      </c>
      <c r="L1505" s="121">
        <v>109346</v>
      </c>
      <c r="M1505" s="121">
        <v>52783</v>
      </c>
      <c r="N1505" s="121">
        <v>42974</v>
      </c>
      <c r="O1505" s="121">
        <v>248</v>
      </c>
    </row>
    <row r="1506" spans="1:15" x14ac:dyDescent="0.4">
      <c r="A1506" s="117" t="s">
        <v>6634</v>
      </c>
      <c r="B1506" s="117" t="s">
        <v>225</v>
      </c>
      <c r="C1506" s="117" t="s">
        <v>224</v>
      </c>
      <c r="D1506" s="117" t="s">
        <v>223</v>
      </c>
      <c r="E1506" s="117" t="s">
        <v>3648</v>
      </c>
      <c r="F1506" s="117" t="s">
        <v>3647</v>
      </c>
      <c r="G1506" s="118" t="str">
        <f t="shared" si="23"/>
        <v>204129売木村</v>
      </c>
      <c r="H1506" s="117"/>
      <c r="J1506" s="117"/>
      <c r="K1506" s="121">
        <v>167633</v>
      </c>
      <c r="L1506" s="121">
        <v>45658</v>
      </c>
      <c r="M1506" s="121">
        <v>22586</v>
      </c>
      <c r="N1506" s="121">
        <v>24005</v>
      </c>
      <c r="O1506" s="121">
        <v>163</v>
      </c>
    </row>
    <row r="1507" spans="1:15" x14ac:dyDescent="0.4">
      <c r="A1507" s="117" t="s">
        <v>6634</v>
      </c>
      <c r="B1507" s="117" t="s">
        <v>225</v>
      </c>
      <c r="C1507" s="117" t="s">
        <v>224</v>
      </c>
      <c r="D1507" s="117" t="s">
        <v>223</v>
      </c>
      <c r="E1507" s="117" t="s">
        <v>3646</v>
      </c>
      <c r="F1507" s="117" t="s">
        <v>3645</v>
      </c>
      <c r="G1507" s="118" t="str">
        <f t="shared" si="23"/>
        <v>204137天龍村</v>
      </c>
      <c r="H1507" s="117"/>
      <c r="J1507" s="117"/>
      <c r="K1507" s="121">
        <v>322199</v>
      </c>
      <c r="L1507" s="121">
        <v>129021</v>
      </c>
      <c r="M1507" s="121">
        <v>52925</v>
      </c>
      <c r="N1507" s="121">
        <v>47477</v>
      </c>
      <c r="O1507" s="121">
        <v>5722</v>
      </c>
    </row>
    <row r="1508" spans="1:15" x14ac:dyDescent="0.4">
      <c r="A1508" s="117" t="s">
        <v>6634</v>
      </c>
      <c r="B1508" s="117" t="s">
        <v>225</v>
      </c>
      <c r="C1508" s="117" t="s">
        <v>224</v>
      </c>
      <c r="D1508" s="117" t="s">
        <v>223</v>
      </c>
      <c r="E1508" s="117" t="s">
        <v>3644</v>
      </c>
      <c r="F1508" s="117" t="s">
        <v>3643</v>
      </c>
      <c r="G1508" s="118" t="str">
        <f t="shared" si="23"/>
        <v>204145泰阜村</v>
      </c>
      <c r="H1508" s="117"/>
      <c r="J1508" s="117"/>
      <c r="K1508" s="121">
        <v>269962</v>
      </c>
      <c r="L1508" s="121">
        <v>98236</v>
      </c>
      <c r="M1508" s="121">
        <v>43525</v>
      </c>
      <c r="N1508" s="121">
        <v>40564</v>
      </c>
      <c r="O1508" s="121">
        <v>313</v>
      </c>
    </row>
    <row r="1509" spans="1:15" x14ac:dyDescent="0.4">
      <c r="A1509" s="117" t="s">
        <v>6634</v>
      </c>
      <c r="B1509" s="117" t="s">
        <v>225</v>
      </c>
      <c r="C1509" s="117" t="s">
        <v>224</v>
      </c>
      <c r="D1509" s="117" t="s">
        <v>223</v>
      </c>
      <c r="E1509" s="117" t="s">
        <v>3642</v>
      </c>
      <c r="F1509" s="117" t="s">
        <v>3641</v>
      </c>
      <c r="G1509" s="118" t="str">
        <f t="shared" si="23"/>
        <v>204153喬木村</v>
      </c>
      <c r="H1509" s="117"/>
      <c r="J1509" s="117"/>
      <c r="K1509" s="121">
        <v>639153</v>
      </c>
      <c r="L1509" s="121">
        <v>214448</v>
      </c>
      <c r="M1509" s="121">
        <v>99377</v>
      </c>
      <c r="N1509" s="121">
        <v>77007</v>
      </c>
      <c r="O1509" s="121">
        <v>886</v>
      </c>
    </row>
    <row r="1510" spans="1:15" x14ac:dyDescent="0.4">
      <c r="A1510" s="117" t="s">
        <v>6634</v>
      </c>
      <c r="B1510" s="117" t="s">
        <v>225</v>
      </c>
      <c r="C1510" s="117" t="s">
        <v>224</v>
      </c>
      <c r="D1510" s="117" t="s">
        <v>223</v>
      </c>
      <c r="E1510" s="117" t="s">
        <v>3640</v>
      </c>
      <c r="F1510" s="117" t="s">
        <v>3639</v>
      </c>
      <c r="G1510" s="118" t="str">
        <f t="shared" si="23"/>
        <v>204161豊丘村</v>
      </c>
      <c r="H1510" s="117"/>
      <c r="J1510" s="117"/>
      <c r="K1510" s="121">
        <v>565598</v>
      </c>
      <c r="L1510" s="121">
        <v>229839</v>
      </c>
      <c r="M1510" s="121">
        <v>115070</v>
      </c>
      <c r="N1510" s="121">
        <v>86866</v>
      </c>
      <c r="O1510" s="121">
        <v>610</v>
      </c>
    </row>
    <row r="1511" spans="1:15" x14ac:dyDescent="0.4">
      <c r="A1511" s="117" t="s">
        <v>6634</v>
      </c>
      <c r="B1511" s="117" t="s">
        <v>225</v>
      </c>
      <c r="C1511" s="117" t="s">
        <v>224</v>
      </c>
      <c r="D1511" s="117" t="s">
        <v>223</v>
      </c>
      <c r="E1511" s="117" t="s">
        <v>3638</v>
      </c>
      <c r="F1511" s="117" t="s">
        <v>3637</v>
      </c>
      <c r="G1511" s="118" t="str">
        <f t="shared" si="23"/>
        <v>204170大鹿村</v>
      </c>
      <c r="H1511" s="117"/>
      <c r="J1511" s="117"/>
      <c r="K1511" s="121">
        <v>277915</v>
      </c>
      <c r="L1511" s="121">
        <v>108032</v>
      </c>
      <c r="M1511" s="121">
        <v>55767</v>
      </c>
      <c r="N1511" s="121">
        <v>35122</v>
      </c>
      <c r="O1511" s="121">
        <v>486</v>
      </c>
    </row>
    <row r="1512" spans="1:15" x14ac:dyDescent="0.4">
      <c r="A1512" s="117" t="s">
        <v>6634</v>
      </c>
      <c r="B1512" s="117" t="s">
        <v>225</v>
      </c>
      <c r="C1512" s="117" t="s">
        <v>224</v>
      </c>
      <c r="D1512" s="117" t="s">
        <v>223</v>
      </c>
      <c r="E1512" s="117" t="s">
        <v>3636</v>
      </c>
      <c r="F1512" s="117" t="s">
        <v>3635</v>
      </c>
      <c r="G1512" s="118" t="str">
        <f t="shared" si="23"/>
        <v>204226上松町</v>
      </c>
      <c r="H1512" s="117"/>
      <c r="J1512" s="117"/>
      <c r="K1512" s="121">
        <v>633392</v>
      </c>
      <c r="L1512" s="121">
        <v>260987</v>
      </c>
      <c r="M1512" s="121">
        <v>138348</v>
      </c>
      <c r="N1512" s="121">
        <v>96976</v>
      </c>
      <c r="O1512" s="121">
        <v>870</v>
      </c>
    </row>
    <row r="1513" spans="1:15" x14ac:dyDescent="0.4">
      <c r="A1513" s="117" t="s">
        <v>6634</v>
      </c>
      <c r="B1513" s="117" t="s">
        <v>225</v>
      </c>
      <c r="C1513" s="117" t="s">
        <v>224</v>
      </c>
      <c r="D1513" s="117" t="s">
        <v>223</v>
      </c>
      <c r="E1513" s="117" t="s">
        <v>3634</v>
      </c>
      <c r="F1513" s="117" t="s">
        <v>3633</v>
      </c>
      <c r="G1513" s="118" t="str">
        <f t="shared" si="23"/>
        <v>204234南木曽町</v>
      </c>
      <c r="H1513" s="117"/>
      <c r="J1513" s="117"/>
      <c r="K1513" s="121">
        <v>685157</v>
      </c>
      <c r="L1513" s="121">
        <v>291014</v>
      </c>
      <c r="M1513" s="121">
        <v>147183</v>
      </c>
      <c r="N1513" s="121">
        <v>93951</v>
      </c>
      <c r="O1513" s="121">
        <v>1163</v>
      </c>
    </row>
    <row r="1514" spans="1:15" x14ac:dyDescent="0.4">
      <c r="A1514" s="117" t="s">
        <v>6634</v>
      </c>
      <c r="B1514" s="117" t="s">
        <v>225</v>
      </c>
      <c r="C1514" s="117" t="s">
        <v>224</v>
      </c>
      <c r="D1514" s="117" t="s">
        <v>223</v>
      </c>
      <c r="E1514" s="117" t="s">
        <v>3632</v>
      </c>
      <c r="F1514" s="117" t="s">
        <v>3631</v>
      </c>
      <c r="G1514" s="118" t="str">
        <f t="shared" si="23"/>
        <v>204251木祖村</v>
      </c>
      <c r="H1514" s="117"/>
      <c r="J1514" s="117"/>
      <c r="K1514" s="121">
        <v>467182</v>
      </c>
      <c r="L1514" s="121">
        <v>157392</v>
      </c>
      <c r="M1514" s="121">
        <v>83512</v>
      </c>
      <c r="N1514" s="121">
        <v>60647</v>
      </c>
      <c r="O1514" s="121">
        <v>507</v>
      </c>
    </row>
    <row r="1515" spans="1:15" x14ac:dyDescent="0.4">
      <c r="A1515" s="117" t="s">
        <v>6634</v>
      </c>
      <c r="B1515" s="117" t="s">
        <v>225</v>
      </c>
      <c r="C1515" s="117" t="s">
        <v>224</v>
      </c>
      <c r="D1515" s="117" t="s">
        <v>223</v>
      </c>
      <c r="E1515" s="117" t="s">
        <v>3630</v>
      </c>
      <c r="F1515" s="117" t="s">
        <v>3629</v>
      </c>
      <c r="G1515" s="118" t="str">
        <f t="shared" si="23"/>
        <v>204293王滝村</v>
      </c>
      <c r="H1515" s="117"/>
      <c r="J1515" s="117"/>
      <c r="K1515" s="121">
        <v>371548</v>
      </c>
      <c r="L1515" s="121">
        <v>156223</v>
      </c>
      <c r="M1515" s="121">
        <v>73565</v>
      </c>
      <c r="N1515" s="121">
        <v>51022</v>
      </c>
      <c r="O1515" s="121">
        <v>2038</v>
      </c>
    </row>
    <row r="1516" spans="1:15" x14ac:dyDescent="0.4">
      <c r="A1516" s="117" t="s">
        <v>6634</v>
      </c>
      <c r="B1516" s="117" t="s">
        <v>225</v>
      </c>
      <c r="C1516" s="117" t="s">
        <v>224</v>
      </c>
      <c r="D1516" s="117" t="s">
        <v>223</v>
      </c>
      <c r="E1516" s="117" t="s">
        <v>3628</v>
      </c>
      <c r="F1516" s="117" t="s">
        <v>3627</v>
      </c>
      <c r="G1516" s="118" t="str">
        <f t="shared" si="23"/>
        <v>204307大桑村</v>
      </c>
      <c r="H1516" s="117"/>
      <c r="J1516" s="117"/>
      <c r="K1516" s="121">
        <v>533777</v>
      </c>
      <c r="L1516" s="121">
        <v>205967</v>
      </c>
      <c r="M1516" s="121">
        <v>113811</v>
      </c>
      <c r="N1516" s="121">
        <v>80961</v>
      </c>
      <c r="O1516" s="121">
        <v>437</v>
      </c>
    </row>
    <row r="1517" spans="1:15" x14ac:dyDescent="0.4">
      <c r="A1517" s="117" t="s">
        <v>6634</v>
      </c>
      <c r="B1517" s="117" t="s">
        <v>225</v>
      </c>
      <c r="C1517" s="117" t="s">
        <v>224</v>
      </c>
      <c r="D1517" s="117" t="s">
        <v>223</v>
      </c>
      <c r="E1517" s="117" t="s">
        <v>3626</v>
      </c>
      <c r="F1517" s="117" t="s">
        <v>3625</v>
      </c>
      <c r="G1517" s="118" t="str">
        <f t="shared" si="23"/>
        <v>204323木曽町</v>
      </c>
      <c r="H1517" s="117"/>
      <c r="J1517" s="117"/>
      <c r="K1517" s="121">
        <v>1336682</v>
      </c>
      <c r="L1517" s="121">
        <v>602202</v>
      </c>
      <c r="M1517" s="121">
        <v>309658</v>
      </c>
      <c r="N1517" s="121">
        <v>193217</v>
      </c>
      <c r="O1517" s="121">
        <v>3121</v>
      </c>
    </row>
    <row r="1518" spans="1:15" x14ac:dyDescent="0.4">
      <c r="A1518" s="117" t="s">
        <v>6634</v>
      </c>
      <c r="B1518" s="117" t="s">
        <v>225</v>
      </c>
      <c r="C1518" s="117" t="s">
        <v>224</v>
      </c>
      <c r="D1518" s="117" t="s">
        <v>223</v>
      </c>
      <c r="E1518" s="117" t="s">
        <v>3624</v>
      </c>
      <c r="F1518" s="117" t="s">
        <v>3623</v>
      </c>
      <c r="G1518" s="118" t="str">
        <f t="shared" si="23"/>
        <v>204463麻績村</v>
      </c>
      <c r="H1518" s="117"/>
      <c r="J1518" s="117"/>
      <c r="K1518" s="121">
        <v>395002</v>
      </c>
      <c r="L1518" s="121">
        <v>140559</v>
      </c>
      <c r="M1518" s="121">
        <v>72390</v>
      </c>
      <c r="N1518" s="121">
        <v>53804</v>
      </c>
      <c r="O1518" s="121">
        <v>371</v>
      </c>
    </row>
    <row r="1519" spans="1:15" x14ac:dyDescent="0.4">
      <c r="A1519" s="117" t="s">
        <v>6634</v>
      </c>
      <c r="B1519" s="117" t="s">
        <v>225</v>
      </c>
      <c r="C1519" s="117" t="s">
        <v>224</v>
      </c>
      <c r="D1519" s="117" t="s">
        <v>223</v>
      </c>
      <c r="E1519" s="117" t="s">
        <v>3622</v>
      </c>
      <c r="F1519" s="117" t="s">
        <v>3621</v>
      </c>
      <c r="G1519" s="118" t="str">
        <f t="shared" si="23"/>
        <v>204480生坂村</v>
      </c>
      <c r="H1519" s="117"/>
      <c r="J1519" s="117"/>
      <c r="K1519" s="121">
        <v>318232</v>
      </c>
      <c r="L1519" s="121">
        <v>111622</v>
      </c>
      <c r="M1519" s="121">
        <v>55794</v>
      </c>
      <c r="N1519" s="121">
        <v>57213</v>
      </c>
      <c r="O1519" s="121">
        <v>349</v>
      </c>
    </row>
    <row r="1520" spans="1:15" x14ac:dyDescent="0.4">
      <c r="A1520" s="117" t="s">
        <v>6634</v>
      </c>
      <c r="B1520" s="117" t="s">
        <v>225</v>
      </c>
      <c r="C1520" s="117" t="s">
        <v>224</v>
      </c>
      <c r="D1520" s="117" t="s">
        <v>223</v>
      </c>
      <c r="E1520" s="117" t="s">
        <v>3620</v>
      </c>
      <c r="F1520" s="117" t="s">
        <v>3619</v>
      </c>
      <c r="G1520" s="118" t="str">
        <f t="shared" si="23"/>
        <v>204501山形村</v>
      </c>
      <c r="H1520" s="117"/>
      <c r="J1520" s="117"/>
      <c r="K1520" s="121">
        <v>680321</v>
      </c>
      <c r="L1520" s="121">
        <v>255670</v>
      </c>
      <c r="M1520" s="121">
        <v>129066</v>
      </c>
      <c r="N1520" s="121">
        <v>93337</v>
      </c>
      <c r="O1520" s="121">
        <v>505</v>
      </c>
    </row>
    <row r="1521" spans="1:15" x14ac:dyDescent="0.4">
      <c r="A1521" s="117" t="s">
        <v>6634</v>
      </c>
      <c r="B1521" s="117" t="s">
        <v>225</v>
      </c>
      <c r="C1521" s="117" t="s">
        <v>224</v>
      </c>
      <c r="D1521" s="117" t="s">
        <v>223</v>
      </c>
      <c r="E1521" s="117" t="s">
        <v>3618</v>
      </c>
      <c r="F1521" s="117" t="s">
        <v>3617</v>
      </c>
      <c r="G1521" s="118" t="str">
        <f t="shared" si="23"/>
        <v>204510朝日村</v>
      </c>
      <c r="H1521" s="117"/>
      <c r="J1521" s="117"/>
      <c r="K1521" s="121">
        <v>407438</v>
      </c>
      <c r="L1521" s="121">
        <v>160258</v>
      </c>
      <c r="M1521" s="121">
        <v>76105</v>
      </c>
      <c r="N1521" s="121">
        <v>64406</v>
      </c>
      <c r="O1521" s="121">
        <v>328</v>
      </c>
    </row>
    <row r="1522" spans="1:15" x14ac:dyDescent="0.4">
      <c r="A1522" s="117" t="s">
        <v>6634</v>
      </c>
      <c r="B1522" s="117" t="s">
        <v>225</v>
      </c>
      <c r="C1522" s="117" t="s">
        <v>224</v>
      </c>
      <c r="D1522" s="117" t="s">
        <v>223</v>
      </c>
      <c r="E1522" s="117" t="s">
        <v>3616</v>
      </c>
      <c r="F1522" s="117" t="s">
        <v>3615</v>
      </c>
      <c r="G1522" s="118" t="str">
        <f t="shared" si="23"/>
        <v>204528筑北村</v>
      </c>
      <c r="H1522" s="117"/>
      <c r="J1522" s="117"/>
      <c r="K1522" s="121">
        <v>743450</v>
      </c>
      <c r="L1522" s="121">
        <v>284821</v>
      </c>
      <c r="M1522" s="121">
        <v>145288</v>
      </c>
      <c r="N1522" s="121">
        <v>103281</v>
      </c>
      <c r="O1522" s="121">
        <v>701</v>
      </c>
    </row>
    <row r="1523" spans="1:15" x14ac:dyDescent="0.4">
      <c r="A1523" s="117" t="s">
        <v>6634</v>
      </c>
      <c r="B1523" s="117" t="s">
        <v>225</v>
      </c>
      <c r="C1523" s="117" t="s">
        <v>224</v>
      </c>
      <c r="D1523" s="117" t="s">
        <v>223</v>
      </c>
      <c r="E1523" s="117" t="s">
        <v>3614</v>
      </c>
      <c r="F1523" s="117" t="s">
        <v>3387</v>
      </c>
      <c r="G1523" s="118" t="str">
        <f t="shared" si="23"/>
        <v>204811池田町</v>
      </c>
      <c r="H1523" s="117"/>
      <c r="J1523" s="117"/>
      <c r="K1523" s="121">
        <v>662508</v>
      </c>
      <c r="L1523" s="121">
        <v>260884</v>
      </c>
      <c r="M1523" s="121">
        <v>137083</v>
      </c>
      <c r="N1523" s="121">
        <v>109092</v>
      </c>
      <c r="O1523" s="121">
        <v>5765</v>
      </c>
    </row>
    <row r="1524" spans="1:15" x14ac:dyDescent="0.4">
      <c r="A1524" s="117" t="s">
        <v>6634</v>
      </c>
      <c r="B1524" s="117" t="s">
        <v>225</v>
      </c>
      <c r="C1524" s="117" t="s">
        <v>224</v>
      </c>
      <c r="D1524" s="117" t="s">
        <v>223</v>
      </c>
      <c r="E1524" s="117" t="s">
        <v>3613</v>
      </c>
      <c r="F1524" s="117" t="s">
        <v>3612</v>
      </c>
      <c r="G1524" s="118" t="str">
        <f t="shared" si="23"/>
        <v>204820松川村</v>
      </c>
      <c r="H1524" s="117"/>
      <c r="J1524" s="117"/>
      <c r="K1524" s="121">
        <v>717828</v>
      </c>
      <c r="L1524" s="121">
        <v>305739</v>
      </c>
      <c r="M1524" s="121">
        <v>129263</v>
      </c>
      <c r="N1524" s="121">
        <v>97193</v>
      </c>
      <c r="O1524" s="121">
        <v>547</v>
      </c>
    </row>
    <row r="1525" spans="1:15" x14ac:dyDescent="0.4">
      <c r="A1525" s="117" t="s">
        <v>6634</v>
      </c>
      <c r="B1525" s="117" t="s">
        <v>225</v>
      </c>
      <c r="C1525" s="117" t="s">
        <v>224</v>
      </c>
      <c r="D1525" s="117" t="s">
        <v>223</v>
      </c>
      <c r="E1525" s="117" t="s">
        <v>3611</v>
      </c>
      <c r="F1525" s="117" t="s">
        <v>3610</v>
      </c>
      <c r="G1525" s="118" t="str">
        <f t="shared" si="23"/>
        <v>204854白馬村</v>
      </c>
      <c r="H1525" s="117"/>
      <c r="J1525" s="117"/>
      <c r="K1525" s="121">
        <v>917068</v>
      </c>
      <c r="L1525" s="121">
        <v>292963</v>
      </c>
      <c r="M1525" s="121">
        <v>170778</v>
      </c>
      <c r="N1525" s="121">
        <v>113684</v>
      </c>
      <c r="O1525" s="121">
        <v>1015</v>
      </c>
    </row>
    <row r="1526" spans="1:15" x14ac:dyDescent="0.4">
      <c r="A1526" s="117" t="s">
        <v>6634</v>
      </c>
      <c r="B1526" s="117" t="s">
        <v>225</v>
      </c>
      <c r="C1526" s="117" t="s">
        <v>224</v>
      </c>
      <c r="D1526" s="117" t="s">
        <v>223</v>
      </c>
      <c r="E1526" s="117" t="s">
        <v>3609</v>
      </c>
      <c r="F1526" s="117" t="s">
        <v>3608</v>
      </c>
      <c r="G1526" s="118" t="str">
        <f t="shared" si="23"/>
        <v>204862小谷村</v>
      </c>
      <c r="H1526" s="117"/>
      <c r="J1526" s="117"/>
      <c r="K1526" s="121">
        <v>633862</v>
      </c>
      <c r="L1526" s="121">
        <v>209002</v>
      </c>
      <c r="M1526" s="121">
        <v>99957</v>
      </c>
      <c r="N1526" s="121">
        <v>76031</v>
      </c>
      <c r="O1526" s="121">
        <v>424</v>
      </c>
    </row>
    <row r="1527" spans="1:15" x14ac:dyDescent="0.4">
      <c r="A1527" s="117" t="s">
        <v>6634</v>
      </c>
      <c r="B1527" s="117" t="s">
        <v>225</v>
      </c>
      <c r="C1527" s="117" t="s">
        <v>224</v>
      </c>
      <c r="D1527" s="117" t="s">
        <v>223</v>
      </c>
      <c r="E1527" s="117" t="s">
        <v>3607</v>
      </c>
      <c r="F1527" s="117" t="s">
        <v>3606</v>
      </c>
      <c r="G1527" s="118" t="str">
        <f t="shared" si="23"/>
        <v>205214坂城町</v>
      </c>
      <c r="H1527" s="117"/>
      <c r="J1527" s="117"/>
      <c r="K1527" s="121">
        <v>1107694</v>
      </c>
      <c r="L1527" s="121">
        <v>450886</v>
      </c>
      <c r="M1527" s="121">
        <v>237970</v>
      </c>
      <c r="N1527" s="121">
        <v>167153</v>
      </c>
      <c r="O1527" s="121">
        <v>1476</v>
      </c>
    </row>
    <row r="1528" spans="1:15" x14ac:dyDescent="0.4">
      <c r="A1528" s="117" t="s">
        <v>6634</v>
      </c>
      <c r="B1528" s="117" t="s">
        <v>225</v>
      </c>
      <c r="C1528" s="117" t="s">
        <v>224</v>
      </c>
      <c r="D1528" s="117" t="s">
        <v>223</v>
      </c>
      <c r="E1528" s="117" t="s">
        <v>3605</v>
      </c>
      <c r="F1528" s="117" t="s">
        <v>3604</v>
      </c>
      <c r="G1528" s="118" t="str">
        <f t="shared" si="23"/>
        <v>205419小布施町</v>
      </c>
      <c r="H1528" s="117"/>
      <c r="J1528" s="117"/>
      <c r="K1528" s="121">
        <v>761740</v>
      </c>
      <c r="L1528" s="121">
        <v>318489</v>
      </c>
      <c r="M1528" s="121">
        <v>157301</v>
      </c>
      <c r="N1528" s="121">
        <v>115086</v>
      </c>
      <c r="O1528" s="121">
        <v>1584</v>
      </c>
    </row>
    <row r="1529" spans="1:15" x14ac:dyDescent="0.4">
      <c r="A1529" s="117" t="s">
        <v>6634</v>
      </c>
      <c r="B1529" s="117" t="s">
        <v>225</v>
      </c>
      <c r="C1529" s="117" t="s">
        <v>224</v>
      </c>
      <c r="D1529" s="117" t="s">
        <v>223</v>
      </c>
      <c r="E1529" s="117" t="s">
        <v>3603</v>
      </c>
      <c r="F1529" s="117" t="s">
        <v>3602</v>
      </c>
      <c r="G1529" s="118" t="str">
        <f t="shared" si="23"/>
        <v>205435高山村</v>
      </c>
      <c r="H1529" s="117"/>
      <c r="J1529" s="117"/>
      <c r="K1529" s="121">
        <v>610073</v>
      </c>
      <c r="L1529" s="121">
        <v>248101</v>
      </c>
      <c r="M1529" s="121">
        <v>127792</v>
      </c>
      <c r="N1529" s="121">
        <v>95033</v>
      </c>
      <c r="O1529" s="121">
        <v>483</v>
      </c>
    </row>
    <row r="1530" spans="1:15" x14ac:dyDescent="0.4">
      <c r="A1530" s="117" t="s">
        <v>6634</v>
      </c>
      <c r="B1530" s="117" t="s">
        <v>225</v>
      </c>
      <c r="C1530" s="117" t="s">
        <v>224</v>
      </c>
      <c r="D1530" s="117" t="s">
        <v>223</v>
      </c>
      <c r="E1530" s="117" t="s">
        <v>3601</v>
      </c>
      <c r="F1530" s="117" t="s">
        <v>3600</v>
      </c>
      <c r="G1530" s="118" t="str">
        <f t="shared" si="23"/>
        <v>205613山ノ内町</v>
      </c>
      <c r="H1530" s="117"/>
      <c r="J1530" s="117"/>
      <c r="K1530" s="121">
        <v>1217210</v>
      </c>
      <c r="L1530" s="121">
        <v>504841</v>
      </c>
      <c r="M1530" s="121">
        <v>228265</v>
      </c>
      <c r="N1530" s="121">
        <v>199327</v>
      </c>
      <c r="O1530" s="121">
        <v>2240</v>
      </c>
    </row>
    <row r="1531" spans="1:15" x14ac:dyDescent="0.4">
      <c r="A1531" s="117" t="s">
        <v>6634</v>
      </c>
      <c r="B1531" s="117" t="s">
        <v>225</v>
      </c>
      <c r="C1531" s="117" t="s">
        <v>224</v>
      </c>
      <c r="D1531" s="117" t="s">
        <v>223</v>
      </c>
      <c r="E1531" s="117" t="s">
        <v>3599</v>
      </c>
      <c r="F1531" s="117" t="s">
        <v>3598</v>
      </c>
      <c r="G1531" s="118" t="str">
        <f t="shared" si="23"/>
        <v>205621木島平村</v>
      </c>
      <c r="H1531" s="117"/>
      <c r="J1531" s="117"/>
      <c r="K1531" s="121">
        <v>633915</v>
      </c>
      <c r="L1531" s="121">
        <v>252216</v>
      </c>
      <c r="M1531" s="121">
        <v>116311</v>
      </c>
      <c r="N1531" s="121">
        <v>87869</v>
      </c>
      <c r="O1531" s="121">
        <v>536</v>
      </c>
    </row>
    <row r="1532" spans="1:15" x14ac:dyDescent="0.4">
      <c r="A1532" s="117" t="s">
        <v>6634</v>
      </c>
      <c r="B1532" s="117" t="s">
        <v>225</v>
      </c>
      <c r="C1532" s="117" t="s">
        <v>224</v>
      </c>
      <c r="D1532" s="117" t="s">
        <v>223</v>
      </c>
      <c r="E1532" s="117" t="s">
        <v>3597</v>
      </c>
      <c r="F1532" s="117" t="s">
        <v>3596</v>
      </c>
      <c r="G1532" s="118" t="str">
        <f t="shared" si="23"/>
        <v>205630野沢温泉村</v>
      </c>
      <c r="H1532" s="117"/>
      <c r="J1532" s="117"/>
      <c r="K1532" s="121">
        <v>560416</v>
      </c>
      <c r="L1532" s="121">
        <v>166348</v>
      </c>
      <c r="M1532" s="121">
        <v>87271</v>
      </c>
      <c r="N1532" s="121">
        <v>67118</v>
      </c>
      <c r="O1532" s="121">
        <v>5243</v>
      </c>
    </row>
    <row r="1533" spans="1:15" x14ac:dyDescent="0.4">
      <c r="A1533" s="117" t="s">
        <v>6634</v>
      </c>
      <c r="B1533" s="117" t="s">
        <v>225</v>
      </c>
      <c r="C1533" s="117" t="s">
        <v>224</v>
      </c>
      <c r="D1533" s="117" t="s">
        <v>223</v>
      </c>
      <c r="E1533" s="117" t="s">
        <v>3595</v>
      </c>
      <c r="F1533" s="117" t="s">
        <v>3594</v>
      </c>
      <c r="G1533" s="118" t="str">
        <f t="shared" si="23"/>
        <v>205834信濃町</v>
      </c>
      <c r="H1533" s="117"/>
      <c r="J1533" s="117"/>
      <c r="K1533" s="121">
        <v>919988</v>
      </c>
      <c r="L1533" s="121">
        <v>372882</v>
      </c>
      <c r="M1533" s="121">
        <v>188885</v>
      </c>
      <c r="N1533" s="121">
        <v>122250</v>
      </c>
      <c r="O1533" s="121">
        <v>719</v>
      </c>
    </row>
    <row r="1534" spans="1:15" x14ac:dyDescent="0.4">
      <c r="A1534" s="117" t="s">
        <v>6634</v>
      </c>
      <c r="B1534" s="117" t="s">
        <v>225</v>
      </c>
      <c r="C1534" s="117" t="s">
        <v>224</v>
      </c>
      <c r="D1534" s="117" t="s">
        <v>223</v>
      </c>
      <c r="E1534" s="117" t="s">
        <v>3593</v>
      </c>
      <c r="F1534" s="117" t="s">
        <v>3592</v>
      </c>
      <c r="G1534" s="118" t="str">
        <f t="shared" si="23"/>
        <v>205885小川村</v>
      </c>
      <c r="H1534" s="117"/>
      <c r="I1534" s="117"/>
      <c r="J1534" s="117"/>
      <c r="K1534" s="121">
        <v>436047</v>
      </c>
      <c r="L1534" s="121">
        <v>161469</v>
      </c>
      <c r="M1534" s="121">
        <v>80195</v>
      </c>
      <c r="N1534" s="121">
        <v>49005</v>
      </c>
      <c r="O1534" s="121">
        <v>393</v>
      </c>
    </row>
    <row r="1535" spans="1:15" x14ac:dyDescent="0.4">
      <c r="A1535" s="117" t="s">
        <v>6634</v>
      </c>
      <c r="B1535" s="117" t="s">
        <v>225</v>
      </c>
      <c r="C1535" s="117" t="s">
        <v>224</v>
      </c>
      <c r="D1535" s="117" t="s">
        <v>223</v>
      </c>
      <c r="E1535" s="117" t="s">
        <v>3591</v>
      </c>
      <c r="F1535" s="117" t="s">
        <v>3590</v>
      </c>
      <c r="G1535" s="118" t="str">
        <f t="shared" si="23"/>
        <v>205907飯綱町</v>
      </c>
      <c r="H1535" s="117"/>
      <c r="J1535" s="117"/>
      <c r="K1535" s="121">
        <v>996850</v>
      </c>
      <c r="L1535" s="121">
        <v>409181</v>
      </c>
      <c r="M1535" s="121">
        <v>216889</v>
      </c>
      <c r="N1535" s="121">
        <v>153530</v>
      </c>
      <c r="O1535" s="121">
        <v>940</v>
      </c>
    </row>
    <row r="1536" spans="1:15" x14ac:dyDescent="0.4">
      <c r="A1536" s="117" t="s">
        <v>6634</v>
      </c>
      <c r="B1536" s="117" t="s">
        <v>225</v>
      </c>
      <c r="C1536" s="117" t="s">
        <v>224</v>
      </c>
      <c r="D1536" s="117" t="s">
        <v>223</v>
      </c>
      <c r="E1536" s="117" t="s">
        <v>3589</v>
      </c>
      <c r="F1536" s="117" t="s">
        <v>3588</v>
      </c>
      <c r="G1536" s="118" t="str">
        <f t="shared" si="23"/>
        <v>206024栄村</v>
      </c>
      <c r="H1536" s="117"/>
      <c r="J1536" s="117"/>
      <c r="K1536" s="121">
        <v>528172</v>
      </c>
      <c r="L1536" s="121">
        <v>209738</v>
      </c>
      <c r="M1536" s="121">
        <v>97721</v>
      </c>
      <c r="N1536" s="121">
        <v>76611</v>
      </c>
      <c r="O1536" s="121">
        <v>5755</v>
      </c>
    </row>
    <row r="1537" spans="1:15" x14ac:dyDescent="0.4">
      <c r="A1537" s="117" t="s">
        <v>6634</v>
      </c>
      <c r="B1537" s="117" t="s">
        <v>225</v>
      </c>
      <c r="C1537" s="117" t="s">
        <v>224</v>
      </c>
      <c r="D1537" s="117" t="s">
        <v>223</v>
      </c>
      <c r="E1537" s="117" t="s">
        <v>3587</v>
      </c>
      <c r="F1537" s="117" t="s">
        <v>3586</v>
      </c>
      <c r="G1537" s="118" t="str">
        <f t="shared" si="23"/>
        <v>208108北佐久郡老人福祉施設組合</v>
      </c>
      <c r="H1537" s="117"/>
      <c r="J1537" s="117"/>
      <c r="K1537" s="121">
        <v>80945</v>
      </c>
      <c r="L1537" s="121">
        <v>40844</v>
      </c>
      <c r="M1537" s="121">
        <v>20298</v>
      </c>
      <c r="N1537" s="121">
        <v>12186</v>
      </c>
      <c r="O1537" s="121">
        <v>82</v>
      </c>
    </row>
    <row r="1538" spans="1:15" x14ac:dyDescent="0.4">
      <c r="A1538" s="117" t="s">
        <v>6634</v>
      </c>
      <c r="B1538" s="117" t="s">
        <v>225</v>
      </c>
      <c r="C1538" s="117" t="s">
        <v>224</v>
      </c>
      <c r="D1538" s="117" t="s">
        <v>223</v>
      </c>
      <c r="E1538" s="117" t="s">
        <v>3585</v>
      </c>
      <c r="F1538" s="117" t="s">
        <v>3584</v>
      </c>
      <c r="G1538" s="118" t="str">
        <f t="shared" ref="G1538:G1601" si="24">E1538&amp;F1538</f>
        <v>208116森泉山財産組合</v>
      </c>
      <c r="H1538" s="117"/>
      <c r="I1538" s="117"/>
      <c r="J1538" s="117"/>
      <c r="K1538" s="121">
        <v>0</v>
      </c>
      <c r="L1538" s="121">
        <v>0</v>
      </c>
      <c r="M1538" s="121">
        <v>0</v>
      </c>
      <c r="N1538" s="121">
        <v>0</v>
      </c>
      <c r="O1538" s="121">
        <v>0</v>
      </c>
    </row>
    <row r="1539" spans="1:15" x14ac:dyDescent="0.4">
      <c r="A1539" s="117" t="s">
        <v>6634</v>
      </c>
      <c r="B1539" s="117" t="s">
        <v>225</v>
      </c>
      <c r="C1539" s="117" t="s">
        <v>224</v>
      </c>
      <c r="D1539" s="117" t="s">
        <v>223</v>
      </c>
      <c r="E1539" s="117" t="s">
        <v>3583</v>
      </c>
      <c r="F1539" s="117" t="s">
        <v>3582</v>
      </c>
      <c r="G1539" s="118" t="str">
        <f t="shared" si="24"/>
        <v>208132川西保健衛生施設組合</v>
      </c>
      <c r="H1539" s="117"/>
      <c r="J1539" s="117"/>
      <c r="K1539" s="121">
        <v>74151</v>
      </c>
      <c r="L1539" s="121">
        <v>37962</v>
      </c>
      <c r="M1539" s="121">
        <v>18923</v>
      </c>
      <c r="N1539" s="121">
        <v>11732</v>
      </c>
      <c r="O1539" s="121">
        <v>143</v>
      </c>
    </row>
    <row r="1540" spans="1:15" x14ac:dyDescent="0.4">
      <c r="A1540" s="117" t="s">
        <v>6634</v>
      </c>
      <c r="B1540" s="117" t="s">
        <v>225</v>
      </c>
      <c r="C1540" s="117" t="s">
        <v>224</v>
      </c>
      <c r="D1540" s="117" t="s">
        <v>223</v>
      </c>
      <c r="E1540" s="117" t="s">
        <v>3581</v>
      </c>
      <c r="F1540" s="117" t="s">
        <v>3580</v>
      </c>
      <c r="G1540" s="118" t="str">
        <f t="shared" si="24"/>
        <v>208175上田市東御市真田共有財産組合</v>
      </c>
      <c r="H1540" s="117"/>
      <c r="J1540" s="117"/>
      <c r="K1540" s="121">
        <v>0</v>
      </c>
      <c r="L1540" s="121">
        <v>0</v>
      </c>
      <c r="M1540" s="121">
        <v>0</v>
      </c>
      <c r="N1540" s="121">
        <v>0</v>
      </c>
      <c r="O1540" s="121">
        <v>0</v>
      </c>
    </row>
    <row r="1541" spans="1:15" x14ac:dyDescent="0.4">
      <c r="A1541" s="117" t="s">
        <v>6634</v>
      </c>
      <c r="B1541" s="117" t="s">
        <v>225</v>
      </c>
      <c r="C1541" s="117" t="s">
        <v>224</v>
      </c>
      <c r="D1541" s="117" t="s">
        <v>223</v>
      </c>
      <c r="E1541" s="117" t="s">
        <v>3579</v>
      </c>
      <c r="F1541" s="117" t="s">
        <v>3578</v>
      </c>
      <c r="G1541" s="118" t="str">
        <f t="shared" si="24"/>
        <v>208183上田市長和町中学校組合</v>
      </c>
      <c r="H1541" s="117"/>
      <c r="J1541" s="117"/>
      <c r="K1541" s="121">
        <v>15775</v>
      </c>
      <c r="L1541" s="121">
        <v>7537</v>
      </c>
      <c r="M1541" s="121">
        <v>3438</v>
      </c>
      <c r="N1541" s="121">
        <v>2212</v>
      </c>
      <c r="O1541" s="121">
        <v>46</v>
      </c>
    </row>
    <row r="1542" spans="1:15" x14ac:dyDescent="0.4">
      <c r="A1542" s="117" t="s">
        <v>6634</v>
      </c>
      <c r="B1542" s="117" t="s">
        <v>225</v>
      </c>
      <c r="C1542" s="117" t="s">
        <v>224</v>
      </c>
      <c r="D1542" s="117" t="s">
        <v>223</v>
      </c>
      <c r="E1542" s="117" t="s">
        <v>3577</v>
      </c>
      <c r="F1542" s="117" t="s">
        <v>3576</v>
      </c>
      <c r="G1542" s="118" t="str">
        <f t="shared" si="24"/>
        <v>208191青木村及び上田市共有財産組合</v>
      </c>
      <c r="H1542" s="117"/>
      <c r="J1542" s="117"/>
      <c r="K1542" s="121">
        <v>0</v>
      </c>
      <c r="L1542" s="121">
        <v>0</v>
      </c>
      <c r="M1542" s="121">
        <v>0</v>
      </c>
      <c r="N1542" s="121">
        <v>0</v>
      </c>
      <c r="O1542" s="121">
        <v>0</v>
      </c>
    </row>
    <row r="1543" spans="1:15" x14ac:dyDescent="0.4">
      <c r="A1543" s="117" t="s">
        <v>6634</v>
      </c>
      <c r="B1543" s="117" t="s">
        <v>225</v>
      </c>
      <c r="C1543" s="117" t="s">
        <v>224</v>
      </c>
      <c r="D1543" s="117" t="s">
        <v>223</v>
      </c>
      <c r="E1543" s="117" t="s">
        <v>3575</v>
      </c>
      <c r="F1543" s="117" t="s">
        <v>3574</v>
      </c>
      <c r="G1543" s="118" t="str">
        <f t="shared" si="24"/>
        <v>208213葛尾組合</v>
      </c>
      <c r="H1543" s="117"/>
      <c r="J1543" s="117"/>
      <c r="K1543" s="121">
        <v>57259</v>
      </c>
      <c r="L1543" s="121">
        <v>26103</v>
      </c>
      <c r="M1543" s="121">
        <v>15735</v>
      </c>
      <c r="N1543" s="121">
        <v>10545</v>
      </c>
      <c r="O1543" s="121">
        <v>107</v>
      </c>
    </row>
    <row r="1544" spans="1:15" x14ac:dyDescent="0.4">
      <c r="A1544" s="117" t="s">
        <v>6634</v>
      </c>
      <c r="B1544" s="117" t="s">
        <v>225</v>
      </c>
      <c r="C1544" s="117" t="s">
        <v>224</v>
      </c>
      <c r="D1544" s="117" t="s">
        <v>223</v>
      </c>
      <c r="E1544" s="117" t="s">
        <v>3573</v>
      </c>
      <c r="F1544" s="117" t="s">
        <v>3572</v>
      </c>
      <c r="G1544" s="118" t="str">
        <f t="shared" si="24"/>
        <v>208302浅麓環境施設組合</v>
      </c>
      <c r="H1544" s="117"/>
      <c r="J1544" s="117"/>
      <c r="K1544" s="121">
        <v>115633</v>
      </c>
      <c r="L1544" s="121">
        <v>56029</v>
      </c>
      <c r="M1544" s="121">
        <v>27616</v>
      </c>
      <c r="N1544" s="121">
        <v>17280</v>
      </c>
      <c r="O1544" s="121">
        <v>310</v>
      </c>
    </row>
    <row r="1545" spans="1:15" x14ac:dyDescent="0.4">
      <c r="A1545" s="117" t="s">
        <v>6634</v>
      </c>
      <c r="B1545" s="117" t="s">
        <v>225</v>
      </c>
      <c r="C1545" s="117" t="s">
        <v>224</v>
      </c>
      <c r="D1545" s="117" t="s">
        <v>223</v>
      </c>
      <c r="E1545" s="117" t="s">
        <v>3571</v>
      </c>
      <c r="F1545" s="117" t="s">
        <v>3570</v>
      </c>
      <c r="G1545" s="118" t="str">
        <f t="shared" si="24"/>
        <v>208311千曲衛生施設組合</v>
      </c>
      <c r="H1545" s="117"/>
      <c r="J1545" s="117"/>
      <c r="K1545" s="121">
        <v>96739</v>
      </c>
      <c r="L1545" s="121">
        <v>39529</v>
      </c>
      <c r="M1545" s="121">
        <v>21506</v>
      </c>
      <c r="N1545" s="121">
        <v>12603</v>
      </c>
      <c r="O1545" s="121">
        <v>0</v>
      </c>
    </row>
    <row r="1546" spans="1:15" x14ac:dyDescent="0.4">
      <c r="A1546" s="117" t="s">
        <v>6634</v>
      </c>
      <c r="B1546" s="117" t="s">
        <v>225</v>
      </c>
      <c r="C1546" s="117" t="s">
        <v>224</v>
      </c>
      <c r="D1546" s="117" t="s">
        <v>223</v>
      </c>
      <c r="E1546" s="117" t="s">
        <v>3569</v>
      </c>
      <c r="F1546" s="117" t="s">
        <v>3568</v>
      </c>
      <c r="G1546" s="118" t="str">
        <f t="shared" si="24"/>
        <v>208329松本広域連合</v>
      </c>
      <c r="H1546" s="117"/>
      <c r="J1546" s="117"/>
      <c r="K1546" s="121">
        <v>3437015</v>
      </c>
      <c r="L1546" s="121">
        <v>1577807</v>
      </c>
      <c r="M1546" s="121">
        <v>980143</v>
      </c>
      <c r="N1546" s="121">
        <v>530119</v>
      </c>
      <c r="O1546" s="121">
        <v>5600</v>
      </c>
    </row>
    <row r="1547" spans="1:15" x14ac:dyDescent="0.4">
      <c r="A1547" s="117" t="s">
        <v>6634</v>
      </c>
      <c r="B1547" s="117" t="s">
        <v>225</v>
      </c>
      <c r="C1547" s="117" t="s">
        <v>224</v>
      </c>
      <c r="D1547" s="117" t="s">
        <v>223</v>
      </c>
      <c r="E1547" s="117" t="s">
        <v>3567</v>
      </c>
      <c r="F1547" s="117" t="s">
        <v>3566</v>
      </c>
      <c r="G1547" s="118" t="str">
        <f t="shared" si="24"/>
        <v>208388佐久平環境衛生組合</v>
      </c>
      <c r="H1547" s="117"/>
      <c r="J1547" s="117"/>
      <c r="K1547" s="121">
        <v>18251</v>
      </c>
      <c r="L1547" s="121">
        <v>9798</v>
      </c>
      <c r="M1547" s="121">
        <v>4865</v>
      </c>
      <c r="N1547" s="121">
        <v>3122</v>
      </c>
      <c r="O1547" s="121">
        <v>0</v>
      </c>
    </row>
    <row r="1548" spans="1:15" x14ac:dyDescent="0.4">
      <c r="A1548" s="117" t="s">
        <v>6634</v>
      </c>
      <c r="B1548" s="117" t="s">
        <v>225</v>
      </c>
      <c r="C1548" s="117" t="s">
        <v>224</v>
      </c>
      <c r="D1548" s="117" t="s">
        <v>223</v>
      </c>
      <c r="E1548" s="117" t="s">
        <v>3565</v>
      </c>
      <c r="F1548" s="117" t="s">
        <v>3564</v>
      </c>
      <c r="G1548" s="118" t="str">
        <f t="shared" si="24"/>
        <v>208434南信地域町村交通災害共済事務組合</v>
      </c>
      <c r="H1548" s="117"/>
      <c r="J1548" s="117"/>
      <c r="K1548" s="121">
        <v>0</v>
      </c>
      <c r="L1548" s="121">
        <v>0</v>
      </c>
      <c r="M1548" s="121">
        <v>0</v>
      </c>
      <c r="N1548" s="121">
        <v>0</v>
      </c>
      <c r="O1548" s="121">
        <v>0</v>
      </c>
    </row>
    <row r="1549" spans="1:15" x14ac:dyDescent="0.4">
      <c r="A1549" s="117" t="s">
        <v>6634</v>
      </c>
      <c r="B1549" s="117" t="s">
        <v>225</v>
      </c>
      <c r="C1549" s="117" t="s">
        <v>224</v>
      </c>
      <c r="D1549" s="117" t="s">
        <v>223</v>
      </c>
      <c r="E1549" s="117" t="s">
        <v>3563</v>
      </c>
      <c r="F1549" s="117" t="s">
        <v>3562</v>
      </c>
      <c r="G1549" s="118" t="str">
        <f t="shared" si="24"/>
        <v>208451佐久市・北佐久郡環境施設組合</v>
      </c>
      <c r="H1549" s="117"/>
      <c r="J1549" s="117"/>
      <c r="K1549" s="121">
        <v>28427</v>
      </c>
      <c r="L1549" s="121">
        <v>15183</v>
      </c>
      <c r="M1549" s="121">
        <v>7078</v>
      </c>
      <c r="N1549" s="121">
        <v>4220</v>
      </c>
      <c r="O1549" s="121">
        <v>95</v>
      </c>
    </row>
    <row r="1550" spans="1:15" x14ac:dyDescent="0.4">
      <c r="A1550" s="117" t="s">
        <v>6634</v>
      </c>
      <c r="B1550" s="117" t="s">
        <v>225</v>
      </c>
      <c r="C1550" s="117" t="s">
        <v>224</v>
      </c>
      <c r="D1550" s="117" t="s">
        <v>223</v>
      </c>
      <c r="E1550" s="117" t="s">
        <v>3561</v>
      </c>
      <c r="F1550" s="117" t="s">
        <v>3560</v>
      </c>
      <c r="G1550" s="118" t="str">
        <f t="shared" si="24"/>
        <v>208469辰野町塩尻市小学校組合</v>
      </c>
      <c r="H1550" s="117"/>
      <c r="J1550" s="117"/>
      <c r="K1550" s="121">
        <v>22263</v>
      </c>
      <c r="L1550" s="121">
        <v>1992</v>
      </c>
      <c r="M1550" s="121">
        <v>843</v>
      </c>
      <c r="N1550" s="121">
        <v>580</v>
      </c>
      <c r="O1550" s="121">
        <v>24</v>
      </c>
    </row>
    <row r="1551" spans="1:15" x14ac:dyDescent="0.4">
      <c r="A1551" s="117" t="s">
        <v>6634</v>
      </c>
      <c r="B1551" s="117" t="s">
        <v>225</v>
      </c>
      <c r="C1551" s="117" t="s">
        <v>224</v>
      </c>
      <c r="D1551" s="117" t="s">
        <v>223</v>
      </c>
      <c r="E1551" s="117" t="s">
        <v>3559</v>
      </c>
      <c r="F1551" s="117" t="s">
        <v>3558</v>
      </c>
      <c r="G1551" s="118" t="str">
        <f t="shared" si="24"/>
        <v>208485長野広域連合</v>
      </c>
      <c r="H1551" s="117"/>
      <c r="J1551" s="117"/>
      <c r="K1551" s="121">
        <v>541613</v>
      </c>
      <c r="L1551" s="121">
        <v>101903</v>
      </c>
      <c r="M1551" s="121">
        <v>51038</v>
      </c>
      <c r="N1551" s="121">
        <v>31270</v>
      </c>
      <c r="O1551" s="121">
        <v>281</v>
      </c>
    </row>
    <row r="1552" spans="1:15" x14ac:dyDescent="0.4">
      <c r="A1552" s="117" t="s">
        <v>6634</v>
      </c>
      <c r="B1552" s="117" t="s">
        <v>225</v>
      </c>
      <c r="C1552" s="117" t="s">
        <v>224</v>
      </c>
      <c r="D1552" s="117" t="s">
        <v>223</v>
      </c>
      <c r="E1552" s="117" t="s">
        <v>3557</v>
      </c>
      <c r="F1552" s="117" t="s">
        <v>3556</v>
      </c>
      <c r="G1552" s="118" t="str">
        <f t="shared" si="24"/>
        <v>208493湖周行政事務組合</v>
      </c>
      <c r="H1552" s="117"/>
      <c r="J1552" s="117"/>
      <c r="K1552" s="121">
        <v>56715</v>
      </c>
      <c r="L1552" s="121">
        <v>26698</v>
      </c>
      <c r="M1552" s="121">
        <v>16692</v>
      </c>
      <c r="N1552" s="121">
        <v>9549</v>
      </c>
      <c r="O1552" s="121">
        <v>49</v>
      </c>
    </row>
    <row r="1553" spans="1:15" x14ac:dyDescent="0.4">
      <c r="A1553" s="117" t="s">
        <v>6634</v>
      </c>
      <c r="B1553" s="117" t="s">
        <v>225</v>
      </c>
      <c r="C1553" s="117" t="s">
        <v>224</v>
      </c>
      <c r="D1553" s="117" t="s">
        <v>223</v>
      </c>
      <c r="E1553" s="117" t="s">
        <v>3555</v>
      </c>
      <c r="F1553" s="117" t="s">
        <v>3554</v>
      </c>
      <c r="G1553" s="118" t="str">
        <f t="shared" si="24"/>
        <v>208515東筑摩郡筑北保健衛生施設組合</v>
      </c>
      <c r="H1553" s="117"/>
      <c r="J1553" s="117"/>
      <c r="K1553" s="121">
        <v>21799</v>
      </c>
      <c r="L1553" s="121">
        <v>11256</v>
      </c>
      <c r="M1553" s="121">
        <v>5049</v>
      </c>
      <c r="N1553" s="121">
        <v>3352</v>
      </c>
      <c r="O1553" s="121">
        <v>54</v>
      </c>
    </row>
    <row r="1554" spans="1:15" x14ac:dyDescent="0.4">
      <c r="A1554" s="117" t="s">
        <v>6634</v>
      </c>
      <c r="B1554" s="117" t="s">
        <v>225</v>
      </c>
      <c r="C1554" s="117" t="s">
        <v>224</v>
      </c>
      <c r="D1554" s="117" t="s">
        <v>223</v>
      </c>
      <c r="E1554" s="117" t="s">
        <v>3553</v>
      </c>
      <c r="F1554" s="117" t="s">
        <v>3552</v>
      </c>
      <c r="G1554" s="118" t="str">
        <f t="shared" si="24"/>
        <v>208523麻績村筑北村学校組合</v>
      </c>
      <c r="H1554" s="117"/>
      <c r="J1554" s="117"/>
      <c r="K1554" s="121">
        <v>29208</v>
      </c>
      <c r="L1554" s="121">
        <v>5020</v>
      </c>
      <c r="M1554" s="121">
        <v>2149</v>
      </c>
      <c r="N1554" s="121">
        <v>3859</v>
      </c>
      <c r="O1554" s="121">
        <v>16</v>
      </c>
    </row>
    <row r="1555" spans="1:15" x14ac:dyDescent="0.4">
      <c r="A1555" s="117" t="s">
        <v>6634</v>
      </c>
      <c r="B1555" s="117" t="s">
        <v>225</v>
      </c>
      <c r="C1555" s="117" t="s">
        <v>224</v>
      </c>
      <c r="D1555" s="117" t="s">
        <v>223</v>
      </c>
      <c r="E1555" s="117" t="s">
        <v>3551</v>
      </c>
      <c r="F1555" s="117" t="s">
        <v>3550</v>
      </c>
      <c r="G1555" s="118" t="str">
        <f t="shared" si="24"/>
        <v>208531安曇野・松本行政事務組合</v>
      </c>
      <c r="H1555" s="117"/>
      <c r="J1555" s="117"/>
      <c r="K1555" s="121">
        <v>7570</v>
      </c>
      <c r="L1555" s="121">
        <v>0</v>
      </c>
      <c r="M1555" s="121">
        <v>0</v>
      </c>
      <c r="N1555" s="121">
        <v>322</v>
      </c>
      <c r="O1555" s="121">
        <v>10</v>
      </c>
    </row>
    <row r="1556" spans="1:15" x14ac:dyDescent="0.4">
      <c r="A1556" s="117" t="s">
        <v>6634</v>
      </c>
      <c r="B1556" s="117" t="s">
        <v>225</v>
      </c>
      <c r="C1556" s="117" t="s">
        <v>224</v>
      </c>
      <c r="D1556" s="117" t="s">
        <v>223</v>
      </c>
      <c r="E1556" s="117" t="s">
        <v>3549</v>
      </c>
      <c r="F1556" s="117" t="s">
        <v>3548</v>
      </c>
      <c r="G1556" s="118" t="str">
        <f t="shared" si="24"/>
        <v>208566安曇野市・松本市山林組合</v>
      </c>
      <c r="H1556" s="117"/>
      <c r="J1556" s="117"/>
      <c r="K1556" s="121">
        <v>1813</v>
      </c>
      <c r="L1556" s="121">
        <v>0</v>
      </c>
      <c r="M1556" s="121">
        <v>0</v>
      </c>
      <c r="N1556" s="121">
        <v>0</v>
      </c>
      <c r="O1556" s="121">
        <v>0</v>
      </c>
    </row>
    <row r="1557" spans="1:15" x14ac:dyDescent="0.4">
      <c r="A1557" s="117" t="s">
        <v>6634</v>
      </c>
      <c r="B1557" s="117" t="s">
        <v>225</v>
      </c>
      <c r="C1557" s="117" t="s">
        <v>224</v>
      </c>
      <c r="D1557" s="117" t="s">
        <v>223</v>
      </c>
      <c r="E1557" s="117" t="s">
        <v>3547</v>
      </c>
      <c r="F1557" s="117" t="s">
        <v>3546</v>
      </c>
      <c r="G1557" s="118" t="str">
        <f t="shared" si="24"/>
        <v>208574中信地域町村交通災害共済事務組合</v>
      </c>
      <c r="H1557" s="117"/>
      <c r="J1557" s="117"/>
      <c r="K1557" s="121">
        <v>0</v>
      </c>
      <c r="L1557" s="121">
        <v>0</v>
      </c>
      <c r="M1557" s="121">
        <v>0</v>
      </c>
      <c r="N1557" s="121">
        <v>0</v>
      </c>
      <c r="O1557" s="121">
        <v>0</v>
      </c>
    </row>
    <row r="1558" spans="1:15" x14ac:dyDescent="0.4">
      <c r="A1558" s="117" t="s">
        <v>6634</v>
      </c>
      <c r="B1558" s="117" t="s">
        <v>225</v>
      </c>
      <c r="C1558" s="117" t="s">
        <v>224</v>
      </c>
      <c r="D1558" s="117" t="s">
        <v>223</v>
      </c>
      <c r="E1558" s="117" t="s">
        <v>3545</v>
      </c>
      <c r="F1558" s="117" t="s">
        <v>3544</v>
      </c>
      <c r="G1558" s="118" t="str">
        <f t="shared" si="24"/>
        <v>208604穂高広域施設組合</v>
      </c>
      <c r="H1558" s="117"/>
      <c r="J1558" s="117"/>
      <c r="K1558" s="121">
        <v>86915</v>
      </c>
      <c r="L1558" s="121">
        <v>44613</v>
      </c>
      <c r="M1558" s="121">
        <v>20708</v>
      </c>
      <c r="N1558" s="121">
        <v>13498</v>
      </c>
      <c r="O1558" s="121">
        <v>177</v>
      </c>
    </row>
    <row r="1559" spans="1:15" x14ac:dyDescent="0.4">
      <c r="A1559" s="117" t="s">
        <v>6634</v>
      </c>
      <c r="B1559" s="117" t="s">
        <v>225</v>
      </c>
      <c r="C1559" s="117" t="s">
        <v>224</v>
      </c>
      <c r="D1559" s="117" t="s">
        <v>223</v>
      </c>
      <c r="E1559" s="117" t="s">
        <v>3543</v>
      </c>
      <c r="F1559" s="117" t="s">
        <v>3542</v>
      </c>
      <c r="G1559" s="118" t="str">
        <f t="shared" si="24"/>
        <v>208647池田松川施設組合</v>
      </c>
      <c r="H1559" s="117"/>
      <c r="J1559" s="117"/>
      <c r="K1559" s="121">
        <v>53926</v>
      </c>
      <c r="L1559" s="121">
        <v>28194</v>
      </c>
      <c r="M1559" s="121">
        <v>12505</v>
      </c>
      <c r="N1559" s="121">
        <v>8308</v>
      </c>
      <c r="O1559" s="121">
        <v>53</v>
      </c>
    </row>
    <row r="1560" spans="1:15" x14ac:dyDescent="0.4">
      <c r="A1560" s="117" t="s">
        <v>6634</v>
      </c>
      <c r="B1560" s="117" t="s">
        <v>225</v>
      </c>
      <c r="C1560" s="117" t="s">
        <v>224</v>
      </c>
      <c r="D1560" s="117" t="s">
        <v>223</v>
      </c>
      <c r="E1560" s="117" t="s">
        <v>3541</v>
      </c>
      <c r="F1560" s="117" t="s">
        <v>3540</v>
      </c>
      <c r="G1560" s="118" t="str">
        <f t="shared" si="24"/>
        <v>208701松塩安筑老人福祉施設組合</v>
      </c>
      <c r="H1560" s="117"/>
      <c r="J1560" s="117"/>
      <c r="K1560" s="121">
        <v>164970</v>
      </c>
      <c r="L1560" s="121">
        <v>85071</v>
      </c>
      <c r="M1560" s="121">
        <v>42931</v>
      </c>
      <c r="N1560" s="121">
        <v>26258</v>
      </c>
      <c r="O1560" s="121">
        <v>114</v>
      </c>
    </row>
    <row r="1561" spans="1:15" x14ac:dyDescent="0.4">
      <c r="A1561" s="117" t="s">
        <v>6634</v>
      </c>
      <c r="B1561" s="117" t="s">
        <v>225</v>
      </c>
      <c r="C1561" s="117" t="s">
        <v>224</v>
      </c>
      <c r="D1561" s="117" t="s">
        <v>223</v>
      </c>
      <c r="E1561" s="117" t="s">
        <v>3539</v>
      </c>
      <c r="F1561" s="117" t="s">
        <v>3538</v>
      </c>
      <c r="G1561" s="118" t="str">
        <f t="shared" si="24"/>
        <v>208736松本市・山形村・朝日村中学校組合</v>
      </c>
      <c r="H1561" s="117"/>
      <c r="J1561" s="117"/>
      <c r="K1561" s="121">
        <v>39062</v>
      </c>
      <c r="L1561" s="121">
        <v>6194</v>
      </c>
      <c r="M1561" s="121">
        <v>3610</v>
      </c>
      <c r="N1561" s="121">
        <v>2010</v>
      </c>
      <c r="O1561" s="121">
        <v>0</v>
      </c>
    </row>
    <row r="1562" spans="1:15" x14ac:dyDescent="0.4">
      <c r="A1562" s="117" t="s">
        <v>6634</v>
      </c>
      <c r="B1562" s="117" t="s">
        <v>225</v>
      </c>
      <c r="C1562" s="117" t="s">
        <v>224</v>
      </c>
      <c r="D1562" s="117" t="s">
        <v>223</v>
      </c>
      <c r="E1562" s="117" t="s">
        <v>3537</v>
      </c>
      <c r="F1562" s="117" t="s">
        <v>3536</v>
      </c>
      <c r="G1562" s="118" t="str">
        <f t="shared" si="24"/>
        <v>208752湖北行政事務組合（普通会計分）</v>
      </c>
      <c r="H1562" s="117"/>
      <c r="J1562" s="117"/>
      <c r="K1562" s="121">
        <v>35669</v>
      </c>
      <c r="L1562" s="121">
        <v>17554</v>
      </c>
      <c r="M1562" s="121">
        <v>8388</v>
      </c>
      <c r="N1562" s="121">
        <v>6001</v>
      </c>
      <c r="O1562" s="121">
        <v>0</v>
      </c>
    </row>
    <row r="1563" spans="1:15" x14ac:dyDescent="0.4">
      <c r="A1563" s="117" t="s">
        <v>6634</v>
      </c>
      <c r="B1563" s="117" t="s">
        <v>225</v>
      </c>
      <c r="C1563" s="117" t="s">
        <v>224</v>
      </c>
      <c r="D1563" s="117" t="s">
        <v>223</v>
      </c>
      <c r="E1563" s="117" t="s">
        <v>3535</v>
      </c>
      <c r="F1563" s="117" t="s">
        <v>3534</v>
      </c>
      <c r="G1563" s="118" t="str">
        <f t="shared" si="24"/>
        <v>208787諏訪市・茅野市衛生施設組合</v>
      </c>
      <c r="H1563" s="117"/>
      <c r="J1563" s="117"/>
      <c r="K1563" s="121">
        <v>13981</v>
      </c>
      <c r="L1563" s="121">
        <v>4758</v>
      </c>
      <c r="M1563" s="121">
        <v>2467</v>
      </c>
      <c r="N1563" s="121">
        <v>2105</v>
      </c>
      <c r="O1563" s="121">
        <v>25</v>
      </c>
    </row>
    <row r="1564" spans="1:15" x14ac:dyDescent="0.4">
      <c r="A1564" s="117" t="s">
        <v>6634</v>
      </c>
      <c r="B1564" s="117" t="s">
        <v>225</v>
      </c>
      <c r="C1564" s="117" t="s">
        <v>224</v>
      </c>
      <c r="D1564" s="117" t="s">
        <v>223</v>
      </c>
      <c r="E1564" s="117" t="s">
        <v>3533</v>
      </c>
      <c r="F1564" s="117" t="s">
        <v>3532</v>
      </c>
      <c r="G1564" s="118" t="str">
        <f t="shared" si="24"/>
        <v>208809伊那中央行政組合（普通会計分）</v>
      </c>
      <c r="H1564" s="117"/>
      <c r="J1564" s="117"/>
      <c r="K1564" s="121">
        <v>81904</v>
      </c>
      <c r="L1564" s="121">
        <v>45671</v>
      </c>
      <c r="M1564" s="121">
        <v>21501</v>
      </c>
      <c r="N1564" s="121">
        <v>13834</v>
      </c>
      <c r="O1564" s="121">
        <v>193</v>
      </c>
    </row>
    <row r="1565" spans="1:15" x14ac:dyDescent="0.4">
      <c r="A1565" s="117" t="s">
        <v>6634</v>
      </c>
      <c r="B1565" s="117" t="s">
        <v>225</v>
      </c>
      <c r="C1565" s="117" t="s">
        <v>224</v>
      </c>
      <c r="D1565" s="117" t="s">
        <v>223</v>
      </c>
      <c r="E1565" s="117" t="s">
        <v>3531</v>
      </c>
      <c r="F1565" s="117" t="s">
        <v>3530</v>
      </c>
      <c r="G1565" s="118" t="str">
        <f t="shared" si="24"/>
        <v>208825伊南行政組合</v>
      </c>
      <c r="H1565" s="117"/>
      <c r="J1565" s="117"/>
      <c r="K1565" s="121">
        <v>32246</v>
      </c>
      <c r="L1565" s="121">
        <v>12397</v>
      </c>
      <c r="M1565" s="121">
        <v>5949</v>
      </c>
      <c r="N1565" s="121">
        <v>4231</v>
      </c>
      <c r="O1565" s="121">
        <v>25</v>
      </c>
    </row>
    <row r="1566" spans="1:15" x14ac:dyDescent="0.4">
      <c r="A1566" s="117" t="s">
        <v>6634</v>
      </c>
      <c r="B1566" s="117" t="s">
        <v>225</v>
      </c>
      <c r="C1566" s="117" t="s">
        <v>224</v>
      </c>
      <c r="D1566" s="117" t="s">
        <v>223</v>
      </c>
      <c r="E1566" s="117" t="s">
        <v>3529</v>
      </c>
      <c r="F1566" s="117" t="s">
        <v>3528</v>
      </c>
      <c r="G1566" s="118" t="str">
        <f t="shared" si="24"/>
        <v>208884塩尻市辰野町中学校組合</v>
      </c>
      <c r="H1566" s="117"/>
      <c r="J1566" s="117"/>
      <c r="K1566" s="121">
        <v>28540</v>
      </c>
      <c r="L1566" s="121">
        <v>8340</v>
      </c>
      <c r="M1566" s="121">
        <v>4011</v>
      </c>
      <c r="N1566" s="121">
        <v>2572</v>
      </c>
      <c r="O1566" s="121">
        <v>25</v>
      </c>
    </row>
    <row r="1567" spans="1:15" x14ac:dyDescent="0.4">
      <c r="A1567" s="117" t="s">
        <v>6634</v>
      </c>
      <c r="B1567" s="117" t="s">
        <v>225</v>
      </c>
      <c r="C1567" s="117" t="s">
        <v>224</v>
      </c>
      <c r="D1567" s="117" t="s">
        <v>223</v>
      </c>
      <c r="E1567" s="117" t="s">
        <v>3527</v>
      </c>
      <c r="F1567" s="117" t="s">
        <v>3526</v>
      </c>
      <c r="G1567" s="118" t="str">
        <f t="shared" si="24"/>
        <v>208931北アルプス広域連合</v>
      </c>
      <c r="H1567" s="117"/>
      <c r="J1567" s="117"/>
      <c r="K1567" s="121">
        <v>864750</v>
      </c>
      <c r="L1567" s="121">
        <v>421898</v>
      </c>
      <c r="M1567" s="121">
        <v>226043</v>
      </c>
      <c r="N1567" s="121">
        <v>134780</v>
      </c>
      <c r="O1567" s="121">
        <v>1538</v>
      </c>
    </row>
    <row r="1568" spans="1:15" x14ac:dyDescent="0.4">
      <c r="A1568" s="117" t="s">
        <v>6634</v>
      </c>
      <c r="B1568" s="117" t="s">
        <v>225</v>
      </c>
      <c r="C1568" s="117" t="s">
        <v>224</v>
      </c>
      <c r="D1568" s="117" t="s">
        <v>223</v>
      </c>
      <c r="E1568" s="117" t="s">
        <v>3525</v>
      </c>
      <c r="F1568" s="117" t="s">
        <v>3524</v>
      </c>
      <c r="G1568" s="118" t="str">
        <f t="shared" si="24"/>
        <v>208949佐久広域連合</v>
      </c>
      <c r="H1568" s="117"/>
      <c r="J1568" s="117"/>
      <c r="K1568" s="121">
        <v>2097217</v>
      </c>
      <c r="L1568" s="121">
        <v>1005100</v>
      </c>
      <c r="M1568" s="121">
        <v>565896</v>
      </c>
      <c r="N1568" s="121">
        <v>318779</v>
      </c>
      <c r="O1568" s="121">
        <v>3239</v>
      </c>
    </row>
    <row r="1569" spans="1:15" x14ac:dyDescent="0.4">
      <c r="A1569" s="117" t="s">
        <v>6634</v>
      </c>
      <c r="B1569" s="117" t="s">
        <v>225</v>
      </c>
      <c r="C1569" s="117" t="s">
        <v>224</v>
      </c>
      <c r="D1569" s="117" t="s">
        <v>223</v>
      </c>
      <c r="E1569" s="117" t="s">
        <v>3523</v>
      </c>
      <c r="F1569" s="117" t="s">
        <v>3522</v>
      </c>
      <c r="G1569" s="118" t="str">
        <f t="shared" si="24"/>
        <v>208973下伊那郡町村総合事務組合</v>
      </c>
      <c r="H1569" s="117"/>
      <c r="J1569" s="117"/>
      <c r="K1569" s="121">
        <v>25524</v>
      </c>
      <c r="L1569" s="121">
        <v>13095</v>
      </c>
      <c r="M1569" s="121">
        <v>6156</v>
      </c>
      <c r="N1569" s="121">
        <v>3973</v>
      </c>
      <c r="O1569" s="121">
        <v>21</v>
      </c>
    </row>
    <row r="1570" spans="1:15" x14ac:dyDescent="0.4">
      <c r="A1570" s="117" t="s">
        <v>6634</v>
      </c>
      <c r="B1570" s="117" t="s">
        <v>225</v>
      </c>
      <c r="C1570" s="117" t="s">
        <v>224</v>
      </c>
      <c r="D1570" s="117" t="s">
        <v>223</v>
      </c>
      <c r="E1570" s="117" t="s">
        <v>3521</v>
      </c>
      <c r="F1570" s="117" t="s">
        <v>3520</v>
      </c>
      <c r="G1570" s="118" t="str">
        <f t="shared" si="24"/>
        <v>209058佐久市・軽井沢町清掃施設組合</v>
      </c>
      <c r="H1570" s="117"/>
      <c r="J1570" s="117"/>
      <c r="K1570" s="121">
        <v>26915</v>
      </c>
      <c r="L1570" s="121">
        <v>13681</v>
      </c>
      <c r="M1570" s="121">
        <v>7669</v>
      </c>
      <c r="N1570" s="121">
        <v>4932</v>
      </c>
      <c r="O1570" s="121">
        <v>10</v>
      </c>
    </row>
    <row r="1571" spans="1:15" x14ac:dyDescent="0.4">
      <c r="A1571" s="117" t="s">
        <v>6634</v>
      </c>
      <c r="B1571" s="117" t="s">
        <v>225</v>
      </c>
      <c r="C1571" s="117" t="s">
        <v>224</v>
      </c>
      <c r="D1571" s="117" t="s">
        <v>223</v>
      </c>
      <c r="E1571" s="117" t="s">
        <v>3519</v>
      </c>
      <c r="F1571" s="117" t="s">
        <v>3518</v>
      </c>
      <c r="G1571" s="118" t="str">
        <f t="shared" si="24"/>
        <v>209066南佐久環境衛生組合</v>
      </c>
      <c r="H1571" s="117"/>
      <c r="J1571" s="117"/>
      <c r="K1571" s="121">
        <v>28620</v>
      </c>
      <c r="L1571" s="121">
        <v>14384</v>
      </c>
      <c r="M1571" s="121">
        <v>6992</v>
      </c>
      <c r="N1571" s="121">
        <v>4418</v>
      </c>
      <c r="O1571" s="121">
        <v>39</v>
      </c>
    </row>
    <row r="1572" spans="1:15" x14ac:dyDescent="0.4">
      <c r="A1572" s="117" t="s">
        <v>6634</v>
      </c>
      <c r="B1572" s="117" t="s">
        <v>225</v>
      </c>
      <c r="C1572" s="117" t="s">
        <v>224</v>
      </c>
      <c r="D1572" s="117" t="s">
        <v>223</v>
      </c>
      <c r="E1572" s="117" t="s">
        <v>3517</v>
      </c>
      <c r="F1572" s="117" t="s">
        <v>3516</v>
      </c>
      <c r="G1572" s="118" t="str">
        <f t="shared" si="24"/>
        <v>209112六ケ郷用水組合</v>
      </c>
      <c r="H1572" s="117"/>
      <c r="J1572" s="117"/>
      <c r="K1572" s="121">
        <v>2810</v>
      </c>
      <c r="L1572" s="121">
        <v>0</v>
      </c>
      <c r="M1572" s="121">
        <v>24</v>
      </c>
      <c r="N1572" s="121">
        <v>0</v>
      </c>
      <c r="O1572" s="121">
        <v>14</v>
      </c>
    </row>
    <row r="1573" spans="1:15" x14ac:dyDescent="0.4">
      <c r="A1573" s="117" t="s">
        <v>6634</v>
      </c>
      <c r="B1573" s="117" t="s">
        <v>225</v>
      </c>
      <c r="C1573" s="117" t="s">
        <v>224</v>
      </c>
      <c r="D1573" s="117" t="s">
        <v>223</v>
      </c>
      <c r="E1573" s="117" t="s">
        <v>3515</v>
      </c>
      <c r="F1573" s="117" t="s">
        <v>3514</v>
      </c>
      <c r="G1573" s="118" t="str">
        <f t="shared" si="24"/>
        <v>209121高山村外一市一町財産組合</v>
      </c>
      <c r="H1573" s="117"/>
      <c r="J1573" s="117"/>
      <c r="K1573" s="121">
        <v>0</v>
      </c>
      <c r="L1573" s="121">
        <v>0</v>
      </c>
      <c r="M1573" s="121">
        <v>0</v>
      </c>
      <c r="N1573" s="121">
        <v>0</v>
      </c>
      <c r="O1573" s="121">
        <v>0</v>
      </c>
    </row>
    <row r="1574" spans="1:15" x14ac:dyDescent="0.4">
      <c r="A1574" s="117" t="s">
        <v>6634</v>
      </c>
      <c r="B1574" s="117" t="s">
        <v>225</v>
      </c>
      <c r="C1574" s="117" t="s">
        <v>224</v>
      </c>
      <c r="D1574" s="117" t="s">
        <v>223</v>
      </c>
      <c r="E1574" s="117" t="s">
        <v>3513</v>
      </c>
      <c r="F1574" s="117" t="s">
        <v>3512</v>
      </c>
      <c r="G1574" s="118" t="str">
        <f t="shared" si="24"/>
        <v>209147下伊那北部総合事務組合</v>
      </c>
      <c r="H1574" s="117"/>
      <c r="J1574" s="117"/>
      <c r="K1574" s="121">
        <v>170</v>
      </c>
      <c r="L1574" s="121">
        <v>0</v>
      </c>
      <c r="M1574" s="121">
        <v>0</v>
      </c>
      <c r="N1574" s="121">
        <v>0</v>
      </c>
      <c r="O1574" s="121">
        <v>0</v>
      </c>
    </row>
    <row r="1575" spans="1:15" x14ac:dyDescent="0.4">
      <c r="A1575" s="117" t="s">
        <v>6634</v>
      </c>
      <c r="B1575" s="117" t="s">
        <v>225</v>
      </c>
      <c r="C1575" s="117" t="s">
        <v>224</v>
      </c>
      <c r="D1575" s="117" t="s">
        <v>223</v>
      </c>
      <c r="E1575" s="117" t="s">
        <v>3511</v>
      </c>
      <c r="F1575" s="117" t="s">
        <v>3510</v>
      </c>
      <c r="G1575" s="118" t="str">
        <f t="shared" si="24"/>
        <v>209171東北信市町村交通災害共済事務組合</v>
      </c>
      <c r="H1575" s="117"/>
      <c r="J1575" s="117"/>
      <c r="K1575" s="121">
        <v>0</v>
      </c>
      <c r="L1575" s="121">
        <v>0</v>
      </c>
      <c r="M1575" s="121">
        <v>0</v>
      </c>
      <c r="N1575" s="121">
        <v>0</v>
      </c>
      <c r="O1575" s="121">
        <v>0</v>
      </c>
    </row>
    <row r="1576" spans="1:15" x14ac:dyDescent="0.4">
      <c r="A1576" s="117" t="s">
        <v>6634</v>
      </c>
      <c r="B1576" s="117" t="s">
        <v>225</v>
      </c>
      <c r="C1576" s="117" t="s">
        <v>224</v>
      </c>
      <c r="D1576" s="117" t="s">
        <v>223</v>
      </c>
      <c r="E1576" s="117" t="s">
        <v>3509</v>
      </c>
      <c r="F1576" s="117" t="s">
        <v>3508</v>
      </c>
      <c r="G1576" s="118" t="str">
        <f t="shared" si="24"/>
        <v>209201北部衛生施設組合</v>
      </c>
      <c r="H1576" s="117"/>
      <c r="J1576" s="117"/>
      <c r="K1576" s="121">
        <v>34353</v>
      </c>
      <c r="L1576" s="121">
        <v>17348</v>
      </c>
      <c r="M1576" s="121">
        <v>8645</v>
      </c>
      <c r="N1576" s="121">
        <v>5289</v>
      </c>
      <c r="O1576" s="121">
        <v>96</v>
      </c>
    </row>
    <row r="1577" spans="1:15" x14ac:dyDescent="0.4">
      <c r="A1577" s="117" t="s">
        <v>6634</v>
      </c>
      <c r="B1577" s="117" t="s">
        <v>225</v>
      </c>
      <c r="C1577" s="117" t="s">
        <v>224</v>
      </c>
      <c r="D1577" s="117" t="s">
        <v>223</v>
      </c>
      <c r="E1577" s="117" t="s">
        <v>3507</v>
      </c>
      <c r="F1577" s="117" t="s">
        <v>3506</v>
      </c>
      <c r="G1577" s="118" t="str">
        <f t="shared" si="24"/>
        <v>209210長水部分林組合</v>
      </c>
      <c r="H1577" s="117"/>
      <c r="J1577" s="117"/>
      <c r="K1577" s="121">
        <v>0</v>
      </c>
      <c r="L1577" s="121">
        <v>0</v>
      </c>
      <c r="M1577" s="121">
        <v>0</v>
      </c>
      <c r="N1577" s="121">
        <v>0</v>
      </c>
      <c r="O1577" s="121">
        <v>0</v>
      </c>
    </row>
    <row r="1578" spans="1:15" x14ac:dyDescent="0.4">
      <c r="A1578" s="117" t="s">
        <v>6634</v>
      </c>
      <c r="B1578" s="117" t="s">
        <v>225</v>
      </c>
      <c r="C1578" s="117" t="s">
        <v>224</v>
      </c>
      <c r="D1578" s="117" t="s">
        <v>223</v>
      </c>
      <c r="E1578" s="117" t="s">
        <v>3505</v>
      </c>
      <c r="F1578" s="117" t="s">
        <v>3504</v>
      </c>
      <c r="G1578" s="118" t="str">
        <f t="shared" si="24"/>
        <v>209244岳南広域消防組合</v>
      </c>
      <c r="H1578" s="117"/>
      <c r="J1578" s="117"/>
      <c r="K1578" s="121">
        <v>789745</v>
      </c>
      <c r="L1578" s="121">
        <v>391481</v>
      </c>
      <c r="M1578" s="121">
        <v>208444</v>
      </c>
      <c r="N1578" s="121">
        <v>123365</v>
      </c>
      <c r="O1578" s="121">
        <v>1429</v>
      </c>
    </row>
    <row r="1579" spans="1:15" x14ac:dyDescent="0.4">
      <c r="A1579" s="117" t="s">
        <v>6634</v>
      </c>
      <c r="B1579" s="117" t="s">
        <v>225</v>
      </c>
      <c r="C1579" s="117" t="s">
        <v>224</v>
      </c>
      <c r="D1579" s="117" t="s">
        <v>223</v>
      </c>
      <c r="E1579" s="117" t="s">
        <v>3503</v>
      </c>
      <c r="F1579" s="117" t="s">
        <v>3502</v>
      </c>
      <c r="G1579" s="118" t="str">
        <f t="shared" si="24"/>
        <v>209252長野県市町村自治振興組合</v>
      </c>
      <c r="H1579" s="117"/>
      <c r="J1579" s="117"/>
      <c r="K1579" s="121">
        <v>23263</v>
      </c>
      <c r="L1579" s="121">
        <v>13223</v>
      </c>
      <c r="M1579" s="121">
        <v>3421</v>
      </c>
      <c r="N1579" s="121">
        <v>3483</v>
      </c>
      <c r="O1579" s="121">
        <v>29</v>
      </c>
    </row>
    <row r="1580" spans="1:15" x14ac:dyDescent="0.4">
      <c r="A1580" s="117" t="s">
        <v>6634</v>
      </c>
      <c r="B1580" s="117" t="s">
        <v>225</v>
      </c>
      <c r="C1580" s="117" t="s">
        <v>224</v>
      </c>
      <c r="D1580" s="117" t="s">
        <v>223</v>
      </c>
      <c r="E1580" s="117" t="s">
        <v>3501</v>
      </c>
      <c r="F1580" s="117" t="s">
        <v>3500</v>
      </c>
      <c r="G1580" s="118" t="str">
        <f t="shared" si="24"/>
        <v>209279木曽広域連合</v>
      </c>
      <c r="H1580" s="117"/>
      <c r="J1580" s="117"/>
      <c r="K1580" s="121">
        <v>1012407</v>
      </c>
      <c r="L1580" s="121">
        <v>474948</v>
      </c>
      <c r="M1580" s="121">
        <v>262301</v>
      </c>
      <c r="N1580" s="121">
        <v>154401</v>
      </c>
      <c r="O1580" s="121">
        <v>1673</v>
      </c>
    </row>
    <row r="1581" spans="1:15" x14ac:dyDescent="0.4">
      <c r="A1581" s="117" t="s">
        <v>6634</v>
      </c>
      <c r="B1581" s="117" t="s">
        <v>225</v>
      </c>
      <c r="C1581" s="117" t="s">
        <v>224</v>
      </c>
      <c r="D1581" s="117" t="s">
        <v>223</v>
      </c>
      <c r="E1581" s="117" t="s">
        <v>3499</v>
      </c>
      <c r="F1581" s="117" t="s">
        <v>3498</v>
      </c>
      <c r="G1581" s="118" t="str">
        <f t="shared" si="24"/>
        <v>209287南信州広域連合</v>
      </c>
      <c r="H1581" s="117"/>
      <c r="J1581" s="117"/>
      <c r="K1581" s="121">
        <v>1829546</v>
      </c>
      <c r="L1581" s="121">
        <v>888279</v>
      </c>
      <c r="M1581" s="121">
        <v>479996</v>
      </c>
      <c r="N1581" s="121">
        <v>280609</v>
      </c>
      <c r="O1581" s="121">
        <v>3202</v>
      </c>
    </row>
    <row r="1582" spans="1:15" x14ac:dyDescent="0.4">
      <c r="A1582" s="117" t="s">
        <v>6634</v>
      </c>
      <c r="B1582" s="117" t="s">
        <v>225</v>
      </c>
      <c r="C1582" s="117" t="s">
        <v>224</v>
      </c>
      <c r="D1582" s="117" t="s">
        <v>223</v>
      </c>
      <c r="E1582" s="117" t="s">
        <v>3497</v>
      </c>
      <c r="F1582" s="117" t="s">
        <v>3496</v>
      </c>
      <c r="G1582" s="118" t="str">
        <f t="shared" si="24"/>
        <v>209295長野県地方税滞納整理機構</v>
      </c>
      <c r="H1582" s="117"/>
      <c r="J1582" s="117"/>
      <c r="K1582" s="121">
        <v>6686</v>
      </c>
      <c r="L1582" s="121">
        <v>0</v>
      </c>
      <c r="M1582" s="121">
        <v>0</v>
      </c>
      <c r="N1582" s="121">
        <v>0</v>
      </c>
      <c r="O1582" s="121">
        <v>0</v>
      </c>
    </row>
    <row r="1583" spans="1:15" x14ac:dyDescent="0.4">
      <c r="A1583" s="117" t="s">
        <v>6634</v>
      </c>
      <c r="B1583" s="117" t="s">
        <v>225</v>
      </c>
      <c r="C1583" s="117" t="s">
        <v>224</v>
      </c>
      <c r="D1583" s="117" t="s">
        <v>223</v>
      </c>
      <c r="E1583" s="117" t="s">
        <v>3495</v>
      </c>
      <c r="F1583" s="117" t="s">
        <v>3494</v>
      </c>
      <c r="G1583" s="118" t="str">
        <f t="shared" si="24"/>
        <v>209317依田窪医療福祉事務組合</v>
      </c>
      <c r="H1583" s="117"/>
      <c r="J1583" s="117"/>
      <c r="K1583" s="121">
        <v>26880</v>
      </c>
      <c r="L1583" s="121">
        <v>13653</v>
      </c>
      <c r="M1583" s="121">
        <v>6582</v>
      </c>
      <c r="N1583" s="121">
        <v>4131</v>
      </c>
      <c r="O1583" s="121">
        <v>0</v>
      </c>
    </row>
    <row r="1584" spans="1:15" x14ac:dyDescent="0.4">
      <c r="A1584" s="117" t="s">
        <v>6634</v>
      </c>
      <c r="B1584" s="117" t="s">
        <v>225</v>
      </c>
      <c r="C1584" s="117" t="s">
        <v>224</v>
      </c>
      <c r="D1584" s="117" t="s">
        <v>223</v>
      </c>
      <c r="E1584" s="117" t="s">
        <v>3493</v>
      </c>
      <c r="F1584" s="117" t="s">
        <v>3492</v>
      </c>
      <c r="G1584" s="118" t="str">
        <f t="shared" si="24"/>
        <v>209333上伊那広域連合</v>
      </c>
      <c r="H1584" s="117"/>
      <c r="J1584" s="117"/>
      <c r="K1584" s="121">
        <v>1910523</v>
      </c>
      <c r="L1584" s="121">
        <v>1018185</v>
      </c>
      <c r="M1584" s="121">
        <v>531375</v>
      </c>
      <c r="N1584" s="121">
        <v>320284</v>
      </c>
      <c r="O1584" s="121">
        <v>675</v>
      </c>
    </row>
    <row r="1585" spans="1:15" x14ac:dyDescent="0.4">
      <c r="A1585" s="117" t="s">
        <v>6634</v>
      </c>
      <c r="B1585" s="117" t="s">
        <v>225</v>
      </c>
      <c r="C1585" s="117" t="s">
        <v>224</v>
      </c>
      <c r="D1585" s="117" t="s">
        <v>223</v>
      </c>
      <c r="E1585" s="117" t="s">
        <v>3491</v>
      </c>
      <c r="F1585" s="117" t="s">
        <v>3490</v>
      </c>
      <c r="G1585" s="118" t="str">
        <f t="shared" si="24"/>
        <v>209368須高行政事務組合</v>
      </c>
      <c r="H1585" s="117"/>
      <c r="J1585" s="117"/>
      <c r="K1585" s="121">
        <v>12299</v>
      </c>
      <c r="L1585" s="121">
        <v>6520</v>
      </c>
      <c r="M1585" s="121">
        <v>2700</v>
      </c>
      <c r="N1585" s="121">
        <v>1790</v>
      </c>
      <c r="O1585" s="121">
        <v>33</v>
      </c>
    </row>
    <row r="1586" spans="1:15" x14ac:dyDescent="0.4">
      <c r="A1586" s="117" t="s">
        <v>6634</v>
      </c>
      <c r="B1586" s="117" t="s">
        <v>225</v>
      </c>
      <c r="C1586" s="117" t="s">
        <v>224</v>
      </c>
      <c r="D1586" s="117" t="s">
        <v>223</v>
      </c>
      <c r="E1586" s="117" t="s">
        <v>3489</v>
      </c>
      <c r="F1586" s="117" t="s">
        <v>3488</v>
      </c>
      <c r="G1586" s="118" t="str">
        <f t="shared" si="24"/>
        <v>209392下伊那郡土木技術センター組合</v>
      </c>
      <c r="H1586" s="117"/>
      <c r="J1586" s="117"/>
      <c r="K1586" s="121">
        <v>57632</v>
      </c>
      <c r="L1586" s="121">
        <v>30400</v>
      </c>
      <c r="M1586" s="121">
        <v>13080</v>
      </c>
      <c r="N1586" s="121">
        <v>8958</v>
      </c>
      <c r="O1586" s="121">
        <v>48</v>
      </c>
    </row>
    <row r="1587" spans="1:15" x14ac:dyDescent="0.4">
      <c r="A1587" s="117" t="s">
        <v>6634</v>
      </c>
      <c r="B1587" s="117" t="s">
        <v>225</v>
      </c>
      <c r="C1587" s="117" t="s">
        <v>224</v>
      </c>
      <c r="D1587" s="117" t="s">
        <v>223</v>
      </c>
      <c r="E1587" s="117" t="s">
        <v>3487</v>
      </c>
      <c r="F1587" s="117" t="s">
        <v>3486</v>
      </c>
      <c r="G1587" s="118" t="str">
        <f t="shared" si="24"/>
        <v>209406上田地域広域連合</v>
      </c>
      <c r="H1587" s="117"/>
      <c r="J1587" s="117"/>
      <c r="K1587" s="121">
        <v>2196717</v>
      </c>
      <c r="L1587" s="121">
        <v>968845</v>
      </c>
      <c r="M1587" s="121">
        <v>587307</v>
      </c>
      <c r="N1587" s="121">
        <v>319725</v>
      </c>
      <c r="O1587" s="121">
        <v>3641</v>
      </c>
    </row>
    <row r="1588" spans="1:15" x14ac:dyDescent="0.4">
      <c r="A1588" s="117" t="s">
        <v>6634</v>
      </c>
      <c r="B1588" s="117" t="s">
        <v>225</v>
      </c>
      <c r="C1588" s="117" t="s">
        <v>224</v>
      </c>
      <c r="D1588" s="117" t="s">
        <v>223</v>
      </c>
      <c r="E1588" s="117" t="s">
        <v>3485</v>
      </c>
      <c r="F1588" s="117" t="s">
        <v>3484</v>
      </c>
      <c r="G1588" s="118" t="str">
        <f t="shared" si="24"/>
        <v>209422岳北広域行政組合</v>
      </c>
      <c r="H1588" s="117"/>
      <c r="J1588" s="117"/>
      <c r="K1588" s="121">
        <v>524903</v>
      </c>
      <c r="L1588" s="121">
        <v>259967</v>
      </c>
      <c r="M1588" s="121">
        <v>135032</v>
      </c>
      <c r="N1588" s="121">
        <v>81039</v>
      </c>
      <c r="O1588" s="121">
        <v>1390</v>
      </c>
    </row>
    <row r="1589" spans="1:15" x14ac:dyDescent="0.4">
      <c r="A1589" s="117" t="s">
        <v>6634</v>
      </c>
      <c r="B1589" s="117" t="s">
        <v>225</v>
      </c>
      <c r="C1589" s="117" t="s">
        <v>224</v>
      </c>
      <c r="D1589" s="117" t="s">
        <v>223</v>
      </c>
      <c r="E1589" s="117" t="s">
        <v>3483</v>
      </c>
      <c r="F1589" s="117" t="s">
        <v>3482</v>
      </c>
      <c r="G1589" s="118" t="str">
        <f t="shared" si="24"/>
        <v>209431小海町北相木村南相木村中学校組合</v>
      </c>
      <c r="H1589" s="117"/>
      <c r="J1589" s="117"/>
      <c r="K1589" s="121">
        <v>12493</v>
      </c>
      <c r="L1589" s="121">
        <v>6014</v>
      </c>
      <c r="M1589" s="121">
        <v>2812</v>
      </c>
      <c r="N1589" s="121">
        <v>2211</v>
      </c>
      <c r="O1589" s="121">
        <v>14</v>
      </c>
    </row>
    <row r="1590" spans="1:15" x14ac:dyDescent="0.4">
      <c r="A1590" s="117" t="s">
        <v>6634</v>
      </c>
      <c r="B1590" s="117" t="s">
        <v>225</v>
      </c>
      <c r="C1590" s="117" t="s">
        <v>224</v>
      </c>
      <c r="D1590" s="117" t="s">
        <v>223</v>
      </c>
      <c r="E1590" s="117" t="s">
        <v>3481</v>
      </c>
      <c r="F1590" s="117" t="s">
        <v>3480</v>
      </c>
      <c r="G1590" s="118" t="str">
        <f t="shared" si="24"/>
        <v>209449長野県市町村総合事務組合</v>
      </c>
      <c r="H1590" s="117"/>
      <c r="J1590" s="117"/>
      <c r="K1590" s="121">
        <v>5824345</v>
      </c>
      <c r="L1590" s="121">
        <v>55402</v>
      </c>
      <c r="M1590" s="121">
        <v>27927</v>
      </c>
      <c r="N1590" s="121">
        <v>18501</v>
      </c>
      <c r="O1590" s="121">
        <v>3036</v>
      </c>
    </row>
    <row r="1591" spans="1:15" x14ac:dyDescent="0.4">
      <c r="A1591" s="117" t="s">
        <v>6634</v>
      </c>
      <c r="B1591" s="117" t="s">
        <v>225</v>
      </c>
      <c r="C1591" s="117" t="s">
        <v>224</v>
      </c>
      <c r="D1591" s="117" t="s">
        <v>223</v>
      </c>
      <c r="E1591" s="117" t="s">
        <v>3479</v>
      </c>
      <c r="F1591" s="117" t="s">
        <v>3478</v>
      </c>
      <c r="G1591" s="118" t="str">
        <f t="shared" si="24"/>
        <v>209457長野県民交通災害共済組合</v>
      </c>
      <c r="H1591" s="117"/>
      <c r="J1591" s="117"/>
      <c r="K1591" s="121">
        <v>0</v>
      </c>
      <c r="L1591" s="121">
        <v>0</v>
      </c>
      <c r="M1591" s="121">
        <v>0</v>
      </c>
      <c r="N1591" s="121">
        <v>0</v>
      </c>
      <c r="O1591" s="121">
        <v>0</v>
      </c>
    </row>
    <row r="1592" spans="1:15" x14ac:dyDescent="0.4">
      <c r="A1592" s="117" t="s">
        <v>6634</v>
      </c>
      <c r="B1592" s="117" t="s">
        <v>225</v>
      </c>
      <c r="C1592" s="117" t="s">
        <v>224</v>
      </c>
      <c r="D1592" s="117" t="s">
        <v>223</v>
      </c>
      <c r="E1592" s="117" t="s">
        <v>3477</v>
      </c>
      <c r="F1592" s="117" t="s">
        <v>3476</v>
      </c>
      <c r="G1592" s="118" t="str">
        <f t="shared" si="24"/>
        <v>209490北信保健衛生施設組合</v>
      </c>
      <c r="H1592" s="117"/>
      <c r="J1592" s="117"/>
      <c r="K1592" s="121">
        <v>195537</v>
      </c>
      <c r="L1592" s="121">
        <v>100252</v>
      </c>
      <c r="M1592" s="121">
        <v>47264</v>
      </c>
      <c r="N1592" s="121">
        <v>30452</v>
      </c>
      <c r="O1592" s="121">
        <v>461</v>
      </c>
    </row>
    <row r="1593" spans="1:15" x14ac:dyDescent="0.4">
      <c r="A1593" s="117" t="s">
        <v>6634</v>
      </c>
      <c r="B1593" s="117" t="s">
        <v>225</v>
      </c>
      <c r="C1593" s="117" t="s">
        <v>224</v>
      </c>
      <c r="D1593" s="117" t="s">
        <v>223</v>
      </c>
      <c r="E1593" s="117" t="s">
        <v>3475</v>
      </c>
      <c r="F1593" s="117" t="s">
        <v>3474</v>
      </c>
      <c r="G1593" s="118" t="str">
        <f t="shared" si="24"/>
        <v>209546千曲坂城消防組合</v>
      </c>
      <c r="H1593" s="117"/>
      <c r="J1593" s="117"/>
      <c r="K1593" s="121">
        <v>747179</v>
      </c>
      <c r="L1593" s="121">
        <v>342045</v>
      </c>
      <c r="M1593" s="121">
        <v>193746</v>
      </c>
      <c r="N1593" s="121">
        <v>108584</v>
      </c>
      <c r="O1593" s="121">
        <v>1291</v>
      </c>
    </row>
    <row r="1594" spans="1:15" x14ac:dyDescent="0.4">
      <c r="A1594" s="117" t="s">
        <v>6634</v>
      </c>
      <c r="B1594" s="117" t="s">
        <v>225</v>
      </c>
      <c r="C1594" s="117" t="s">
        <v>224</v>
      </c>
      <c r="D1594" s="117" t="s">
        <v>223</v>
      </c>
      <c r="E1594" s="117" t="s">
        <v>6646</v>
      </c>
      <c r="F1594" s="117" t="s">
        <v>6647</v>
      </c>
      <c r="G1594" s="118" t="str">
        <f t="shared" si="24"/>
        <v>209554諏訪広域公立大学事務組合</v>
      </c>
      <c r="H1594" s="117"/>
      <c r="J1594" s="117"/>
      <c r="K1594" s="121">
        <v>467</v>
      </c>
      <c r="L1594" s="121">
        <v>0</v>
      </c>
      <c r="M1594" s="121">
        <v>0</v>
      </c>
      <c r="N1594" s="121">
        <v>0</v>
      </c>
      <c r="O1594" s="121">
        <v>0</v>
      </c>
    </row>
    <row r="1595" spans="1:15" x14ac:dyDescent="0.4">
      <c r="A1595" s="117" t="s">
        <v>6634</v>
      </c>
      <c r="B1595" s="117" t="s">
        <v>225</v>
      </c>
      <c r="C1595" s="117" t="s">
        <v>224</v>
      </c>
      <c r="D1595" s="117" t="s">
        <v>223</v>
      </c>
      <c r="E1595" s="117" t="s">
        <v>3473</v>
      </c>
      <c r="F1595" s="117" t="s">
        <v>3472</v>
      </c>
      <c r="G1595" s="118" t="str">
        <f t="shared" si="24"/>
        <v>209601松塩地区広域施設組合</v>
      </c>
      <c r="H1595" s="117"/>
      <c r="J1595" s="117"/>
      <c r="K1595" s="121">
        <v>146302</v>
      </c>
      <c r="L1595" s="121">
        <v>56818</v>
      </c>
      <c r="M1595" s="121">
        <v>28386</v>
      </c>
      <c r="N1595" s="121">
        <v>17430</v>
      </c>
      <c r="O1595" s="121">
        <v>295</v>
      </c>
    </row>
    <row r="1596" spans="1:15" x14ac:dyDescent="0.4">
      <c r="A1596" s="117" t="s">
        <v>6634</v>
      </c>
      <c r="B1596" s="117" t="s">
        <v>225</v>
      </c>
      <c r="C1596" s="117" t="s">
        <v>224</v>
      </c>
      <c r="D1596" s="117" t="s">
        <v>223</v>
      </c>
      <c r="E1596" s="117" t="s">
        <v>3471</v>
      </c>
      <c r="F1596" s="117" t="s">
        <v>3470</v>
      </c>
      <c r="G1596" s="118" t="str">
        <f t="shared" si="24"/>
        <v>209651南諏衛生施設組合</v>
      </c>
      <c r="H1596" s="117"/>
      <c r="J1596" s="117"/>
      <c r="K1596" s="121">
        <v>7453</v>
      </c>
      <c r="L1596" s="121">
        <v>3290</v>
      </c>
      <c r="M1596" s="121">
        <v>801</v>
      </c>
      <c r="N1596" s="121">
        <v>927</v>
      </c>
      <c r="O1596" s="121">
        <v>16</v>
      </c>
    </row>
    <row r="1597" spans="1:15" x14ac:dyDescent="0.4">
      <c r="A1597" s="117" t="s">
        <v>6634</v>
      </c>
      <c r="B1597" s="117" t="s">
        <v>225</v>
      </c>
      <c r="C1597" s="117" t="s">
        <v>224</v>
      </c>
      <c r="D1597" s="117" t="s">
        <v>223</v>
      </c>
      <c r="E1597" s="117" t="s">
        <v>3469</v>
      </c>
      <c r="F1597" s="117" t="s">
        <v>3468</v>
      </c>
      <c r="G1597" s="118" t="str">
        <f t="shared" si="24"/>
        <v>209716下伊那郡西部衛生施設組合</v>
      </c>
      <c r="H1597" s="117"/>
      <c r="J1597" s="117"/>
      <c r="K1597" s="121">
        <v>15955</v>
      </c>
      <c r="L1597" s="121">
        <v>8327</v>
      </c>
      <c r="M1597" s="121">
        <v>3558</v>
      </c>
      <c r="N1597" s="121">
        <v>2476</v>
      </c>
      <c r="O1597" s="121">
        <v>54</v>
      </c>
    </row>
    <row r="1598" spans="1:15" x14ac:dyDescent="0.4">
      <c r="A1598" s="117" t="s">
        <v>6634</v>
      </c>
      <c r="B1598" s="117" t="s">
        <v>225</v>
      </c>
      <c r="C1598" s="117" t="s">
        <v>224</v>
      </c>
      <c r="D1598" s="117" t="s">
        <v>223</v>
      </c>
      <c r="E1598" s="117" t="s">
        <v>3467</v>
      </c>
      <c r="F1598" s="117" t="s">
        <v>3466</v>
      </c>
      <c r="G1598" s="118" t="str">
        <f t="shared" si="24"/>
        <v>209791長野県後期高齢者医療広域連合</v>
      </c>
      <c r="H1598" s="117"/>
      <c r="J1598" s="117"/>
      <c r="K1598" s="121">
        <v>6351</v>
      </c>
      <c r="L1598" s="121">
        <v>0</v>
      </c>
      <c r="M1598" s="121">
        <v>289</v>
      </c>
      <c r="N1598" s="121">
        <v>0</v>
      </c>
      <c r="O1598" s="121">
        <v>6</v>
      </c>
    </row>
    <row r="1599" spans="1:15" x14ac:dyDescent="0.4">
      <c r="A1599" s="117" t="s">
        <v>6634</v>
      </c>
      <c r="B1599" s="117" t="s">
        <v>225</v>
      </c>
      <c r="C1599" s="117" t="s">
        <v>224</v>
      </c>
      <c r="D1599" s="117" t="s">
        <v>223</v>
      </c>
      <c r="E1599" s="117" t="s">
        <v>3465</v>
      </c>
      <c r="F1599" s="117" t="s">
        <v>3464</v>
      </c>
      <c r="G1599" s="118" t="str">
        <f t="shared" si="24"/>
        <v>209805北信広域連合</v>
      </c>
      <c r="H1599" s="117"/>
      <c r="J1599" s="117"/>
      <c r="K1599" s="121">
        <v>200697</v>
      </c>
      <c r="L1599" s="121">
        <v>90645</v>
      </c>
      <c r="M1599" s="121">
        <v>43987</v>
      </c>
      <c r="N1599" s="121">
        <v>27579</v>
      </c>
      <c r="O1599" s="121">
        <v>152</v>
      </c>
    </row>
    <row r="1600" spans="1:15" x14ac:dyDescent="0.4">
      <c r="A1600" s="117" t="s">
        <v>6634</v>
      </c>
      <c r="B1600" s="117" t="s">
        <v>225</v>
      </c>
      <c r="C1600" s="117" t="s">
        <v>224</v>
      </c>
      <c r="D1600" s="117" t="s">
        <v>223</v>
      </c>
      <c r="E1600" s="117" t="s">
        <v>3463</v>
      </c>
      <c r="F1600" s="117" t="s">
        <v>3462</v>
      </c>
      <c r="G1600" s="118" t="str">
        <f t="shared" si="24"/>
        <v>209813諏訪広域連合</v>
      </c>
      <c r="H1600" s="117"/>
      <c r="J1600" s="117"/>
      <c r="K1600" s="121">
        <v>2145307</v>
      </c>
      <c r="L1600" s="121">
        <v>998809</v>
      </c>
      <c r="M1600" s="121">
        <v>553739</v>
      </c>
      <c r="N1600" s="121">
        <v>326494</v>
      </c>
      <c r="O1600" s="121">
        <v>3321</v>
      </c>
    </row>
    <row r="1601" spans="1:15" x14ac:dyDescent="0.4">
      <c r="A1601" s="117" t="s">
        <v>6634</v>
      </c>
      <c r="B1601" s="117" t="s">
        <v>225</v>
      </c>
      <c r="C1601" s="117" t="s">
        <v>224</v>
      </c>
      <c r="D1601" s="117" t="s">
        <v>223</v>
      </c>
      <c r="E1601" s="117" t="s">
        <v>3461</v>
      </c>
      <c r="F1601" s="117" t="s">
        <v>3460</v>
      </c>
      <c r="G1601" s="118" t="str">
        <f t="shared" si="24"/>
        <v>209881白馬山麓環境施設組合</v>
      </c>
      <c r="H1601" s="117"/>
      <c r="J1601" s="117"/>
      <c r="K1601" s="121">
        <v>35597</v>
      </c>
      <c r="L1601" s="121">
        <v>20720</v>
      </c>
      <c r="M1601" s="121">
        <v>8042</v>
      </c>
      <c r="N1601" s="121">
        <v>4324</v>
      </c>
      <c r="O1601" s="121">
        <v>74</v>
      </c>
    </row>
    <row r="1602" spans="1:15" x14ac:dyDescent="0.4">
      <c r="A1602" s="117" t="s">
        <v>6634</v>
      </c>
      <c r="B1602" s="117" t="s">
        <v>225</v>
      </c>
      <c r="C1602" s="117" t="s">
        <v>224</v>
      </c>
      <c r="D1602" s="117" t="s">
        <v>223</v>
      </c>
      <c r="E1602" s="117" t="s">
        <v>3459</v>
      </c>
      <c r="F1602" s="117" t="s">
        <v>3458</v>
      </c>
      <c r="G1602" s="118" t="str">
        <f t="shared" ref="G1602:G1665" si="25">E1602&amp;F1602</f>
        <v>209902諏訪南行政事務組合</v>
      </c>
      <c r="H1602" s="117"/>
      <c r="J1602" s="117"/>
      <c r="K1602" s="121">
        <v>283</v>
      </c>
      <c r="L1602" s="121">
        <v>0</v>
      </c>
      <c r="M1602" s="121">
        <v>0</v>
      </c>
      <c r="N1602" s="121">
        <v>0</v>
      </c>
      <c r="O1602" s="121">
        <v>0</v>
      </c>
    </row>
    <row r="1603" spans="1:15" x14ac:dyDescent="0.4">
      <c r="A1603" s="117" t="s">
        <v>6634</v>
      </c>
      <c r="B1603" s="117" t="s">
        <v>225</v>
      </c>
      <c r="C1603" s="117" t="s">
        <v>224</v>
      </c>
      <c r="D1603" s="117" t="s">
        <v>223</v>
      </c>
      <c r="E1603" s="117" t="s">
        <v>3457</v>
      </c>
      <c r="F1603" s="117" t="s">
        <v>3456</v>
      </c>
      <c r="G1603" s="118" t="str">
        <f t="shared" si="25"/>
        <v>209911下伊那自治センター組合</v>
      </c>
      <c r="H1603" s="117"/>
      <c r="J1603" s="117"/>
      <c r="K1603" s="121">
        <v>0</v>
      </c>
      <c r="L1603" s="121">
        <v>0</v>
      </c>
      <c r="M1603" s="121">
        <v>0</v>
      </c>
      <c r="N1603" s="121">
        <v>0</v>
      </c>
      <c r="O1603" s="121">
        <v>0</v>
      </c>
    </row>
    <row r="1604" spans="1:15" x14ac:dyDescent="0.4">
      <c r="A1604" s="117" t="s">
        <v>6634</v>
      </c>
      <c r="B1604" s="117" t="s">
        <v>225</v>
      </c>
      <c r="C1604" s="117" t="s">
        <v>224</v>
      </c>
      <c r="D1604" s="117" t="s">
        <v>223</v>
      </c>
      <c r="E1604" s="117" t="s">
        <v>6648</v>
      </c>
      <c r="F1604" s="117" t="s">
        <v>6649</v>
      </c>
      <c r="G1604" s="118" t="str">
        <f t="shared" si="25"/>
        <v>209953白樺湖下水道組合</v>
      </c>
      <c r="H1604" s="117"/>
      <c r="J1604" s="117"/>
      <c r="K1604" s="121">
        <v>194</v>
      </c>
      <c r="L1604" s="121">
        <v>0</v>
      </c>
      <c r="M1604" s="121">
        <v>0</v>
      </c>
      <c r="N1604" s="121">
        <v>0</v>
      </c>
      <c r="O1604" s="121">
        <v>0</v>
      </c>
    </row>
    <row r="1605" spans="1:15" x14ac:dyDescent="0.4">
      <c r="A1605" s="117" t="s">
        <v>6634</v>
      </c>
      <c r="B1605" s="117" t="s">
        <v>225</v>
      </c>
      <c r="C1605" s="117" t="s">
        <v>224</v>
      </c>
      <c r="D1605" s="117" t="s">
        <v>223</v>
      </c>
      <c r="E1605" s="117" t="s">
        <v>3455</v>
      </c>
      <c r="F1605" s="117" t="s">
        <v>3454</v>
      </c>
      <c r="G1605" s="118" t="str">
        <f t="shared" si="25"/>
        <v>209970下伊那南部総合事務組合</v>
      </c>
      <c r="H1605" s="117"/>
      <c r="J1605" s="117"/>
      <c r="K1605" s="121">
        <v>21943</v>
      </c>
      <c r="L1605" s="121">
        <v>11734</v>
      </c>
      <c r="M1605" s="121">
        <v>4520</v>
      </c>
      <c r="N1605" s="121">
        <v>3380</v>
      </c>
      <c r="O1605" s="121">
        <v>42</v>
      </c>
    </row>
    <row r="1606" spans="1:15" x14ac:dyDescent="0.4">
      <c r="A1606" s="117" t="s">
        <v>6634</v>
      </c>
      <c r="B1606" s="117" t="s">
        <v>225</v>
      </c>
      <c r="C1606" s="117" t="s">
        <v>224</v>
      </c>
      <c r="D1606" s="117" t="s">
        <v>223</v>
      </c>
      <c r="E1606" s="117" t="s">
        <v>3453</v>
      </c>
      <c r="F1606" s="117" t="s">
        <v>3452</v>
      </c>
      <c r="G1606" s="118" t="str">
        <f t="shared" si="25"/>
        <v>209996安曇野松筑広域環境施設組合</v>
      </c>
      <c r="H1606" s="117"/>
      <c r="J1606" s="117"/>
      <c r="K1606" s="121">
        <v>8811</v>
      </c>
      <c r="L1606" s="121">
        <v>4363</v>
      </c>
      <c r="M1606" s="121">
        <v>1932</v>
      </c>
      <c r="N1606" s="121">
        <v>1288</v>
      </c>
      <c r="O1606" s="121">
        <v>7</v>
      </c>
    </row>
    <row r="1607" spans="1:15" x14ac:dyDescent="0.4">
      <c r="A1607" s="117" t="s">
        <v>6634</v>
      </c>
      <c r="B1607" s="117" t="s">
        <v>225</v>
      </c>
      <c r="C1607" s="117" t="s">
        <v>224</v>
      </c>
      <c r="D1607" s="117" t="s">
        <v>223</v>
      </c>
      <c r="E1607" s="117" t="s">
        <v>3450</v>
      </c>
      <c r="F1607" s="117" t="s">
        <v>3449</v>
      </c>
      <c r="G1607" s="118" t="str">
        <f t="shared" si="25"/>
        <v>212016岐阜市</v>
      </c>
      <c r="H1607" s="117"/>
      <c r="J1607" s="117"/>
      <c r="K1607" s="121">
        <v>25573151</v>
      </c>
      <c r="L1607" s="121">
        <v>10119120</v>
      </c>
      <c r="M1607" s="121">
        <v>5601774</v>
      </c>
      <c r="N1607" s="121">
        <v>3418768</v>
      </c>
      <c r="O1607" s="121">
        <v>25140</v>
      </c>
    </row>
    <row r="1608" spans="1:15" x14ac:dyDescent="0.4">
      <c r="A1608" s="117" t="s">
        <v>6634</v>
      </c>
      <c r="B1608" s="117" t="s">
        <v>225</v>
      </c>
      <c r="C1608" s="117" t="s">
        <v>224</v>
      </c>
      <c r="D1608" s="117" t="s">
        <v>223</v>
      </c>
      <c r="E1608" s="117" t="s">
        <v>3448</v>
      </c>
      <c r="F1608" s="117" t="s">
        <v>3447</v>
      </c>
      <c r="G1608" s="118" t="str">
        <f t="shared" si="25"/>
        <v>212024大垣市</v>
      </c>
      <c r="H1608" s="117"/>
      <c r="J1608" s="117"/>
      <c r="K1608" s="121">
        <v>8912062</v>
      </c>
      <c r="L1608" s="121">
        <v>4050362</v>
      </c>
      <c r="M1608" s="121">
        <v>2207082</v>
      </c>
      <c r="N1608" s="121">
        <v>1327650</v>
      </c>
      <c r="O1608" s="121">
        <v>14975</v>
      </c>
    </row>
    <row r="1609" spans="1:15" x14ac:dyDescent="0.4">
      <c r="A1609" s="117" t="s">
        <v>6634</v>
      </c>
      <c r="B1609" s="117" t="s">
        <v>225</v>
      </c>
      <c r="C1609" s="117" t="s">
        <v>224</v>
      </c>
      <c r="D1609" s="117" t="s">
        <v>223</v>
      </c>
      <c r="E1609" s="117" t="s">
        <v>3446</v>
      </c>
      <c r="F1609" s="117" t="s">
        <v>3445</v>
      </c>
      <c r="G1609" s="118" t="str">
        <f t="shared" si="25"/>
        <v>212032高山市</v>
      </c>
      <c r="H1609" s="117"/>
      <c r="J1609" s="117"/>
      <c r="K1609" s="121">
        <v>6585809</v>
      </c>
      <c r="L1609" s="121">
        <v>2975903</v>
      </c>
      <c r="M1609" s="121">
        <v>1477432</v>
      </c>
      <c r="N1609" s="121">
        <v>974059</v>
      </c>
      <c r="O1609" s="121">
        <v>7674</v>
      </c>
    </row>
    <row r="1610" spans="1:15" x14ac:dyDescent="0.4">
      <c r="A1610" s="117" t="s">
        <v>6634</v>
      </c>
      <c r="B1610" s="117" t="s">
        <v>225</v>
      </c>
      <c r="C1610" s="117" t="s">
        <v>224</v>
      </c>
      <c r="D1610" s="117" t="s">
        <v>223</v>
      </c>
      <c r="E1610" s="117" t="s">
        <v>3444</v>
      </c>
      <c r="F1610" s="117" t="s">
        <v>3443</v>
      </c>
      <c r="G1610" s="118" t="str">
        <f t="shared" si="25"/>
        <v>212041多治見市</v>
      </c>
      <c r="H1610" s="117"/>
      <c r="J1610" s="117"/>
      <c r="K1610" s="121">
        <v>6279578</v>
      </c>
      <c r="L1610" s="121">
        <v>2664675</v>
      </c>
      <c r="M1610" s="121">
        <v>1372156</v>
      </c>
      <c r="N1610" s="121">
        <v>976653</v>
      </c>
      <c r="O1610" s="121">
        <v>19571</v>
      </c>
    </row>
    <row r="1611" spans="1:15" x14ac:dyDescent="0.4">
      <c r="A1611" s="117" t="s">
        <v>6634</v>
      </c>
      <c r="B1611" s="117" t="s">
        <v>225</v>
      </c>
      <c r="C1611" s="117" t="s">
        <v>224</v>
      </c>
      <c r="D1611" s="117" t="s">
        <v>223</v>
      </c>
      <c r="E1611" s="117" t="s">
        <v>3442</v>
      </c>
      <c r="F1611" s="117" t="s">
        <v>3441</v>
      </c>
      <c r="G1611" s="118" t="str">
        <f t="shared" si="25"/>
        <v>212059関市</v>
      </c>
      <c r="H1611" s="117"/>
      <c r="J1611" s="117"/>
      <c r="K1611" s="121">
        <v>5462036</v>
      </c>
      <c r="L1611" s="121">
        <v>2385264</v>
      </c>
      <c r="M1611" s="121">
        <v>1242796</v>
      </c>
      <c r="N1611" s="121">
        <v>792036</v>
      </c>
      <c r="O1611" s="121">
        <v>6876</v>
      </c>
    </row>
    <row r="1612" spans="1:15" x14ac:dyDescent="0.4">
      <c r="A1612" s="117" t="s">
        <v>6634</v>
      </c>
      <c r="B1612" s="117" t="s">
        <v>225</v>
      </c>
      <c r="C1612" s="117" t="s">
        <v>224</v>
      </c>
      <c r="D1612" s="117" t="s">
        <v>223</v>
      </c>
      <c r="E1612" s="117" t="s">
        <v>3440</v>
      </c>
      <c r="F1612" s="117" t="s">
        <v>3439</v>
      </c>
      <c r="G1612" s="118" t="str">
        <f t="shared" si="25"/>
        <v>212067中津川市</v>
      </c>
      <c r="H1612" s="117"/>
      <c r="J1612" s="117"/>
      <c r="K1612" s="121">
        <v>6301069</v>
      </c>
      <c r="L1612" s="121">
        <v>2784307</v>
      </c>
      <c r="M1612" s="121">
        <v>1520378</v>
      </c>
      <c r="N1612" s="121">
        <v>956093</v>
      </c>
      <c r="O1612" s="121">
        <v>9342</v>
      </c>
    </row>
    <row r="1613" spans="1:15" x14ac:dyDescent="0.4">
      <c r="A1613" s="117" t="s">
        <v>6634</v>
      </c>
      <c r="B1613" s="117" t="s">
        <v>225</v>
      </c>
      <c r="C1613" s="117" t="s">
        <v>224</v>
      </c>
      <c r="D1613" s="117" t="s">
        <v>223</v>
      </c>
      <c r="E1613" s="117" t="s">
        <v>3438</v>
      </c>
      <c r="F1613" s="117" t="s">
        <v>3437</v>
      </c>
      <c r="G1613" s="118" t="str">
        <f t="shared" si="25"/>
        <v>212075美濃市</v>
      </c>
      <c r="H1613" s="117"/>
      <c r="J1613" s="117"/>
      <c r="K1613" s="121">
        <v>1424527</v>
      </c>
      <c r="L1613" s="121">
        <v>568839</v>
      </c>
      <c r="M1613" s="121">
        <v>297162</v>
      </c>
      <c r="N1613" s="121">
        <v>204361</v>
      </c>
      <c r="O1613" s="121">
        <v>1202</v>
      </c>
    </row>
    <row r="1614" spans="1:15" x14ac:dyDescent="0.4">
      <c r="A1614" s="117" t="s">
        <v>6634</v>
      </c>
      <c r="B1614" s="117" t="s">
        <v>225</v>
      </c>
      <c r="C1614" s="117" t="s">
        <v>224</v>
      </c>
      <c r="D1614" s="117" t="s">
        <v>223</v>
      </c>
      <c r="E1614" s="117" t="s">
        <v>3436</v>
      </c>
      <c r="F1614" s="117" t="s">
        <v>3435</v>
      </c>
      <c r="G1614" s="118" t="str">
        <f t="shared" si="25"/>
        <v>212083瑞浪市</v>
      </c>
      <c r="H1614" s="117"/>
      <c r="J1614" s="117"/>
      <c r="K1614" s="121">
        <v>2722503</v>
      </c>
      <c r="L1614" s="121">
        <v>1169296</v>
      </c>
      <c r="M1614" s="121">
        <v>660572</v>
      </c>
      <c r="N1614" s="121">
        <v>426480</v>
      </c>
      <c r="O1614" s="121">
        <v>8844</v>
      </c>
    </row>
    <row r="1615" spans="1:15" x14ac:dyDescent="0.4">
      <c r="A1615" s="117" t="s">
        <v>6634</v>
      </c>
      <c r="B1615" s="117" t="s">
        <v>225</v>
      </c>
      <c r="C1615" s="117" t="s">
        <v>224</v>
      </c>
      <c r="D1615" s="117" t="s">
        <v>223</v>
      </c>
      <c r="E1615" s="117" t="s">
        <v>3434</v>
      </c>
      <c r="F1615" s="117" t="s">
        <v>3433</v>
      </c>
      <c r="G1615" s="118" t="str">
        <f t="shared" si="25"/>
        <v>212091羽島市</v>
      </c>
      <c r="H1615" s="117"/>
      <c r="J1615" s="117"/>
      <c r="K1615" s="121">
        <v>3010364</v>
      </c>
      <c r="L1615" s="121">
        <v>1236482</v>
      </c>
      <c r="M1615" s="121">
        <v>655726</v>
      </c>
      <c r="N1615" s="121">
        <v>429369</v>
      </c>
      <c r="O1615" s="121">
        <v>18345</v>
      </c>
    </row>
    <row r="1616" spans="1:15" x14ac:dyDescent="0.4">
      <c r="A1616" s="117" t="s">
        <v>6634</v>
      </c>
      <c r="B1616" s="117" t="s">
        <v>225</v>
      </c>
      <c r="C1616" s="117" t="s">
        <v>224</v>
      </c>
      <c r="D1616" s="117" t="s">
        <v>223</v>
      </c>
      <c r="E1616" s="117" t="s">
        <v>3432</v>
      </c>
      <c r="F1616" s="117" t="s">
        <v>3431</v>
      </c>
      <c r="G1616" s="118" t="str">
        <f t="shared" si="25"/>
        <v>212105恵那市</v>
      </c>
      <c r="H1616" s="117"/>
      <c r="J1616" s="117"/>
      <c r="K1616" s="121">
        <v>4549217</v>
      </c>
      <c r="L1616" s="121">
        <v>2005078</v>
      </c>
      <c r="M1616" s="121">
        <v>1049549</v>
      </c>
      <c r="N1616" s="121">
        <v>684641</v>
      </c>
      <c r="O1616" s="121">
        <v>10533</v>
      </c>
    </row>
    <row r="1617" spans="1:15" x14ac:dyDescent="0.4">
      <c r="A1617" s="117" t="s">
        <v>6634</v>
      </c>
      <c r="B1617" s="117" t="s">
        <v>225</v>
      </c>
      <c r="C1617" s="117" t="s">
        <v>224</v>
      </c>
      <c r="D1617" s="117" t="s">
        <v>223</v>
      </c>
      <c r="E1617" s="117" t="s">
        <v>3430</v>
      </c>
      <c r="F1617" s="117" t="s">
        <v>3429</v>
      </c>
      <c r="G1617" s="118" t="str">
        <f t="shared" si="25"/>
        <v>212113美濃加茂市</v>
      </c>
      <c r="H1617" s="117"/>
      <c r="J1617" s="117"/>
      <c r="K1617" s="121">
        <v>2447693</v>
      </c>
      <c r="L1617" s="121">
        <v>1078493</v>
      </c>
      <c r="M1617" s="121">
        <v>563670</v>
      </c>
      <c r="N1617" s="121">
        <v>420154</v>
      </c>
      <c r="O1617" s="121">
        <v>3308</v>
      </c>
    </row>
    <row r="1618" spans="1:15" x14ac:dyDescent="0.4">
      <c r="A1618" s="117" t="s">
        <v>6634</v>
      </c>
      <c r="B1618" s="117" t="s">
        <v>225</v>
      </c>
      <c r="C1618" s="117" t="s">
        <v>224</v>
      </c>
      <c r="D1618" s="117" t="s">
        <v>223</v>
      </c>
      <c r="E1618" s="117" t="s">
        <v>3428</v>
      </c>
      <c r="F1618" s="117" t="s">
        <v>3427</v>
      </c>
      <c r="G1618" s="118" t="str">
        <f t="shared" si="25"/>
        <v>212121土岐市</v>
      </c>
      <c r="H1618" s="117"/>
      <c r="J1618" s="117"/>
      <c r="K1618" s="121">
        <v>3924607</v>
      </c>
      <c r="L1618" s="121">
        <v>1695050</v>
      </c>
      <c r="M1618" s="121">
        <v>903821</v>
      </c>
      <c r="N1618" s="121">
        <v>589415</v>
      </c>
      <c r="O1618" s="121">
        <v>15068</v>
      </c>
    </row>
    <row r="1619" spans="1:15" x14ac:dyDescent="0.4">
      <c r="A1619" s="117" t="s">
        <v>6634</v>
      </c>
      <c r="B1619" s="117" t="s">
        <v>225</v>
      </c>
      <c r="C1619" s="117" t="s">
        <v>224</v>
      </c>
      <c r="D1619" s="117" t="s">
        <v>223</v>
      </c>
      <c r="E1619" s="117" t="s">
        <v>3426</v>
      </c>
      <c r="F1619" s="117" t="s">
        <v>3425</v>
      </c>
      <c r="G1619" s="118" t="str">
        <f t="shared" si="25"/>
        <v>212130各務原市</v>
      </c>
      <c r="H1619" s="117"/>
      <c r="J1619" s="117"/>
      <c r="K1619" s="121">
        <v>6576358</v>
      </c>
      <c r="L1619" s="121">
        <v>2986156</v>
      </c>
      <c r="M1619" s="121">
        <v>1657461</v>
      </c>
      <c r="N1619" s="121">
        <v>1056054</v>
      </c>
      <c r="O1619" s="121">
        <v>7160</v>
      </c>
    </row>
    <row r="1620" spans="1:15" x14ac:dyDescent="0.4">
      <c r="A1620" s="117" t="s">
        <v>6634</v>
      </c>
      <c r="B1620" s="117" t="s">
        <v>225</v>
      </c>
      <c r="C1620" s="117" t="s">
        <v>224</v>
      </c>
      <c r="D1620" s="117" t="s">
        <v>223</v>
      </c>
      <c r="E1620" s="117" t="s">
        <v>3424</v>
      </c>
      <c r="F1620" s="117" t="s">
        <v>3423</v>
      </c>
      <c r="G1620" s="118" t="str">
        <f t="shared" si="25"/>
        <v>212148可児市</v>
      </c>
      <c r="H1620" s="117"/>
      <c r="J1620" s="117"/>
      <c r="K1620" s="121">
        <v>3908735</v>
      </c>
      <c r="L1620" s="121">
        <v>1701493</v>
      </c>
      <c r="M1620" s="121">
        <v>947504</v>
      </c>
      <c r="N1620" s="121">
        <v>634204</v>
      </c>
      <c r="O1620" s="121">
        <v>4025</v>
      </c>
    </row>
    <row r="1621" spans="1:15" x14ac:dyDescent="0.4">
      <c r="A1621" s="117" t="s">
        <v>6634</v>
      </c>
      <c r="B1621" s="117" t="s">
        <v>225</v>
      </c>
      <c r="C1621" s="117" t="s">
        <v>224</v>
      </c>
      <c r="D1621" s="117" t="s">
        <v>223</v>
      </c>
      <c r="E1621" s="117" t="s">
        <v>3422</v>
      </c>
      <c r="F1621" s="117" t="s">
        <v>3421</v>
      </c>
      <c r="G1621" s="118" t="str">
        <f t="shared" si="25"/>
        <v>212156山県市</v>
      </c>
      <c r="H1621" s="117"/>
      <c r="J1621" s="117"/>
      <c r="K1621" s="121">
        <v>2392370</v>
      </c>
      <c r="L1621" s="121">
        <v>1072229</v>
      </c>
      <c r="M1621" s="121">
        <v>536134</v>
      </c>
      <c r="N1621" s="121">
        <v>354759</v>
      </c>
      <c r="O1621" s="121">
        <v>13086</v>
      </c>
    </row>
    <row r="1622" spans="1:15" x14ac:dyDescent="0.4">
      <c r="A1622" s="117" t="s">
        <v>6634</v>
      </c>
      <c r="B1622" s="117" t="s">
        <v>225</v>
      </c>
      <c r="C1622" s="117" t="s">
        <v>224</v>
      </c>
      <c r="D1622" s="117" t="s">
        <v>223</v>
      </c>
      <c r="E1622" s="117" t="s">
        <v>3420</v>
      </c>
      <c r="F1622" s="117" t="s">
        <v>3419</v>
      </c>
      <c r="G1622" s="118" t="str">
        <f t="shared" si="25"/>
        <v>212164瑞穂市</v>
      </c>
      <c r="H1622" s="117"/>
      <c r="J1622" s="117"/>
      <c r="K1622" s="121">
        <v>2985405</v>
      </c>
      <c r="L1622" s="121">
        <v>1325544</v>
      </c>
      <c r="M1622" s="121">
        <v>686719</v>
      </c>
      <c r="N1622" s="121">
        <v>456532</v>
      </c>
      <c r="O1622" s="121">
        <v>3550</v>
      </c>
    </row>
    <row r="1623" spans="1:15" x14ac:dyDescent="0.4">
      <c r="A1623" s="117" t="s">
        <v>6634</v>
      </c>
      <c r="B1623" s="117" t="s">
        <v>225</v>
      </c>
      <c r="C1623" s="117" t="s">
        <v>224</v>
      </c>
      <c r="D1623" s="117" t="s">
        <v>223</v>
      </c>
      <c r="E1623" s="117" t="s">
        <v>3418</v>
      </c>
      <c r="F1623" s="117" t="s">
        <v>3417</v>
      </c>
      <c r="G1623" s="118" t="str">
        <f t="shared" si="25"/>
        <v>212172飛騨市</v>
      </c>
      <c r="H1623" s="117"/>
      <c r="J1623" s="117"/>
      <c r="K1623" s="121">
        <v>2500564</v>
      </c>
      <c r="L1623" s="121">
        <v>1128738</v>
      </c>
      <c r="M1623" s="121">
        <v>601533</v>
      </c>
      <c r="N1623" s="121">
        <v>393263</v>
      </c>
      <c r="O1623" s="121">
        <v>2609</v>
      </c>
    </row>
    <row r="1624" spans="1:15" x14ac:dyDescent="0.4">
      <c r="A1624" s="117" t="s">
        <v>6634</v>
      </c>
      <c r="B1624" s="117" t="s">
        <v>225</v>
      </c>
      <c r="C1624" s="117" t="s">
        <v>224</v>
      </c>
      <c r="D1624" s="117" t="s">
        <v>223</v>
      </c>
      <c r="E1624" s="117" t="s">
        <v>3416</v>
      </c>
      <c r="F1624" s="117" t="s">
        <v>3415</v>
      </c>
      <c r="G1624" s="118" t="str">
        <f t="shared" si="25"/>
        <v>212181本巣市</v>
      </c>
      <c r="H1624" s="117"/>
      <c r="J1624" s="117"/>
      <c r="K1624" s="121">
        <v>2274869</v>
      </c>
      <c r="L1624" s="121">
        <v>885950</v>
      </c>
      <c r="M1624" s="121">
        <v>473315</v>
      </c>
      <c r="N1624" s="121">
        <v>322452</v>
      </c>
      <c r="O1624" s="121">
        <v>1694</v>
      </c>
    </row>
    <row r="1625" spans="1:15" x14ac:dyDescent="0.4">
      <c r="A1625" s="117" t="s">
        <v>6634</v>
      </c>
      <c r="B1625" s="117" t="s">
        <v>225</v>
      </c>
      <c r="C1625" s="117" t="s">
        <v>224</v>
      </c>
      <c r="D1625" s="117" t="s">
        <v>223</v>
      </c>
      <c r="E1625" s="117" t="s">
        <v>3414</v>
      </c>
      <c r="F1625" s="117" t="s">
        <v>3413</v>
      </c>
      <c r="G1625" s="118" t="str">
        <f t="shared" si="25"/>
        <v>212199郡上市</v>
      </c>
      <c r="H1625" s="117"/>
      <c r="J1625" s="117"/>
      <c r="K1625" s="121">
        <v>4054253</v>
      </c>
      <c r="L1625" s="121">
        <v>1810215</v>
      </c>
      <c r="M1625" s="121">
        <v>991531</v>
      </c>
      <c r="N1625" s="121">
        <v>633102</v>
      </c>
      <c r="O1625" s="121">
        <v>8717</v>
      </c>
    </row>
    <row r="1626" spans="1:15" x14ac:dyDescent="0.4">
      <c r="A1626" s="117" t="s">
        <v>6634</v>
      </c>
      <c r="B1626" s="117" t="s">
        <v>225</v>
      </c>
      <c r="C1626" s="117" t="s">
        <v>224</v>
      </c>
      <c r="D1626" s="117" t="s">
        <v>223</v>
      </c>
      <c r="E1626" s="117" t="s">
        <v>3412</v>
      </c>
      <c r="F1626" s="117" t="s">
        <v>3411</v>
      </c>
      <c r="G1626" s="118" t="str">
        <f t="shared" si="25"/>
        <v>212202下呂市</v>
      </c>
      <c r="H1626" s="117"/>
      <c r="J1626" s="117"/>
      <c r="K1626" s="121">
        <v>3526379</v>
      </c>
      <c r="L1626" s="121">
        <v>1527015</v>
      </c>
      <c r="M1626" s="121">
        <v>863566</v>
      </c>
      <c r="N1626" s="121">
        <v>545894</v>
      </c>
      <c r="O1626" s="121">
        <v>8435</v>
      </c>
    </row>
    <row r="1627" spans="1:15" x14ac:dyDescent="0.4">
      <c r="A1627" s="117" t="s">
        <v>6634</v>
      </c>
      <c r="B1627" s="117" t="s">
        <v>225</v>
      </c>
      <c r="C1627" s="117" t="s">
        <v>224</v>
      </c>
      <c r="D1627" s="117" t="s">
        <v>223</v>
      </c>
      <c r="E1627" s="117" t="s">
        <v>3410</v>
      </c>
      <c r="F1627" s="117" t="s">
        <v>3409</v>
      </c>
      <c r="G1627" s="118" t="str">
        <f t="shared" si="25"/>
        <v>212211海津市</v>
      </c>
      <c r="H1627" s="117"/>
      <c r="J1627" s="117"/>
      <c r="K1627" s="121">
        <v>2715662</v>
      </c>
      <c r="L1627" s="121">
        <v>1256425</v>
      </c>
      <c r="M1627" s="121">
        <v>606390</v>
      </c>
      <c r="N1627" s="121">
        <v>419556</v>
      </c>
      <c r="O1627" s="121">
        <v>3250</v>
      </c>
    </row>
    <row r="1628" spans="1:15" x14ac:dyDescent="0.4">
      <c r="A1628" s="117" t="s">
        <v>6634</v>
      </c>
      <c r="B1628" s="117" t="s">
        <v>225</v>
      </c>
      <c r="C1628" s="117" t="s">
        <v>224</v>
      </c>
      <c r="D1628" s="117" t="s">
        <v>223</v>
      </c>
      <c r="E1628" s="117" t="s">
        <v>3408</v>
      </c>
      <c r="F1628" s="117" t="s">
        <v>3407</v>
      </c>
      <c r="G1628" s="118" t="str">
        <f t="shared" si="25"/>
        <v>213021岐南町</v>
      </c>
      <c r="H1628" s="117"/>
      <c r="J1628" s="117"/>
      <c r="K1628" s="121">
        <v>1071123</v>
      </c>
      <c r="L1628" s="121">
        <v>431927</v>
      </c>
      <c r="M1628" s="121">
        <v>224679</v>
      </c>
      <c r="N1628" s="121">
        <v>140472</v>
      </c>
      <c r="O1628" s="121">
        <v>911</v>
      </c>
    </row>
    <row r="1629" spans="1:15" x14ac:dyDescent="0.4">
      <c r="A1629" s="117" t="s">
        <v>6634</v>
      </c>
      <c r="B1629" s="117" t="s">
        <v>225</v>
      </c>
      <c r="C1629" s="117" t="s">
        <v>224</v>
      </c>
      <c r="D1629" s="117" t="s">
        <v>223</v>
      </c>
      <c r="E1629" s="117" t="s">
        <v>3406</v>
      </c>
      <c r="F1629" s="117" t="s">
        <v>3405</v>
      </c>
      <c r="G1629" s="118" t="str">
        <f t="shared" si="25"/>
        <v>213039笠松町</v>
      </c>
      <c r="H1629" s="117"/>
      <c r="J1629" s="117"/>
      <c r="K1629" s="121">
        <v>841975</v>
      </c>
      <c r="L1629" s="121">
        <v>360329</v>
      </c>
      <c r="M1629" s="121">
        <v>190718</v>
      </c>
      <c r="N1629" s="121">
        <v>128671</v>
      </c>
      <c r="O1629" s="121">
        <v>632</v>
      </c>
    </row>
    <row r="1630" spans="1:15" x14ac:dyDescent="0.4">
      <c r="A1630" s="117" t="s">
        <v>6634</v>
      </c>
      <c r="B1630" s="117" t="s">
        <v>225</v>
      </c>
      <c r="C1630" s="117" t="s">
        <v>224</v>
      </c>
      <c r="D1630" s="117" t="s">
        <v>223</v>
      </c>
      <c r="E1630" s="117" t="s">
        <v>3404</v>
      </c>
      <c r="F1630" s="117" t="s">
        <v>3403</v>
      </c>
      <c r="G1630" s="118" t="str">
        <f t="shared" si="25"/>
        <v>213411養老町</v>
      </c>
      <c r="H1630" s="117"/>
      <c r="J1630" s="117"/>
      <c r="K1630" s="121">
        <v>1888529</v>
      </c>
      <c r="L1630" s="121">
        <v>851526</v>
      </c>
      <c r="M1630" s="121">
        <v>456468</v>
      </c>
      <c r="N1630" s="121">
        <v>283193</v>
      </c>
      <c r="O1630" s="121">
        <v>2586</v>
      </c>
    </row>
    <row r="1631" spans="1:15" x14ac:dyDescent="0.4">
      <c r="A1631" s="117" t="s">
        <v>6634</v>
      </c>
      <c r="B1631" s="117" t="s">
        <v>225</v>
      </c>
      <c r="C1631" s="117" t="s">
        <v>224</v>
      </c>
      <c r="D1631" s="117" t="s">
        <v>223</v>
      </c>
      <c r="E1631" s="117" t="s">
        <v>3402</v>
      </c>
      <c r="F1631" s="117" t="s">
        <v>3401</v>
      </c>
      <c r="G1631" s="118" t="str">
        <f t="shared" si="25"/>
        <v>213616垂井町</v>
      </c>
      <c r="H1631" s="117"/>
      <c r="J1631" s="117"/>
      <c r="K1631" s="121">
        <v>1356939</v>
      </c>
      <c r="L1631" s="121">
        <v>576624</v>
      </c>
      <c r="M1631" s="121">
        <v>297154</v>
      </c>
      <c r="N1631" s="121">
        <v>201475</v>
      </c>
      <c r="O1631" s="121">
        <v>1134</v>
      </c>
    </row>
    <row r="1632" spans="1:15" x14ac:dyDescent="0.4">
      <c r="A1632" s="117" t="s">
        <v>6634</v>
      </c>
      <c r="B1632" s="117" t="s">
        <v>225</v>
      </c>
      <c r="C1632" s="117" t="s">
        <v>224</v>
      </c>
      <c r="D1632" s="117" t="s">
        <v>223</v>
      </c>
      <c r="E1632" s="117" t="s">
        <v>3400</v>
      </c>
      <c r="F1632" s="117" t="s">
        <v>3399</v>
      </c>
      <c r="G1632" s="118" t="str">
        <f t="shared" si="25"/>
        <v>213624関ケ原町</v>
      </c>
      <c r="H1632" s="117"/>
      <c r="J1632" s="117"/>
      <c r="K1632" s="121">
        <v>628628</v>
      </c>
      <c r="L1632" s="121">
        <v>277537</v>
      </c>
      <c r="M1632" s="121">
        <v>132172</v>
      </c>
      <c r="N1632" s="121">
        <v>96545</v>
      </c>
      <c r="O1632" s="121">
        <v>623</v>
      </c>
    </row>
    <row r="1633" spans="1:15" x14ac:dyDescent="0.4">
      <c r="A1633" s="117" t="s">
        <v>6634</v>
      </c>
      <c r="B1633" s="117" t="s">
        <v>225</v>
      </c>
      <c r="C1633" s="117" t="s">
        <v>224</v>
      </c>
      <c r="D1633" s="117" t="s">
        <v>223</v>
      </c>
      <c r="E1633" s="117" t="s">
        <v>3398</v>
      </c>
      <c r="F1633" s="117" t="s">
        <v>3397</v>
      </c>
      <c r="G1633" s="118" t="str">
        <f t="shared" si="25"/>
        <v>213811神戸町</v>
      </c>
      <c r="H1633" s="117"/>
      <c r="J1633" s="117"/>
      <c r="K1633" s="121">
        <v>1001386</v>
      </c>
      <c r="L1633" s="121">
        <v>462159</v>
      </c>
      <c r="M1633" s="121">
        <v>209041</v>
      </c>
      <c r="N1633" s="121">
        <v>156342</v>
      </c>
      <c r="O1633" s="121">
        <v>834</v>
      </c>
    </row>
    <row r="1634" spans="1:15" x14ac:dyDescent="0.4">
      <c r="A1634" s="117" t="s">
        <v>6634</v>
      </c>
      <c r="B1634" s="117" t="s">
        <v>225</v>
      </c>
      <c r="C1634" s="117" t="s">
        <v>224</v>
      </c>
      <c r="D1634" s="117" t="s">
        <v>223</v>
      </c>
      <c r="E1634" s="117" t="s">
        <v>3396</v>
      </c>
      <c r="F1634" s="117" t="s">
        <v>3395</v>
      </c>
      <c r="G1634" s="118" t="str">
        <f t="shared" si="25"/>
        <v>213829輪之内町</v>
      </c>
      <c r="H1634" s="117"/>
      <c r="J1634" s="117"/>
      <c r="K1634" s="121">
        <v>673414</v>
      </c>
      <c r="L1634" s="121">
        <v>310004</v>
      </c>
      <c r="M1634" s="121">
        <v>137599</v>
      </c>
      <c r="N1634" s="121">
        <v>99812</v>
      </c>
      <c r="O1634" s="121">
        <v>2658</v>
      </c>
    </row>
    <row r="1635" spans="1:15" x14ac:dyDescent="0.4">
      <c r="A1635" s="117" t="s">
        <v>6634</v>
      </c>
      <c r="B1635" s="117" t="s">
        <v>225</v>
      </c>
      <c r="C1635" s="117" t="s">
        <v>224</v>
      </c>
      <c r="D1635" s="117" t="s">
        <v>223</v>
      </c>
      <c r="E1635" s="117" t="s">
        <v>3394</v>
      </c>
      <c r="F1635" s="117" t="s">
        <v>3393</v>
      </c>
      <c r="G1635" s="118" t="str">
        <f t="shared" si="25"/>
        <v>213837安八町</v>
      </c>
      <c r="H1635" s="117"/>
      <c r="J1635" s="117"/>
      <c r="K1635" s="121">
        <v>1028789</v>
      </c>
      <c r="L1635" s="121">
        <v>455149</v>
      </c>
      <c r="M1635" s="121">
        <v>231841</v>
      </c>
      <c r="N1635" s="121">
        <v>166242</v>
      </c>
      <c r="O1635" s="121">
        <v>988</v>
      </c>
    </row>
    <row r="1636" spans="1:15" x14ac:dyDescent="0.4">
      <c r="A1636" s="117" t="s">
        <v>6634</v>
      </c>
      <c r="B1636" s="117" t="s">
        <v>225</v>
      </c>
      <c r="C1636" s="117" t="s">
        <v>224</v>
      </c>
      <c r="D1636" s="117" t="s">
        <v>223</v>
      </c>
      <c r="E1636" s="117" t="s">
        <v>3392</v>
      </c>
      <c r="F1636" s="117" t="s">
        <v>3391</v>
      </c>
      <c r="G1636" s="118" t="str">
        <f t="shared" si="25"/>
        <v>214019揖斐川町</v>
      </c>
      <c r="H1636" s="117"/>
      <c r="J1636" s="117"/>
      <c r="K1636" s="121">
        <v>2088878</v>
      </c>
      <c r="L1636" s="121">
        <v>924797</v>
      </c>
      <c r="M1636" s="121">
        <v>488417</v>
      </c>
      <c r="N1636" s="121">
        <v>321030</v>
      </c>
      <c r="O1636" s="121">
        <v>2275</v>
      </c>
    </row>
    <row r="1637" spans="1:15" x14ac:dyDescent="0.4">
      <c r="A1637" s="117" t="s">
        <v>6634</v>
      </c>
      <c r="B1637" s="117" t="s">
        <v>225</v>
      </c>
      <c r="C1637" s="117" t="s">
        <v>224</v>
      </c>
      <c r="D1637" s="117" t="s">
        <v>223</v>
      </c>
      <c r="E1637" s="117" t="s">
        <v>3390</v>
      </c>
      <c r="F1637" s="117" t="s">
        <v>3389</v>
      </c>
      <c r="G1637" s="118" t="str">
        <f t="shared" si="25"/>
        <v>214035大野町</v>
      </c>
      <c r="H1637" s="117"/>
      <c r="J1637" s="117"/>
      <c r="K1637" s="121">
        <v>1105461</v>
      </c>
      <c r="L1637" s="121">
        <v>457937</v>
      </c>
      <c r="M1637" s="121">
        <v>224393</v>
      </c>
      <c r="N1637" s="121">
        <v>179558</v>
      </c>
      <c r="O1637" s="121">
        <v>4219</v>
      </c>
    </row>
    <row r="1638" spans="1:15" x14ac:dyDescent="0.4">
      <c r="A1638" s="117" t="s">
        <v>6634</v>
      </c>
      <c r="B1638" s="117" t="s">
        <v>225</v>
      </c>
      <c r="C1638" s="117" t="s">
        <v>224</v>
      </c>
      <c r="D1638" s="117" t="s">
        <v>223</v>
      </c>
      <c r="E1638" s="117" t="s">
        <v>3388</v>
      </c>
      <c r="F1638" s="117" t="s">
        <v>3387</v>
      </c>
      <c r="G1638" s="118" t="str">
        <f t="shared" si="25"/>
        <v>214043池田町</v>
      </c>
      <c r="H1638" s="117"/>
      <c r="J1638" s="117"/>
      <c r="K1638" s="121">
        <v>1202152</v>
      </c>
      <c r="L1638" s="121">
        <v>539498</v>
      </c>
      <c r="M1638" s="121">
        <v>256564</v>
      </c>
      <c r="N1638" s="121">
        <v>184410</v>
      </c>
      <c r="O1638" s="121">
        <v>1077</v>
      </c>
    </row>
    <row r="1639" spans="1:15" x14ac:dyDescent="0.4">
      <c r="A1639" s="117" t="s">
        <v>6634</v>
      </c>
      <c r="B1639" s="117" t="s">
        <v>225</v>
      </c>
      <c r="C1639" s="117" t="s">
        <v>224</v>
      </c>
      <c r="D1639" s="117" t="s">
        <v>223</v>
      </c>
      <c r="E1639" s="117" t="s">
        <v>3386</v>
      </c>
      <c r="F1639" s="117" t="s">
        <v>3385</v>
      </c>
      <c r="G1639" s="118" t="str">
        <f t="shared" si="25"/>
        <v>214213北方町</v>
      </c>
      <c r="H1639" s="117"/>
      <c r="J1639" s="117"/>
      <c r="K1639" s="121">
        <v>993862</v>
      </c>
      <c r="L1639" s="121">
        <v>406409</v>
      </c>
      <c r="M1639" s="121">
        <v>213587</v>
      </c>
      <c r="N1639" s="121">
        <v>148180</v>
      </c>
      <c r="O1639" s="121">
        <v>1782</v>
      </c>
    </row>
    <row r="1640" spans="1:15" x14ac:dyDescent="0.4">
      <c r="A1640" s="117" t="s">
        <v>6634</v>
      </c>
      <c r="B1640" s="117" t="s">
        <v>225</v>
      </c>
      <c r="C1640" s="117" t="s">
        <v>224</v>
      </c>
      <c r="D1640" s="117" t="s">
        <v>223</v>
      </c>
      <c r="E1640" s="117" t="s">
        <v>3384</v>
      </c>
      <c r="F1640" s="117" t="s">
        <v>3383</v>
      </c>
      <c r="G1640" s="118" t="str">
        <f t="shared" si="25"/>
        <v>215015坂祝町</v>
      </c>
      <c r="H1640" s="117"/>
      <c r="J1640" s="117"/>
      <c r="K1640" s="121">
        <v>683805</v>
      </c>
      <c r="L1640" s="121">
        <v>241214</v>
      </c>
      <c r="M1640" s="121">
        <v>113382</v>
      </c>
      <c r="N1640" s="121">
        <v>106898</v>
      </c>
      <c r="O1640" s="121">
        <v>467</v>
      </c>
    </row>
    <row r="1641" spans="1:15" x14ac:dyDescent="0.4">
      <c r="A1641" s="117" t="s">
        <v>6634</v>
      </c>
      <c r="B1641" s="117" t="s">
        <v>225</v>
      </c>
      <c r="C1641" s="117" t="s">
        <v>224</v>
      </c>
      <c r="D1641" s="117" t="s">
        <v>223</v>
      </c>
      <c r="E1641" s="117" t="s">
        <v>3382</v>
      </c>
      <c r="F1641" s="117" t="s">
        <v>3381</v>
      </c>
      <c r="G1641" s="118" t="str">
        <f t="shared" si="25"/>
        <v>215023富加町</v>
      </c>
      <c r="H1641" s="117"/>
      <c r="J1641" s="117"/>
      <c r="K1641" s="121">
        <v>511691</v>
      </c>
      <c r="L1641" s="121">
        <v>225640</v>
      </c>
      <c r="M1641" s="121">
        <v>109199</v>
      </c>
      <c r="N1641" s="121">
        <v>79004</v>
      </c>
      <c r="O1641" s="121">
        <v>795</v>
      </c>
    </row>
    <row r="1642" spans="1:15" x14ac:dyDescent="0.4">
      <c r="A1642" s="117" t="s">
        <v>6634</v>
      </c>
      <c r="B1642" s="117" t="s">
        <v>225</v>
      </c>
      <c r="C1642" s="117" t="s">
        <v>224</v>
      </c>
      <c r="D1642" s="117" t="s">
        <v>223</v>
      </c>
      <c r="E1642" s="117" t="s">
        <v>3380</v>
      </c>
      <c r="F1642" s="117" t="s">
        <v>3379</v>
      </c>
      <c r="G1642" s="118" t="str">
        <f t="shared" si="25"/>
        <v>215031川辺町</v>
      </c>
      <c r="H1642" s="117"/>
      <c r="J1642" s="117"/>
      <c r="K1642" s="121">
        <v>808987</v>
      </c>
      <c r="L1642" s="121">
        <v>304224</v>
      </c>
      <c r="M1642" s="121">
        <v>151409</v>
      </c>
      <c r="N1642" s="121">
        <v>108058</v>
      </c>
      <c r="O1642" s="121">
        <v>785</v>
      </c>
    </row>
    <row r="1643" spans="1:15" x14ac:dyDescent="0.4">
      <c r="A1643" s="117" t="s">
        <v>6634</v>
      </c>
      <c r="B1643" s="117" t="s">
        <v>225</v>
      </c>
      <c r="C1643" s="117" t="s">
        <v>224</v>
      </c>
      <c r="D1643" s="117" t="s">
        <v>223</v>
      </c>
      <c r="E1643" s="117" t="s">
        <v>3378</v>
      </c>
      <c r="F1643" s="117" t="s">
        <v>3377</v>
      </c>
      <c r="G1643" s="118" t="str">
        <f t="shared" si="25"/>
        <v>215040七宗町</v>
      </c>
      <c r="H1643" s="117"/>
      <c r="J1643" s="117"/>
      <c r="K1643" s="121">
        <v>592842</v>
      </c>
      <c r="L1643" s="121">
        <v>243121</v>
      </c>
      <c r="M1643" s="121">
        <v>129605</v>
      </c>
      <c r="N1643" s="121">
        <v>72476</v>
      </c>
      <c r="O1643" s="121">
        <v>594</v>
      </c>
    </row>
    <row r="1644" spans="1:15" x14ac:dyDescent="0.4">
      <c r="A1644" s="117" t="s">
        <v>6634</v>
      </c>
      <c r="B1644" s="117" t="s">
        <v>225</v>
      </c>
      <c r="C1644" s="117" t="s">
        <v>224</v>
      </c>
      <c r="D1644" s="117" t="s">
        <v>223</v>
      </c>
      <c r="E1644" s="117" t="s">
        <v>3376</v>
      </c>
      <c r="F1644" s="117" t="s">
        <v>3375</v>
      </c>
      <c r="G1644" s="118" t="str">
        <f t="shared" si="25"/>
        <v>215058八百津町</v>
      </c>
      <c r="H1644" s="117"/>
      <c r="J1644" s="117"/>
      <c r="K1644" s="121">
        <v>1182165</v>
      </c>
      <c r="L1644" s="121">
        <v>491841</v>
      </c>
      <c r="M1644" s="121">
        <v>253652</v>
      </c>
      <c r="N1644" s="121">
        <v>170185</v>
      </c>
      <c r="O1644" s="121">
        <v>988</v>
      </c>
    </row>
    <row r="1645" spans="1:15" x14ac:dyDescent="0.4">
      <c r="A1645" s="117" t="s">
        <v>6634</v>
      </c>
      <c r="B1645" s="117" t="s">
        <v>225</v>
      </c>
      <c r="C1645" s="117" t="s">
        <v>224</v>
      </c>
      <c r="D1645" s="117" t="s">
        <v>223</v>
      </c>
      <c r="E1645" s="117" t="s">
        <v>3374</v>
      </c>
      <c r="F1645" s="117" t="s">
        <v>3373</v>
      </c>
      <c r="G1645" s="118" t="str">
        <f t="shared" si="25"/>
        <v>215066白川町</v>
      </c>
      <c r="H1645" s="117"/>
      <c r="J1645" s="117"/>
      <c r="K1645" s="121">
        <v>903508</v>
      </c>
      <c r="L1645" s="121">
        <v>380603</v>
      </c>
      <c r="M1645" s="121">
        <v>200004</v>
      </c>
      <c r="N1645" s="121">
        <v>136571</v>
      </c>
      <c r="O1645" s="121">
        <v>846</v>
      </c>
    </row>
    <row r="1646" spans="1:15" x14ac:dyDescent="0.4">
      <c r="A1646" s="117" t="s">
        <v>6634</v>
      </c>
      <c r="B1646" s="117" t="s">
        <v>225</v>
      </c>
      <c r="C1646" s="117" t="s">
        <v>224</v>
      </c>
      <c r="D1646" s="117" t="s">
        <v>223</v>
      </c>
      <c r="E1646" s="117" t="s">
        <v>3372</v>
      </c>
      <c r="F1646" s="117" t="s">
        <v>3371</v>
      </c>
      <c r="G1646" s="118" t="str">
        <f t="shared" si="25"/>
        <v>215074東白川村</v>
      </c>
      <c r="H1646" s="117"/>
      <c r="J1646" s="117"/>
      <c r="K1646" s="121">
        <v>499689</v>
      </c>
      <c r="L1646" s="121">
        <v>189649</v>
      </c>
      <c r="M1646" s="121">
        <v>102620</v>
      </c>
      <c r="N1646" s="121">
        <v>67105</v>
      </c>
      <c r="O1646" s="121">
        <v>365</v>
      </c>
    </row>
    <row r="1647" spans="1:15" x14ac:dyDescent="0.4">
      <c r="A1647" s="117" t="s">
        <v>6634</v>
      </c>
      <c r="B1647" s="117" t="s">
        <v>225</v>
      </c>
      <c r="C1647" s="117" t="s">
        <v>224</v>
      </c>
      <c r="D1647" s="117" t="s">
        <v>223</v>
      </c>
      <c r="E1647" s="117" t="s">
        <v>3370</v>
      </c>
      <c r="F1647" s="117" t="s">
        <v>3369</v>
      </c>
      <c r="G1647" s="118" t="str">
        <f t="shared" si="25"/>
        <v>215210御嵩町</v>
      </c>
      <c r="H1647" s="117"/>
      <c r="J1647" s="117"/>
      <c r="K1647" s="121">
        <v>1108556</v>
      </c>
      <c r="L1647" s="121">
        <v>483301</v>
      </c>
      <c r="M1647" s="121">
        <v>246264</v>
      </c>
      <c r="N1647" s="121">
        <v>170730</v>
      </c>
      <c r="O1647" s="121">
        <v>938</v>
      </c>
    </row>
    <row r="1648" spans="1:15" x14ac:dyDescent="0.4">
      <c r="A1648" s="117" t="s">
        <v>6634</v>
      </c>
      <c r="B1648" s="117" t="s">
        <v>225</v>
      </c>
      <c r="C1648" s="117" t="s">
        <v>224</v>
      </c>
      <c r="D1648" s="117" t="s">
        <v>223</v>
      </c>
      <c r="E1648" s="117" t="s">
        <v>3368</v>
      </c>
      <c r="F1648" s="117" t="s">
        <v>3367</v>
      </c>
      <c r="G1648" s="118" t="str">
        <f t="shared" si="25"/>
        <v>216046白川村</v>
      </c>
      <c r="H1648" s="117"/>
      <c r="J1648" s="117"/>
      <c r="K1648" s="121">
        <v>482498</v>
      </c>
      <c r="L1648" s="121">
        <v>189689</v>
      </c>
      <c r="M1648" s="121">
        <v>99766</v>
      </c>
      <c r="N1648" s="121">
        <v>69986</v>
      </c>
      <c r="O1648" s="121">
        <v>374</v>
      </c>
    </row>
    <row r="1649" spans="1:15" x14ac:dyDescent="0.4">
      <c r="A1649" s="117" t="s">
        <v>6634</v>
      </c>
      <c r="B1649" s="117" t="s">
        <v>225</v>
      </c>
      <c r="C1649" s="117" t="s">
        <v>224</v>
      </c>
      <c r="D1649" s="117" t="s">
        <v>223</v>
      </c>
      <c r="E1649" s="117" t="s">
        <v>3366</v>
      </c>
      <c r="F1649" s="117" t="s">
        <v>3365</v>
      </c>
      <c r="G1649" s="118" t="str">
        <f t="shared" si="25"/>
        <v>218219岐阜羽島衛生施設組合</v>
      </c>
      <c r="H1649" s="117"/>
      <c r="J1649" s="117"/>
      <c r="K1649" s="121">
        <v>109767</v>
      </c>
      <c r="L1649" s="121">
        <v>55319</v>
      </c>
      <c r="M1649" s="121">
        <v>29267</v>
      </c>
      <c r="N1649" s="121">
        <v>17340</v>
      </c>
      <c r="O1649" s="121">
        <v>335</v>
      </c>
    </row>
    <row r="1650" spans="1:15" x14ac:dyDescent="0.4">
      <c r="A1650" s="117" t="s">
        <v>6634</v>
      </c>
      <c r="B1650" s="117" t="s">
        <v>225</v>
      </c>
      <c r="C1650" s="117" t="s">
        <v>224</v>
      </c>
      <c r="D1650" s="117" t="s">
        <v>223</v>
      </c>
      <c r="E1650" s="117" t="s">
        <v>3364</v>
      </c>
      <c r="F1650" s="117" t="s">
        <v>3363</v>
      </c>
      <c r="G1650" s="118" t="str">
        <f t="shared" si="25"/>
        <v>218227大垣衛生施設組合</v>
      </c>
      <c r="H1650" s="117"/>
      <c r="J1650" s="117"/>
      <c r="K1650" s="121">
        <v>86703</v>
      </c>
      <c r="L1650" s="121">
        <v>47770</v>
      </c>
      <c r="M1650" s="121">
        <v>23345</v>
      </c>
      <c r="N1650" s="121">
        <v>15241</v>
      </c>
      <c r="O1650" s="121">
        <v>268</v>
      </c>
    </row>
    <row r="1651" spans="1:15" x14ac:dyDescent="0.4">
      <c r="A1651" s="117" t="s">
        <v>6634</v>
      </c>
      <c r="B1651" s="117" t="s">
        <v>225</v>
      </c>
      <c r="C1651" s="117" t="s">
        <v>224</v>
      </c>
      <c r="D1651" s="117" t="s">
        <v>223</v>
      </c>
      <c r="E1651" s="117" t="s">
        <v>3362</v>
      </c>
      <c r="F1651" s="117" t="s">
        <v>3361</v>
      </c>
      <c r="G1651" s="118" t="str">
        <f t="shared" si="25"/>
        <v>218235可茂衛生施設利用組合</v>
      </c>
      <c r="H1651" s="117"/>
      <c r="J1651" s="117"/>
      <c r="K1651" s="121">
        <v>263300</v>
      </c>
      <c r="L1651" s="121">
        <v>137826</v>
      </c>
      <c r="M1651" s="121">
        <v>63189</v>
      </c>
      <c r="N1651" s="121">
        <v>41727</v>
      </c>
      <c r="O1651" s="121">
        <v>699</v>
      </c>
    </row>
    <row r="1652" spans="1:15" x14ac:dyDescent="0.4">
      <c r="A1652" s="117" t="s">
        <v>6634</v>
      </c>
      <c r="B1652" s="117" t="s">
        <v>225</v>
      </c>
      <c r="C1652" s="117" t="s">
        <v>224</v>
      </c>
      <c r="D1652" s="117" t="s">
        <v>223</v>
      </c>
      <c r="E1652" s="117" t="s">
        <v>3360</v>
      </c>
      <c r="F1652" s="117" t="s">
        <v>3359</v>
      </c>
      <c r="G1652" s="118" t="str">
        <f t="shared" si="25"/>
        <v>218243南濃衛生施設利用事務組合</v>
      </c>
      <c r="H1652" s="117"/>
      <c r="J1652" s="117"/>
      <c r="K1652" s="121">
        <v>89678</v>
      </c>
      <c r="L1652" s="121">
        <v>44539</v>
      </c>
      <c r="M1652" s="121">
        <v>22132</v>
      </c>
      <c r="N1652" s="121">
        <v>13743</v>
      </c>
      <c r="O1652" s="121">
        <v>240</v>
      </c>
    </row>
    <row r="1653" spans="1:15" x14ac:dyDescent="0.4">
      <c r="A1653" s="117" t="s">
        <v>6634</v>
      </c>
      <c r="B1653" s="117" t="s">
        <v>225</v>
      </c>
      <c r="C1653" s="117" t="s">
        <v>224</v>
      </c>
      <c r="D1653" s="117" t="s">
        <v>223</v>
      </c>
      <c r="E1653" s="117" t="s">
        <v>3358</v>
      </c>
      <c r="F1653" s="117" t="s">
        <v>3357</v>
      </c>
      <c r="G1653" s="118" t="str">
        <f t="shared" si="25"/>
        <v>218391木曽川右岸地帯水防事務組合</v>
      </c>
      <c r="H1653" s="117"/>
      <c r="J1653" s="117"/>
      <c r="K1653" s="121">
        <v>19354</v>
      </c>
      <c r="L1653" s="121">
        <v>3707</v>
      </c>
      <c r="M1653" s="121">
        <v>1606</v>
      </c>
      <c r="N1653" s="121">
        <v>0</v>
      </c>
      <c r="O1653" s="121">
        <v>0</v>
      </c>
    </row>
    <row r="1654" spans="1:15" x14ac:dyDescent="0.4">
      <c r="A1654" s="117" t="s">
        <v>6634</v>
      </c>
      <c r="B1654" s="117" t="s">
        <v>225</v>
      </c>
      <c r="C1654" s="117" t="s">
        <v>224</v>
      </c>
      <c r="D1654" s="117" t="s">
        <v>223</v>
      </c>
      <c r="E1654" s="117" t="s">
        <v>3356</v>
      </c>
      <c r="F1654" s="117" t="s">
        <v>3355</v>
      </c>
      <c r="G1654" s="118" t="str">
        <f t="shared" si="25"/>
        <v>218405大垣輪中水防事務組合</v>
      </c>
      <c r="H1654" s="117"/>
      <c r="J1654" s="117"/>
      <c r="K1654" s="121">
        <v>11301</v>
      </c>
      <c r="L1654" s="121">
        <v>4594</v>
      </c>
      <c r="M1654" s="121">
        <v>2548</v>
      </c>
      <c r="N1654" s="121">
        <v>1696</v>
      </c>
      <c r="O1654" s="121">
        <v>7</v>
      </c>
    </row>
    <row r="1655" spans="1:15" x14ac:dyDescent="0.4">
      <c r="A1655" s="117" t="s">
        <v>6634</v>
      </c>
      <c r="B1655" s="117" t="s">
        <v>225</v>
      </c>
      <c r="C1655" s="117" t="s">
        <v>224</v>
      </c>
      <c r="D1655" s="117" t="s">
        <v>223</v>
      </c>
      <c r="E1655" s="117" t="s">
        <v>3354</v>
      </c>
      <c r="F1655" s="117" t="s">
        <v>3353</v>
      </c>
      <c r="G1655" s="118" t="str">
        <f t="shared" si="25"/>
        <v>218430揖斐川水防事務組合</v>
      </c>
      <c r="H1655" s="117"/>
      <c r="J1655" s="117"/>
      <c r="K1655" s="121">
        <v>89</v>
      </c>
      <c r="L1655" s="121">
        <v>0</v>
      </c>
      <c r="M1655" s="121">
        <v>0</v>
      </c>
      <c r="N1655" s="121">
        <v>0</v>
      </c>
      <c r="O1655" s="121">
        <v>0</v>
      </c>
    </row>
    <row r="1656" spans="1:15" x14ac:dyDescent="0.4">
      <c r="A1656" s="117" t="s">
        <v>6634</v>
      </c>
      <c r="B1656" s="117" t="s">
        <v>225</v>
      </c>
      <c r="C1656" s="117" t="s">
        <v>224</v>
      </c>
      <c r="D1656" s="117" t="s">
        <v>223</v>
      </c>
      <c r="E1656" s="117" t="s">
        <v>3352</v>
      </c>
      <c r="F1656" s="117" t="s">
        <v>3351</v>
      </c>
      <c r="G1656" s="118" t="str">
        <f t="shared" si="25"/>
        <v>218472土岐川防災ダム一部事務組合</v>
      </c>
      <c r="H1656" s="117"/>
      <c r="J1656" s="117"/>
      <c r="K1656" s="121">
        <v>6696</v>
      </c>
      <c r="L1656" s="121">
        <v>3563</v>
      </c>
      <c r="M1656" s="121">
        <v>1495</v>
      </c>
      <c r="N1656" s="121">
        <v>1054</v>
      </c>
      <c r="O1656" s="121">
        <v>6</v>
      </c>
    </row>
    <row r="1657" spans="1:15" x14ac:dyDescent="0.4">
      <c r="A1657" s="117" t="s">
        <v>6634</v>
      </c>
      <c r="B1657" s="117" t="s">
        <v>225</v>
      </c>
      <c r="C1657" s="117" t="s">
        <v>224</v>
      </c>
      <c r="D1657" s="117" t="s">
        <v>223</v>
      </c>
      <c r="E1657" s="117" t="s">
        <v>3350</v>
      </c>
      <c r="F1657" s="117" t="s">
        <v>3349</v>
      </c>
      <c r="G1657" s="118" t="str">
        <f t="shared" si="25"/>
        <v>218481可児川防災等ため池組合</v>
      </c>
      <c r="H1657" s="117"/>
      <c r="J1657" s="117"/>
      <c r="K1657" s="121">
        <v>40</v>
      </c>
      <c r="L1657" s="121">
        <v>0</v>
      </c>
      <c r="M1657" s="121">
        <v>0</v>
      </c>
      <c r="N1657" s="121">
        <v>0</v>
      </c>
      <c r="O1657" s="121">
        <v>0</v>
      </c>
    </row>
    <row r="1658" spans="1:15" x14ac:dyDescent="0.4">
      <c r="A1658" s="117" t="s">
        <v>6634</v>
      </c>
      <c r="B1658" s="117" t="s">
        <v>225</v>
      </c>
      <c r="C1658" s="117" t="s">
        <v>224</v>
      </c>
      <c r="D1658" s="117" t="s">
        <v>223</v>
      </c>
      <c r="E1658" s="117" t="s">
        <v>3348</v>
      </c>
      <c r="F1658" s="117" t="s">
        <v>3347</v>
      </c>
      <c r="G1658" s="118" t="str">
        <f t="shared" si="25"/>
        <v>218499揖斐郡養基小学校養基保育所組合</v>
      </c>
      <c r="H1658" s="117"/>
      <c r="J1658" s="117"/>
      <c r="K1658" s="121">
        <v>61257</v>
      </c>
      <c r="L1658" s="121">
        <v>28645</v>
      </c>
      <c r="M1658" s="121">
        <v>12878</v>
      </c>
      <c r="N1658" s="121">
        <v>8549</v>
      </c>
      <c r="O1658" s="121">
        <v>60</v>
      </c>
    </row>
    <row r="1659" spans="1:15" x14ac:dyDescent="0.4">
      <c r="A1659" s="117" t="s">
        <v>6634</v>
      </c>
      <c r="B1659" s="117" t="s">
        <v>225</v>
      </c>
      <c r="C1659" s="117" t="s">
        <v>224</v>
      </c>
      <c r="D1659" s="117" t="s">
        <v>223</v>
      </c>
      <c r="E1659" s="117" t="s">
        <v>3346</v>
      </c>
      <c r="F1659" s="117" t="s">
        <v>3345</v>
      </c>
      <c r="G1659" s="118" t="str">
        <f t="shared" si="25"/>
        <v>218537大垣市安八郡安八町東安中学校組合</v>
      </c>
      <c r="H1659" s="117"/>
      <c r="J1659" s="117"/>
      <c r="K1659" s="121">
        <v>1459</v>
      </c>
      <c r="L1659" s="121">
        <v>0</v>
      </c>
      <c r="M1659" s="121">
        <v>0</v>
      </c>
      <c r="N1659" s="121">
        <v>0</v>
      </c>
      <c r="O1659" s="121">
        <v>0</v>
      </c>
    </row>
    <row r="1660" spans="1:15" x14ac:dyDescent="0.4">
      <c r="A1660" s="117" t="s">
        <v>6634</v>
      </c>
      <c r="B1660" s="117" t="s">
        <v>225</v>
      </c>
      <c r="C1660" s="117" t="s">
        <v>224</v>
      </c>
      <c r="D1660" s="117" t="s">
        <v>223</v>
      </c>
      <c r="E1660" s="117" t="s">
        <v>3344</v>
      </c>
      <c r="F1660" s="117" t="s">
        <v>3343</v>
      </c>
      <c r="G1660" s="118" t="str">
        <f t="shared" si="25"/>
        <v>218588可児市・御嵩町中学校組合</v>
      </c>
      <c r="H1660" s="117"/>
      <c r="J1660" s="117"/>
      <c r="K1660" s="121">
        <v>1397</v>
      </c>
      <c r="L1660" s="121">
        <v>0</v>
      </c>
      <c r="M1660" s="121">
        <v>0</v>
      </c>
      <c r="N1660" s="121">
        <v>0</v>
      </c>
      <c r="O1660" s="121">
        <v>690</v>
      </c>
    </row>
    <row r="1661" spans="1:15" x14ac:dyDescent="0.4">
      <c r="A1661" s="117" t="s">
        <v>6634</v>
      </c>
      <c r="B1661" s="117" t="s">
        <v>225</v>
      </c>
      <c r="C1661" s="117" t="s">
        <v>224</v>
      </c>
      <c r="D1661" s="117" t="s">
        <v>223</v>
      </c>
      <c r="E1661" s="117" t="s">
        <v>3342</v>
      </c>
      <c r="F1661" s="117" t="s">
        <v>3341</v>
      </c>
      <c r="G1661" s="118" t="str">
        <f t="shared" si="25"/>
        <v>218669岐阜県市町村会館組合</v>
      </c>
      <c r="H1661" s="117"/>
      <c r="J1661" s="117"/>
      <c r="K1661" s="121">
        <v>35048</v>
      </c>
      <c r="L1661" s="121">
        <v>18785</v>
      </c>
      <c r="M1661" s="121">
        <v>7947</v>
      </c>
      <c r="N1661" s="121">
        <v>5549</v>
      </c>
      <c r="O1661" s="121">
        <v>39</v>
      </c>
    </row>
    <row r="1662" spans="1:15" x14ac:dyDescent="0.4">
      <c r="A1662" s="117" t="s">
        <v>6634</v>
      </c>
      <c r="B1662" s="117" t="s">
        <v>225</v>
      </c>
      <c r="C1662" s="117" t="s">
        <v>224</v>
      </c>
      <c r="D1662" s="117" t="s">
        <v>223</v>
      </c>
      <c r="E1662" s="117" t="s">
        <v>3340</v>
      </c>
      <c r="F1662" s="117" t="s">
        <v>3339</v>
      </c>
      <c r="G1662" s="118" t="str">
        <f t="shared" si="25"/>
        <v>218693樫原谷林野組合</v>
      </c>
      <c r="H1662" s="117"/>
      <c r="J1662" s="117"/>
      <c r="K1662" s="121">
        <v>39</v>
      </c>
      <c r="L1662" s="121">
        <v>0</v>
      </c>
      <c r="M1662" s="121">
        <v>0</v>
      </c>
      <c r="N1662" s="121">
        <v>0</v>
      </c>
      <c r="O1662" s="121">
        <v>0</v>
      </c>
    </row>
    <row r="1663" spans="1:15" x14ac:dyDescent="0.4">
      <c r="A1663" s="117" t="s">
        <v>6634</v>
      </c>
      <c r="B1663" s="117" t="s">
        <v>225</v>
      </c>
      <c r="C1663" s="117" t="s">
        <v>224</v>
      </c>
      <c r="D1663" s="117" t="s">
        <v>223</v>
      </c>
      <c r="E1663" s="117" t="s">
        <v>3338</v>
      </c>
      <c r="F1663" s="117" t="s">
        <v>3337</v>
      </c>
      <c r="G1663" s="118" t="str">
        <f t="shared" si="25"/>
        <v>218707足打谷林野組合</v>
      </c>
      <c r="H1663" s="117"/>
      <c r="J1663" s="117"/>
      <c r="K1663" s="121">
        <v>45</v>
      </c>
      <c r="L1663" s="121">
        <v>0</v>
      </c>
      <c r="M1663" s="121">
        <v>0</v>
      </c>
      <c r="N1663" s="121">
        <v>0</v>
      </c>
      <c r="O1663" s="121">
        <v>0</v>
      </c>
    </row>
    <row r="1664" spans="1:15" x14ac:dyDescent="0.4">
      <c r="A1664" s="117" t="s">
        <v>6634</v>
      </c>
      <c r="B1664" s="117" t="s">
        <v>225</v>
      </c>
      <c r="C1664" s="117" t="s">
        <v>224</v>
      </c>
      <c r="D1664" s="117" t="s">
        <v>223</v>
      </c>
      <c r="E1664" s="117" t="s">
        <v>3336</v>
      </c>
      <c r="F1664" s="117" t="s">
        <v>3335</v>
      </c>
      <c r="G1664" s="118" t="str">
        <f t="shared" si="25"/>
        <v>218782岐阜県市町村職員退職手当組合</v>
      </c>
      <c r="H1664" s="117"/>
      <c r="J1664" s="117"/>
      <c r="K1664" s="121">
        <v>7878676</v>
      </c>
      <c r="L1664" s="121">
        <v>20858</v>
      </c>
      <c r="M1664" s="121">
        <v>10655</v>
      </c>
      <c r="N1664" s="121">
        <v>6492</v>
      </c>
      <c r="O1664" s="121">
        <v>35</v>
      </c>
    </row>
    <row r="1665" spans="1:15" x14ac:dyDescent="0.4">
      <c r="A1665" s="117" t="s">
        <v>6634</v>
      </c>
      <c r="B1665" s="117" t="s">
        <v>225</v>
      </c>
      <c r="C1665" s="117" t="s">
        <v>224</v>
      </c>
      <c r="D1665" s="117" t="s">
        <v>223</v>
      </c>
      <c r="E1665" s="117" t="s">
        <v>3334</v>
      </c>
      <c r="F1665" s="117" t="s">
        <v>3333</v>
      </c>
      <c r="G1665" s="118" t="str">
        <f t="shared" si="25"/>
        <v>218791不破消防組合</v>
      </c>
      <c r="H1665" s="117"/>
      <c r="J1665" s="117"/>
      <c r="K1665" s="121">
        <v>394214</v>
      </c>
      <c r="L1665" s="121">
        <v>191379</v>
      </c>
      <c r="M1665" s="121">
        <v>110379</v>
      </c>
      <c r="N1665" s="121">
        <v>62942</v>
      </c>
      <c r="O1665" s="121">
        <v>0</v>
      </c>
    </row>
    <row r="1666" spans="1:15" x14ac:dyDescent="0.4">
      <c r="A1666" s="117" t="s">
        <v>6634</v>
      </c>
      <c r="B1666" s="117" t="s">
        <v>225</v>
      </c>
      <c r="C1666" s="117" t="s">
        <v>224</v>
      </c>
      <c r="D1666" s="117" t="s">
        <v>223</v>
      </c>
      <c r="E1666" s="117" t="s">
        <v>3332</v>
      </c>
      <c r="F1666" s="117" t="s">
        <v>3331</v>
      </c>
      <c r="G1666" s="118" t="str">
        <f t="shared" ref="G1666:G1729" si="26">E1666&amp;F1666</f>
        <v>218821美濃加茂市富加町中学校組合</v>
      </c>
      <c r="H1666" s="117"/>
      <c r="J1666" s="117"/>
      <c r="K1666" s="121">
        <v>596</v>
      </c>
      <c r="L1666" s="121">
        <v>0</v>
      </c>
      <c r="M1666" s="121">
        <v>0</v>
      </c>
      <c r="N1666" s="121">
        <v>0</v>
      </c>
      <c r="O1666" s="121">
        <v>0</v>
      </c>
    </row>
    <row r="1667" spans="1:15" x14ac:dyDescent="0.4">
      <c r="A1667" s="117" t="s">
        <v>6634</v>
      </c>
      <c r="B1667" s="117" t="s">
        <v>225</v>
      </c>
      <c r="C1667" s="117" t="s">
        <v>224</v>
      </c>
      <c r="D1667" s="117" t="s">
        <v>223</v>
      </c>
      <c r="E1667" s="117" t="s">
        <v>3330</v>
      </c>
      <c r="F1667" s="117" t="s">
        <v>3329</v>
      </c>
      <c r="G1667" s="118" t="str">
        <f t="shared" si="26"/>
        <v>218847本巣消防事務組合</v>
      </c>
      <c r="H1667" s="117"/>
      <c r="J1667" s="117"/>
      <c r="K1667" s="121">
        <v>596926</v>
      </c>
      <c r="L1667" s="121">
        <v>299262</v>
      </c>
      <c r="M1667" s="121">
        <v>157206</v>
      </c>
      <c r="N1667" s="121">
        <v>93365</v>
      </c>
      <c r="O1667" s="121">
        <v>1086</v>
      </c>
    </row>
    <row r="1668" spans="1:15" x14ac:dyDescent="0.4">
      <c r="A1668" s="117" t="s">
        <v>6634</v>
      </c>
      <c r="B1668" s="117" t="s">
        <v>225</v>
      </c>
      <c r="C1668" s="117" t="s">
        <v>224</v>
      </c>
      <c r="D1668" s="117" t="s">
        <v>223</v>
      </c>
      <c r="E1668" s="117" t="s">
        <v>3328</v>
      </c>
      <c r="F1668" s="117" t="s">
        <v>3327</v>
      </c>
      <c r="G1668" s="118" t="str">
        <f t="shared" si="26"/>
        <v>218898揖斐郡消防組合</v>
      </c>
      <c r="H1668" s="117"/>
      <c r="J1668" s="117"/>
      <c r="K1668" s="121">
        <v>590000</v>
      </c>
      <c r="L1668" s="121">
        <v>287607</v>
      </c>
      <c r="M1668" s="121">
        <v>163391</v>
      </c>
      <c r="N1668" s="121">
        <v>92443</v>
      </c>
      <c r="O1668" s="121">
        <v>1057</v>
      </c>
    </row>
    <row r="1669" spans="1:15" x14ac:dyDescent="0.4">
      <c r="A1669" s="117" t="s">
        <v>6634</v>
      </c>
      <c r="B1669" s="117" t="s">
        <v>225</v>
      </c>
      <c r="C1669" s="117" t="s">
        <v>224</v>
      </c>
      <c r="D1669" s="117" t="s">
        <v>223</v>
      </c>
      <c r="E1669" s="117" t="s">
        <v>3326</v>
      </c>
      <c r="F1669" s="117" t="s">
        <v>3325</v>
      </c>
      <c r="G1669" s="118" t="str">
        <f t="shared" si="26"/>
        <v>218901可茂消防事務組合</v>
      </c>
      <c r="H1669" s="117"/>
      <c r="J1669" s="117"/>
      <c r="K1669" s="121">
        <v>1974605</v>
      </c>
      <c r="L1669" s="121">
        <v>995148</v>
      </c>
      <c r="M1669" s="121">
        <v>506143</v>
      </c>
      <c r="N1669" s="121">
        <v>309775</v>
      </c>
      <c r="O1669" s="121">
        <v>3550</v>
      </c>
    </row>
    <row r="1670" spans="1:15" x14ac:dyDescent="0.4">
      <c r="A1670" s="117" t="s">
        <v>6634</v>
      </c>
      <c r="B1670" s="117" t="s">
        <v>225</v>
      </c>
      <c r="C1670" s="117" t="s">
        <v>224</v>
      </c>
      <c r="D1670" s="117" t="s">
        <v>223</v>
      </c>
      <c r="E1670" s="117" t="s">
        <v>3324</v>
      </c>
      <c r="F1670" s="117" t="s">
        <v>3323</v>
      </c>
      <c r="G1670" s="118" t="str">
        <f t="shared" si="26"/>
        <v>218936岐阜県地方競馬組合</v>
      </c>
      <c r="H1670" s="117"/>
      <c r="J1670" s="117"/>
      <c r="K1670" s="121">
        <v>0</v>
      </c>
      <c r="L1670" s="121">
        <v>0</v>
      </c>
      <c r="M1670" s="121">
        <v>0</v>
      </c>
      <c r="N1670" s="121">
        <v>0</v>
      </c>
      <c r="O1670" s="121">
        <v>0</v>
      </c>
    </row>
    <row r="1671" spans="1:15" x14ac:dyDescent="0.4">
      <c r="A1671" s="117" t="s">
        <v>6634</v>
      </c>
      <c r="B1671" s="117" t="s">
        <v>225</v>
      </c>
      <c r="C1671" s="117" t="s">
        <v>224</v>
      </c>
      <c r="D1671" s="117" t="s">
        <v>223</v>
      </c>
      <c r="E1671" s="117" t="s">
        <v>3322</v>
      </c>
      <c r="F1671" s="117" t="s">
        <v>3321</v>
      </c>
      <c r="G1671" s="118" t="str">
        <f t="shared" si="26"/>
        <v>218944大垣消防組合</v>
      </c>
      <c r="H1671" s="117"/>
      <c r="J1671" s="117"/>
      <c r="K1671" s="121">
        <v>1731516</v>
      </c>
      <c r="L1671" s="121">
        <v>891866</v>
      </c>
      <c r="M1671" s="121">
        <v>506853</v>
      </c>
      <c r="N1671" s="121">
        <v>285668</v>
      </c>
      <c r="O1671" s="121">
        <v>3241</v>
      </c>
    </row>
    <row r="1672" spans="1:15" x14ac:dyDescent="0.4">
      <c r="A1672" s="117" t="s">
        <v>6634</v>
      </c>
      <c r="B1672" s="117" t="s">
        <v>225</v>
      </c>
      <c r="C1672" s="117" t="s">
        <v>224</v>
      </c>
      <c r="D1672" s="117" t="s">
        <v>223</v>
      </c>
      <c r="E1672" s="117" t="s">
        <v>3320</v>
      </c>
      <c r="F1672" s="117" t="s">
        <v>3319</v>
      </c>
      <c r="G1672" s="118" t="str">
        <f t="shared" si="26"/>
        <v>218952西濃環境整備組合</v>
      </c>
      <c r="H1672" s="117"/>
      <c r="J1672" s="117"/>
      <c r="K1672" s="121">
        <v>237653</v>
      </c>
      <c r="L1672" s="121">
        <v>123907</v>
      </c>
      <c r="M1672" s="121">
        <v>56308</v>
      </c>
      <c r="N1672" s="121">
        <v>38059</v>
      </c>
      <c r="O1672" s="121">
        <v>666</v>
      </c>
    </row>
    <row r="1673" spans="1:15" x14ac:dyDescent="0.4">
      <c r="A1673" s="117" t="s">
        <v>6634</v>
      </c>
      <c r="B1673" s="117" t="s">
        <v>225</v>
      </c>
      <c r="C1673" s="117" t="s">
        <v>224</v>
      </c>
      <c r="D1673" s="117" t="s">
        <v>223</v>
      </c>
      <c r="E1673" s="117" t="s">
        <v>3318</v>
      </c>
      <c r="F1673" s="117" t="s">
        <v>3317</v>
      </c>
      <c r="G1673" s="118" t="str">
        <f t="shared" si="26"/>
        <v>219002岐北衛生施設利用組合</v>
      </c>
      <c r="H1673" s="117"/>
      <c r="J1673" s="117"/>
      <c r="K1673" s="121">
        <v>54295</v>
      </c>
      <c r="L1673" s="121">
        <v>29362</v>
      </c>
      <c r="M1673" s="121">
        <v>12892</v>
      </c>
      <c r="N1673" s="121">
        <v>7635</v>
      </c>
      <c r="O1673" s="121">
        <v>174</v>
      </c>
    </row>
    <row r="1674" spans="1:15" x14ac:dyDescent="0.4">
      <c r="A1674" s="117" t="s">
        <v>6634</v>
      </c>
      <c r="B1674" s="117" t="s">
        <v>225</v>
      </c>
      <c r="C1674" s="117" t="s">
        <v>224</v>
      </c>
      <c r="D1674" s="117" t="s">
        <v>223</v>
      </c>
      <c r="E1674" s="117" t="s">
        <v>3316</v>
      </c>
      <c r="F1674" s="117" t="s">
        <v>3315</v>
      </c>
      <c r="G1674" s="118" t="str">
        <f t="shared" si="26"/>
        <v>219070中濃地域広域行政事務組合</v>
      </c>
      <c r="H1674" s="117"/>
      <c r="J1674" s="117"/>
      <c r="K1674" s="121">
        <v>90454</v>
      </c>
      <c r="L1674" s="121">
        <v>30663</v>
      </c>
      <c r="M1674" s="121">
        <v>14887</v>
      </c>
      <c r="N1674" s="121">
        <v>9259</v>
      </c>
      <c r="O1674" s="121">
        <v>136</v>
      </c>
    </row>
    <row r="1675" spans="1:15" x14ac:dyDescent="0.4">
      <c r="A1675" s="117" t="s">
        <v>6634</v>
      </c>
      <c r="B1675" s="117" t="s">
        <v>225</v>
      </c>
      <c r="C1675" s="117" t="s">
        <v>224</v>
      </c>
      <c r="D1675" s="117" t="s">
        <v>223</v>
      </c>
      <c r="E1675" s="117" t="s">
        <v>3314</v>
      </c>
      <c r="F1675" s="117" t="s">
        <v>3313</v>
      </c>
      <c r="G1675" s="118" t="str">
        <f t="shared" si="26"/>
        <v>219088中濃消防組合</v>
      </c>
      <c r="H1675" s="117"/>
      <c r="J1675" s="117"/>
      <c r="K1675" s="121">
        <v>1379887</v>
      </c>
      <c r="L1675" s="121">
        <v>611104</v>
      </c>
      <c r="M1675" s="121">
        <v>364549</v>
      </c>
      <c r="N1675" s="121">
        <v>185107</v>
      </c>
      <c r="O1675" s="121">
        <v>2277</v>
      </c>
    </row>
    <row r="1676" spans="1:15" x14ac:dyDescent="0.4">
      <c r="A1676" s="117" t="s">
        <v>6634</v>
      </c>
      <c r="B1676" s="117" t="s">
        <v>225</v>
      </c>
      <c r="C1676" s="117" t="s">
        <v>224</v>
      </c>
      <c r="D1676" s="117" t="s">
        <v>223</v>
      </c>
      <c r="E1676" s="117" t="s">
        <v>3312</v>
      </c>
      <c r="F1676" s="117" t="s">
        <v>3311</v>
      </c>
      <c r="G1676" s="118" t="str">
        <f t="shared" si="26"/>
        <v>219151西南濃老人福祉施設事務組合</v>
      </c>
      <c r="H1676" s="117"/>
      <c r="J1676" s="117"/>
      <c r="K1676" s="121">
        <v>37704</v>
      </c>
      <c r="L1676" s="121">
        <v>18759</v>
      </c>
      <c r="M1676" s="121">
        <v>7692</v>
      </c>
      <c r="N1676" s="121">
        <v>5438</v>
      </c>
      <c r="O1676" s="121">
        <v>28</v>
      </c>
    </row>
    <row r="1677" spans="1:15" x14ac:dyDescent="0.4">
      <c r="A1677" s="117" t="s">
        <v>6634</v>
      </c>
      <c r="B1677" s="117" t="s">
        <v>225</v>
      </c>
      <c r="C1677" s="117" t="s">
        <v>224</v>
      </c>
      <c r="D1677" s="117" t="s">
        <v>223</v>
      </c>
      <c r="E1677" s="117" t="s">
        <v>3310</v>
      </c>
      <c r="F1677" s="117" t="s">
        <v>3309</v>
      </c>
      <c r="G1677" s="118" t="str">
        <f t="shared" si="26"/>
        <v>219169東濃西部広域行政事務組合</v>
      </c>
      <c r="H1677" s="117"/>
      <c r="J1677" s="117"/>
      <c r="K1677" s="121">
        <v>124650</v>
      </c>
      <c r="L1677" s="121">
        <v>50598</v>
      </c>
      <c r="M1677" s="121">
        <v>25544</v>
      </c>
      <c r="N1677" s="121">
        <v>15822</v>
      </c>
      <c r="O1677" s="121">
        <v>90</v>
      </c>
    </row>
    <row r="1678" spans="1:15" x14ac:dyDescent="0.4">
      <c r="A1678" s="117" t="s">
        <v>6634</v>
      </c>
      <c r="B1678" s="117" t="s">
        <v>225</v>
      </c>
      <c r="C1678" s="117" t="s">
        <v>224</v>
      </c>
      <c r="D1678" s="117" t="s">
        <v>223</v>
      </c>
      <c r="E1678" s="117" t="s">
        <v>3308</v>
      </c>
      <c r="F1678" s="117" t="s">
        <v>3307</v>
      </c>
      <c r="G1678" s="118" t="str">
        <f t="shared" si="26"/>
        <v>219177西南濃粗大廃棄物処理組合</v>
      </c>
      <c r="H1678" s="117"/>
      <c r="J1678" s="117"/>
      <c r="K1678" s="121">
        <v>49227</v>
      </c>
      <c r="L1678" s="121">
        <v>25266</v>
      </c>
      <c r="M1678" s="121">
        <v>12252</v>
      </c>
      <c r="N1678" s="121">
        <v>7904</v>
      </c>
      <c r="O1678" s="121">
        <v>124</v>
      </c>
    </row>
    <row r="1679" spans="1:15" x14ac:dyDescent="0.4">
      <c r="A1679" s="117" t="s">
        <v>6634</v>
      </c>
      <c r="B1679" s="117" t="s">
        <v>225</v>
      </c>
      <c r="C1679" s="117" t="s">
        <v>224</v>
      </c>
      <c r="D1679" s="117" t="s">
        <v>223</v>
      </c>
      <c r="E1679" s="117" t="s">
        <v>3306</v>
      </c>
      <c r="F1679" s="117" t="s">
        <v>3305</v>
      </c>
      <c r="G1679" s="118" t="str">
        <f t="shared" si="26"/>
        <v>219321岐阜地域児童発達支援センター組合</v>
      </c>
      <c r="H1679" s="117"/>
      <c r="J1679" s="117"/>
      <c r="K1679" s="121">
        <v>97315</v>
      </c>
      <c r="L1679" s="121">
        <v>28644</v>
      </c>
      <c r="M1679" s="121">
        <v>14982</v>
      </c>
      <c r="N1679" s="121">
        <v>9062</v>
      </c>
      <c r="O1679" s="121">
        <v>41</v>
      </c>
    </row>
    <row r="1680" spans="1:15" x14ac:dyDescent="0.4">
      <c r="A1680" s="117" t="s">
        <v>6634</v>
      </c>
      <c r="B1680" s="117" t="s">
        <v>225</v>
      </c>
      <c r="C1680" s="117" t="s">
        <v>224</v>
      </c>
      <c r="D1680" s="117" t="s">
        <v>223</v>
      </c>
      <c r="E1680" s="117" t="s">
        <v>3304</v>
      </c>
      <c r="F1680" s="117" t="s">
        <v>3303</v>
      </c>
      <c r="G1680" s="118" t="str">
        <f t="shared" si="26"/>
        <v>219371土岐市及び瑞浪市休日急病診療所組合</v>
      </c>
      <c r="H1680" s="117"/>
      <c r="J1680" s="117"/>
      <c r="K1680" s="121">
        <v>122</v>
      </c>
      <c r="L1680" s="121">
        <v>0</v>
      </c>
      <c r="M1680" s="121">
        <v>0</v>
      </c>
      <c r="N1680" s="121">
        <v>0</v>
      </c>
      <c r="O1680" s="121">
        <v>3</v>
      </c>
    </row>
    <row r="1681" spans="1:15" x14ac:dyDescent="0.4">
      <c r="A1681" s="117" t="s">
        <v>6634</v>
      </c>
      <c r="B1681" s="117" t="s">
        <v>225</v>
      </c>
      <c r="C1681" s="117" t="s">
        <v>224</v>
      </c>
      <c r="D1681" s="117" t="s">
        <v>223</v>
      </c>
      <c r="E1681" s="117" t="s">
        <v>3302</v>
      </c>
      <c r="F1681" s="117" t="s">
        <v>3301</v>
      </c>
      <c r="G1681" s="118" t="str">
        <f t="shared" si="26"/>
        <v>219606飛騨農業共済事務組合</v>
      </c>
      <c r="H1681" s="117"/>
      <c r="J1681" s="117"/>
      <c r="K1681" s="121">
        <v>0</v>
      </c>
      <c r="L1681" s="121">
        <v>0</v>
      </c>
      <c r="M1681" s="121">
        <v>0</v>
      </c>
      <c r="N1681" s="121">
        <v>0</v>
      </c>
      <c r="O1681" s="121">
        <v>0</v>
      </c>
    </row>
    <row r="1682" spans="1:15" x14ac:dyDescent="0.4">
      <c r="A1682" s="117" t="s">
        <v>6634</v>
      </c>
      <c r="B1682" s="117" t="s">
        <v>225</v>
      </c>
      <c r="C1682" s="117" t="s">
        <v>224</v>
      </c>
      <c r="D1682" s="117" t="s">
        <v>223</v>
      </c>
      <c r="E1682" s="117" t="s">
        <v>3300</v>
      </c>
      <c r="F1682" s="117" t="s">
        <v>3299</v>
      </c>
      <c r="G1682" s="118" t="str">
        <f t="shared" si="26"/>
        <v>219673東濃農業共済事務組合</v>
      </c>
      <c r="H1682" s="117"/>
      <c r="J1682" s="117"/>
      <c r="K1682" s="121">
        <v>0</v>
      </c>
      <c r="L1682" s="121">
        <v>0</v>
      </c>
      <c r="M1682" s="121">
        <v>0</v>
      </c>
      <c r="N1682" s="121">
        <v>0</v>
      </c>
      <c r="O1682" s="121">
        <v>0</v>
      </c>
    </row>
    <row r="1683" spans="1:15" x14ac:dyDescent="0.4">
      <c r="A1683" s="117" t="s">
        <v>6634</v>
      </c>
      <c r="B1683" s="117" t="s">
        <v>225</v>
      </c>
      <c r="C1683" s="117" t="s">
        <v>224</v>
      </c>
      <c r="D1683" s="117" t="s">
        <v>223</v>
      </c>
      <c r="E1683" s="117" t="s">
        <v>3298</v>
      </c>
      <c r="F1683" s="117" t="s">
        <v>3297</v>
      </c>
      <c r="G1683" s="118" t="str">
        <f t="shared" si="26"/>
        <v>219690中濃地域農業共済事務組合</v>
      </c>
      <c r="H1683" s="117"/>
      <c r="J1683" s="117"/>
      <c r="K1683" s="121">
        <v>0</v>
      </c>
      <c r="L1683" s="121">
        <v>0</v>
      </c>
      <c r="M1683" s="121">
        <v>0</v>
      </c>
      <c r="N1683" s="121">
        <v>0</v>
      </c>
      <c r="O1683" s="121">
        <v>0</v>
      </c>
    </row>
    <row r="1684" spans="1:15" x14ac:dyDescent="0.4">
      <c r="A1684" s="117" t="s">
        <v>6634</v>
      </c>
      <c r="B1684" s="117" t="s">
        <v>225</v>
      </c>
      <c r="C1684" s="117" t="s">
        <v>224</v>
      </c>
      <c r="D1684" s="117" t="s">
        <v>223</v>
      </c>
      <c r="E1684" s="117" t="s">
        <v>3296</v>
      </c>
      <c r="F1684" s="117" t="s">
        <v>3295</v>
      </c>
      <c r="G1684" s="118" t="str">
        <f t="shared" si="26"/>
        <v>219754安八郡広域連合</v>
      </c>
      <c r="H1684" s="117"/>
      <c r="J1684" s="117"/>
      <c r="K1684" s="121">
        <v>0</v>
      </c>
      <c r="L1684" s="121">
        <v>0</v>
      </c>
      <c r="M1684" s="121">
        <v>0</v>
      </c>
      <c r="N1684" s="121">
        <v>0</v>
      </c>
      <c r="O1684" s="121">
        <v>0</v>
      </c>
    </row>
    <row r="1685" spans="1:15" x14ac:dyDescent="0.4">
      <c r="A1685" s="117" t="s">
        <v>6634</v>
      </c>
      <c r="B1685" s="117" t="s">
        <v>225</v>
      </c>
      <c r="C1685" s="117" t="s">
        <v>224</v>
      </c>
      <c r="D1685" s="117" t="s">
        <v>223</v>
      </c>
      <c r="E1685" s="117" t="s">
        <v>3294</v>
      </c>
      <c r="F1685" s="117" t="s">
        <v>3293</v>
      </c>
      <c r="G1685" s="118" t="str">
        <f t="shared" si="26"/>
        <v>219762揖斐広域連合</v>
      </c>
      <c r="H1685" s="117"/>
      <c r="J1685" s="117"/>
      <c r="K1685" s="121">
        <v>4053</v>
      </c>
      <c r="L1685" s="121">
        <v>0</v>
      </c>
      <c r="M1685" s="121">
        <v>331</v>
      </c>
      <c r="N1685" s="121">
        <v>0</v>
      </c>
      <c r="O1685" s="121">
        <v>78</v>
      </c>
    </row>
    <row r="1686" spans="1:15" x14ac:dyDescent="0.4">
      <c r="A1686" s="117" t="s">
        <v>6634</v>
      </c>
      <c r="B1686" s="117" t="s">
        <v>225</v>
      </c>
      <c r="C1686" s="117" t="s">
        <v>224</v>
      </c>
      <c r="D1686" s="117" t="s">
        <v>223</v>
      </c>
      <c r="E1686" s="117" t="s">
        <v>3292</v>
      </c>
      <c r="F1686" s="117" t="s">
        <v>6650</v>
      </c>
      <c r="G1686" s="118" t="str">
        <f t="shared" si="26"/>
        <v>219771もとす広域連合（普通会計分）</v>
      </c>
      <c r="H1686" s="117"/>
      <c r="J1686" s="117"/>
      <c r="K1686" s="121">
        <v>235606</v>
      </c>
      <c r="L1686" s="121">
        <v>96554</v>
      </c>
      <c r="M1686" s="121">
        <v>45344</v>
      </c>
      <c r="N1686" s="121">
        <v>29611</v>
      </c>
      <c r="O1686" s="121">
        <v>260</v>
      </c>
    </row>
    <row r="1687" spans="1:15" x14ac:dyDescent="0.4">
      <c r="A1687" s="117" t="s">
        <v>6634</v>
      </c>
      <c r="B1687" s="117" t="s">
        <v>225</v>
      </c>
      <c r="C1687" s="117" t="s">
        <v>224</v>
      </c>
      <c r="D1687" s="117" t="s">
        <v>223</v>
      </c>
      <c r="E1687" s="117" t="s">
        <v>3291</v>
      </c>
      <c r="F1687" s="117" t="s">
        <v>3290</v>
      </c>
      <c r="G1687" s="118" t="str">
        <f t="shared" si="26"/>
        <v>219843羽島郡広域連合</v>
      </c>
      <c r="H1687" s="117"/>
      <c r="J1687" s="117"/>
      <c r="K1687" s="121">
        <v>540340</v>
      </c>
      <c r="L1687" s="121">
        <v>268871</v>
      </c>
      <c r="M1687" s="121">
        <v>144655</v>
      </c>
      <c r="N1687" s="121">
        <v>84447</v>
      </c>
      <c r="O1687" s="121">
        <v>965</v>
      </c>
    </row>
    <row r="1688" spans="1:15" x14ac:dyDescent="0.4">
      <c r="A1688" s="117" t="s">
        <v>6634</v>
      </c>
      <c r="B1688" s="117" t="s">
        <v>225</v>
      </c>
      <c r="C1688" s="117" t="s">
        <v>224</v>
      </c>
      <c r="D1688" s="117" t="s">
        <v>223</v>
      </c>
      <c r="E1688" s="117" t="s">
        <v>3289</v>
      </c>
      <c r="F1688" s="117" t="s">
        <v>3288</v>
      </c>
      <c r="G1688" s="118" t="str">
        <f t="shared" si="26"/>
        <v>219851古川国府給食センター利用組合</v>
      </c>
      <c r="H1688" s="117"/>
      <c r="J1688" s="117"/>
      <c r="K1688" s="121">
        <v>77622</v>
      </c>
      <c r="L1688" s="121">
        <v>45227</v>
      </c>
      <c r="M1688" s="121">
        <v>18691</v>
      </c>
      <c r="N1688" s="121">
        <v>13407</v>
      </c>
      <c r="O1688" s="121">
        <v>89</v>
      </c>
    </row>
    <row r="1689" spans="1:15" x14ac:dyDescent="0.4">
      <c r="A1689" s="117" t="s">
        <v>6634</v>
      </c>
      <c r="B1689" s="117" t="s">
        <v>225</v>
      </c>
      <c r="C1689" s="117" t="s">
        <v>224</v>
      </c>
      <c r="D1689" s="117" t="s">
        <v>223</v>
      </c>
      <c r="E1689" s="117" t="s">
        <v>3287</v>
      </c>
      <c r="F1689" s="117" t="s">
        <v>3286</v>
      </c>
      <c r="G1689" s="118" t="str">
        <f t="shared" si="26"/>
        <v>219860岐阜県後期高齢者医療広域連合</v>
      </c>
      <c r="H1689" s="117"/>
      <c r="J1689" s="117"/>
      <c r="K1689" s="121">
        <v>9913</v>
      </c>
      <c r="L1689" s="121">
        <v>2394</v>
      </c>
      <c r="M1689" s="121">
        <v>5248</v>
      </c>
      <c r="N1689" s="121">
        <v>0</v>
      </c>
      <c r="O1689" s="121">
        <v>1</v>
      </c>
    </row>
    <row r="1690" spans="1:15" x14ac:dyDescent="0.4">
      <c r="A1690" s="117" t="s">
        <v>6634</v>
      </c>
      <c r="B1690" s="117" t="s">
        <v>225</v>
      </c>
      <c r="C1690" s="117" t="s">
        <v>224</v>
      </c>
      <c r="D1690" s="117" t="s">
        <v>223</v>
      </c>
      <c r="E1690" s="117" t="s">
        <v>3284</v>
      </c>
      <c r="F1690" s="117" t="s">
        <v>3283</v>
      </c>
      <c r="G1690" s="118" t="str">
        <f t="shared" si="26"/>
        <v>221007静岡市</v>
      </c>
      <c r="H1690" s="117"/>
      <c r="J1690" s="117"/>
      <c r="K1690" s="121">
        <v>74008913</v>
      </c>
      <c r="L1690" s="121">
        <v>34646520</v>
      </c>
      <c r="M1690" s="121">
        <v>17620784</v>
      </c>
      <c r="N1690" s="121">
        <v>11425959</v>
      </c>
      <c r="O1690" s="121">
        <v>67826</v>
      </c>
    </row>
    <row r="1691" spans="1:15" x14ac:dyDescent="0.4">
      <c r="A1691" s="117" t="s">
        <v>6634</v>
      </c>
      <c r="B1691" s="117" t="s">
        <v>225</v>
      </c>
      <c r="C1691" s="117" t="s">
        <v>224</v>
      </c>
      <c r="D1691" s="117" t="s">
        <v>223</v>
      </c>
      <c r="E1691" s="117" t="s">
        <v>3282</v>
      </c>
      <c r="F1691" s="117" t="s">
        <v>3281</v>
      </c>
      <c r="G1691" s="118" t="str">
        <f t="shared" si="26"/>
        <v>221309浜松市</v>
      </c>
      <c r="H1691" s="117"/>
      <c r="J1691" s="117"/>
      <c r="K1691" s="121">
        <v>78036597</v>
      </c>
      <c r="L1691" s="121">
        <v>37304583</v>
      </c>
      <c r="M1691" s="121">
        <v>17824124</v>
      </c>
      <c r="N1691" s="121">
        <v>11268106</v>
      </c>
      <c r="O1691" s="121">
        <v>70984</v>
      </c>
    </row>
    <row r="1692" spans="1:15" x14ac:dyDescent="0.4">
      <c r="A1692" s="117" t="s">
        <v>6634</v>
      </c>
      <c r="B1692" s="117" t="s">
        <v>225</v>
      </c>
      <c r="C1692" s="117" t="s">
        <v>224</v>
      </c>
      <c r="D1692" s="117" t="s">
        <v>223</v>
      </c>
      <c r="E1692" s="117" t="s">
        <v>3280</v>
      </c>
      <c r="F1692" s="117" t="s">
        <v>3279</v>
      </c>
      <c r="G1692" s="118" t="str">
        <f t="shared" si="26"/>
        <v>222038沼津市</v>
      </c>
      <c r="H1692" s="117"/>
      <c r="J1692" s="117"/>
      <c r="K1692" s="121">
        <v>9278613</v>
      </c>
      <c r="L1692" s="121">
        <v>4169519</v>
      </c>
      <c r="M1692" s="121">
        <v>2217937</v>
      </c>
      <c r="N1692" s="121">
        <v>1354389</v>
      </c>
      <c r="O1692" s="121">
        <v>8699</v>
      </c>
    </row>
    <row r="1693" spans="1:15" x14ac:dyDescent="0.4">
      <c r="A1693" s="117" t="s">
        <v>6634</v>
      </c>
      <c r="B1693" s="117" t="s">
        <v>225</v>
      </c>
      <c r="C1693" s="117" t="s">
        <v>224</v>
      </c>
      <c r="D1693" s="117" t="s">
        <v>223</v>
      </c>
      <c r="E1693" s="117" t="s">
        <v>3278</v>
      </c>
      <c r="F1693" s="117" t="s">
        <v>3277</v>
      </c>
      <c r="G1693" s="118" t="str">
        <f t="shared" si="26"/>
        <v>222054熱海市</v>
      </c>
      <c r="H1693" s="117"/>
      <c r="J1693" s="117"/>
      <c r="K1693" s="121">
        <v>3431084</v>
      </c>
      <c r="L1693" s="121">
        <v>1580722</v>
      </c>
      <c r="M1693" s="121">
        <v>811462</v>
      </c>
      <c r="N1693" s="121">
        <v>538087</v>
      </c>
      <c r="O1693" s="121">
        <v>3452</v>
      </c>
    </row>
    <row r="1694" spans="1:15" x14ac:dyDescent="0.4">
      <c r="A1694" s="117" t="s">
        <v>6634</v>
      </c>
      <c r="B1694" s="117" t="s">
        <v>225</v>
      </c>
      <c r="C1694" s="117" t="s">
        <v>224</v>
      </c>
      <c r="D1694" s="117" t="s">
        <v>223</v>
      </c>
      <c r="E1694" s="117" t="s">
        <v>3276</v>
      </c>
      <c r="F1694" s="117" t="s">
        <v>3275</v>
      </c>
      <c r="G1694" s="118" t="str">
        <f t="shared" si="26"/>
        <v>222062三島市</v>
      </c>
      <c r="H1694" s="117"/>
      <c r="J1694" s="117"/>
      <c r="K1694" s="121">
        <v>5365685</v>
      </c>
      <c r="L1694" s="121">
        <v>2356775</v>
      </c>
      <c r="M1694" s="121">
        <v>1169587</v>
      </c>
      <c r="N1694" s="121">
        <v>761901</v>
      </c>
      <c r="O1694" s="121">
        <v>8642</v>
      </c>
    </row>
    <row r="1695" spans="1:15" x14ac:dyDescent="0.4">
      <c r="A1695" s="117" t="s">
        <v>6634</v>
      </c>
      <c r="B1695" s="117" t="s">
        <v>225</v>
      </c>
      <c r="C1695" s="117" t="s">
        <v>224</v>
      </c>
      <c r="D1695" s="117" t="s">
        <v>223</v>
      </c>
      <c r="E1695" s="117" t="s">
        <v>3274</v>
      </c>
      <c r="F1695" s="117" t="s">
        <v>3273</v>
      </c>
      <c r="G1695" s="118" t="str">
        <f t="shared" si="26"/>
        <v>222071富士宮市</v>
      </c>
      <c r="H1695" s="117"/>
      <c r="J1695" s="117"/>
      <c r="K1695" s="121">
        <v>7983114</v>
      </c>
      <c r="L1695" s="121">
        <v>3315754</v>
      </c>
      <c r="M1695" s="121">
        <v>1776181</v>
      </c>
      <c r="N1695" s="121">
        <v>1156561</v>
      </c>
      <c r="O1695" s="121">
        <v>26168</v>
      </c>
    </row>
    <row r="1696" spans="1:15" x14ac:dyDescent="0.4">
      <c r="A1696" s="117" t="s">
        <v>6634</v>
      </c>
      <c r="B1696" s="117" t="s">
        <v>225</v>
      </c>
      <c r="C1696" s="117" t="s">
        <v>224</v>
      </c>
      <c r="D1696" s="117" t="s">
        <v>223</v>
      </c>
      <c r="E1696" s="117" t="s">
        <v>3272</v>
      </c>
      <c r="F1696" s="117" t="s">
        <v>3271</v>
      </c>
      <c r="G1696" s="118" t="str">
        <f t="shared" si="26"/>
        <v>222089伊東市</v>
      </c>
      <c r="H1696" s="117"/>
      <c r="J1696" s="117"/>
      <c r="K1696" s="121">
        <v>4479101</v>
      </c>
      <c r="L1696" s="121">
        <v>2052846</v>
      </c>
      <c r="M1696" s="121">
        <v>1012034</v>
      </c>
      <c r="N1696" s="121">
        <v>657093</v>
      </c>
      <c r="O1696" s="121">
        <v>6007</v>
      </c>
    </row>
    <row r="1697" spans="1:15" x14ac:dyDescent="0.4">
      <c r="A1697" s="117" t="s">
        <v>6634</v>
      </c>
      <c r="B1697" s="117" t="s">
        <v>225</v>
      </c>
      <c r="C1697" s="117" t="s">
        <v>224</v>
      </c>
      <c r="D1697" s="117" t="s">
        <v>223</v>
      </c>
      <c r="E1697" s="117" t="s">
        <v>3270</v>
      </c>
      <c r="F1697" s="117" t="s">
        <v>3269</v>
      </c>
      <c r="G1697" s="118" t="str">
        <f t="shared" si="26"/>
        <v>222097島田市</v>
      </c>
      <c r="H1697" s="117"/>
      <c r="J1697" s="117"/>
      <c r="K1697" s="121">
        <v>5083051</v>
      </c>
      <c r="L1697" s="121">
        <v>2091008</v>
      </c>
      <c r="M1697" s="121">
        <v>1063109</v>
      </c>
      <c r="N1697" s="121">
        <v>686109</v>
      </c>
      <c r="O1697" s="121">
        <v>6871</v>
      </c>
    </row>
    <row r="1698" spans="1:15" x14ac:dyDescent="0.4">
      <c r="A1698" s="117" t="s">
        <v>6634</v>
      </c>
      <c r="B1698" s="117" t="s">
        <v>225</v>
      </c>
      <c r="C1698" s="117" t="s">
        <v>224</v>
      </c>
      <c r="D1698" s="117" t="s">
        <v>223</v>
      </c>
      <c r="E1698" s="117" t="s">
        <v>3268</v>
      </c>
      <c r="F1698" s="117" t="s">
        <v>3267</v>
      </c>
      <c r="G1698" s="118" t="str">
        <f t="shared" si="26"/>
        <v>222101富士市</v>
      </c>
      <c r="H1698" s="117"/>
      <c r="J1698" s="117"/>
      <c r="K1698" s="121">
        <v>13729970</v>
      </c>
      <c r="L1698" s="121">
        <v>6442800</v>
      </c>
      <c r="M1698" s="121">
        <v>3559167</v>
      </c>
      <c r="N1698" s="121">
        <v>2133295</v>
      </c>
      <c r="O1698" s="121">
        <v>16254</v>
      </c>
    </row>
    <row r="1699" spans="1:15" x14ac:dyDescent="0.4">
      <c r="A1699" s="117" t="s">
        <v>6634</v>
      </c>
      <c r="B1699" s="117" t="s">
        <v>225</v>
      </c>
      <c r="C1699" s="117" t="s">
        <v>224</v>
      </c>
      <c r="D1699" s="117" t="s">
        <v>223</v>
      </c>
      <c r="E1699" s="117" t="s">
        <v>3266</v>
      </c>
      <c r="F1699" s="117" t="s">
        <v>3265</v>
      </c>
      <c r="G1699" s="118" t="str">
        <f t="shared" si="26"/>
        <v>222119磐田市</v>
      </c>
      <c r="H1699" s="117"/>
      <c r="J1699" s="117"/>
      <c r="K1699" s="121">
        <v>9870032</v>
      </c>
      <c r="L1699" s="121">
        <v>4789008</v>
      </c>
      <c r="M1699" s="121">
        <v>2256860</v>
      </c>
      <c r="N1699" s="121">
        <v>1362419</v>
      </c>
      <c r="O1699" s="121">
        <v>11153</v>
      </c>
    </row>
    <row r="1700" spans="1:15" x14ac:dyDescent="0.4">
      <c r="A1700" s="117" t="s">
        <v>6634</v>
      </c>
      <c r="B1700" s="117" t="s">
        <v>225</v>
      </c>
      <c r="C1700" s="117" t="s">
        <v>224</v>
      </c>
      <c r="D1700" s="117" t="s">
        <v>223</v>
      </c>
      <c r="E1700" s="117" t="s">
        <v>3264</v>
      </c>
      <c r="F1700" s="117" t="s">
        <v>3263</v>
      </c>
      <c r="G1700" s="118" t="str">
        <f t="shared" si="26"/>
        <v>222127焼津市</v>
      </c>
      <c r="H1700" s="117"/>
      <c r="J1700" s="117"/>
      <c r="K1700" s="121">
        <v>5725823</v>
      </c>
      <c r="L1700" s="121">
        <v>2551153</v>
      </c>
      <c r="M1700" s="121">
        <v>1372607</v>
      </c>
      <c r="N1700" s="121">
        <v>842157</v>
      </c>
      <c r="O1700" s="121">
        <v>8623</v>
      </c>
    </row>
    <row r="1701" spans="1:15" x14ac:dyDescent="0.4">
      <c r="A1701" s="117" t="s">
        <v>6634</v>
      </c>
      <c r="B1701" s="117" t="s">
        <v>225</v>
      </c>
      <c r="C1701" s="117" t="s">
        <v>224</v>
      </c>
      <c r="D1701" s="117" t="s">
        <v>223</v>
      </c>
      <c r="E1701" s="117" t="s">
        <v>3262</v>
      </c>
      <c r="F1701" s="117" t="s">
        <v>3261</v>
      </c>
      <c r="G1701" s="118" t="str">
        <f t="shared" si="26"/>
        <v>222135掛川市</v>
      </c>
      <c r="H1701" s="117"/>
      <c r="J1701" s="117"/>
      <c r="K1701" s="121">
        <v>6435520</v>
      </c>
      <c r="L1701" s="121">
        <v>2843514</v>
      </c>
      <c r="M1701" s="121">
        <v>1606364</v>
      </c>
      <c r="N1701" s="121">
        <v>961471</v>
      </c>
      <c r="O1701" s="121">
        <v>6549</v>
      </c>
    </row>
    <row r="1702" spans="1:15" x14ac:dyDescent="0.4">
      <c r="A1702" s="117" t="s">
        <v>6634</v>
      </c>
      <c r="B1702" s="117" t="s">
        <v>225</v>
      </c>
      <c r="C1702" s="117" t="s">
        <v>224</v>
      </c>
      <c r="D1702" s="117" t="s">
        <v>223</v>
      </c>
      <c r="E1702" s="117" t="s">
        <v>3260</v>
      </c>
      <c r="F1702" s="117" t="s">
        <v>3259</v>
      </c>
      <c r="G1702" s="118" t="str">
        <f t="shared" si="26"/>
        <v>222143藤枝市</v>
      </c>
      <c r="H1702" s="117"/>
      <c r="J1702" s="117"/>
      <c r="K1702" s="121">
        <v>5814470</v>
      </c>
      <c r="L1702" s="121">
        <v>2601107</v>
      </c>
      <c r="M1702" s="121">
        <v>1422970</v>
      </c>
      <c r="N1702" s="121">
        <v>860759</v>
      </c>
      <c r="O1702" s="121">
        <v>9954</v>
      </c>
    </row>
    <row r="1703" spans="1:15" x14ac:dyDescent="0.4">
      <c r="A1703" s="117" t="s">
        <v>6634</v>
      </c>
      <c r="B1703" s="117" t="s">
        <v>225</v>
      </c>
      <c r="C1703" s="117" t="s">
        <v>224</v>
      </c>
      <c r="D1703" s="117" t="s">
        <v>223</v>
      </c>
      <c r="E1703" s="117" t="s">
        <v>3258</v>
      </c>
      <c r="F1703" s="117" t="s">
        <v>3257</v>
      </c>
      <c r="G1703" s="118" t="str">
        <f t="shared" si="26"/>
        <v>222151御殿場市</v>
      </c>
      <c r="H1703" s="117"/>
      <c r="J1703" s="117"/>
      <c r="K1703" s="121">
        <v>4722287</v>
      </c>
      <c r="L1703" s="121">
        <v>2207908</v>
      </c>
      <c r="M1703" s="121">
        <v>1079073</v>
      </c>
      <c r="N1703" s="121">
        <v>711435</v>
      </c>
      <c r="O1703" s="121">
        <v>5187</v>
      </c>
    </row>
    <row r="1704" spans="1:15" x14ac:dyDescent="0.4">
      <c r="A1704" s="117" t="s">
        <v>6634</v>
      </c>
      <c r="B1704" s="117" t="s">
        <v>225</v>
      </c>
      <c r="C1704" s="117" t="s">
        <v>224</v>
      </c>
      <c r="D1704" s="117" t="s">
        <v>223</v>
      </c>
      <c r="E1704" s="117" t="s">
        <v>3256</v>
      </c>
      <c r="F1704" s="117" t="s">
        <v>3255</v>
      </c>
      <c r="G1704" s="118" t="str">
        <f t="shared" si="26"/>
        <v>222160袋井市</v>
      </c>
      <c r="H1704" s="117"/>
      <c r="J1704" s="117"/>
      <c r="K1704" s="121">
        <v>4559953</v>
      </c>
      <c r="L1704" s="121">
        <v>2060692</v>
      </c>
      <c r="M1704" s="121">
        <v>1104394</v>
      </c>
      <c r="N1704" s="121">
        <v>660712</v>
      </c>
      <c r="O1704" s="121">
        <v>3074</v>
      </c>
    </row>
    <row r="1705" spans="1:15" x14ac:dyDescent="0.4">
      <c r="A1705" s="117" t="s">
        <v>6634</v>
      </c>
      <c r="B1705" s="117" t="s">
        <v>225</v>
      </c>
      <c r="C1705" s="117" t="s">
        <v>224</v>
      </c>
      <c r="D1705" s="117" t="s">
        <v>223</v>
      </c>
      <c r="E1705" s="117" t="s">
        <v>3254</v>
      </c>
      <c r="F1705" s="117" t="s">
        <v>3253</v>
      </c>
      <c r="G1705" s="118" t="str">
        <f t="shared" si="26"/>
        <v>222194下田市</v>
      </c>
      <c r="H1705" s="117"/>
      <c r="J1705" s="117"/>
      <c r="K1705" s="121">
        <v>1661945</v>
      </c>
      <c r="L1705" s="121">
        <v>767886</v>
      </c>
      <c r="M1705" s="121">
        <v>370052</v>
      </c>
      <c r="N1705" s="121">
        <v>254753</v>
      </c>
      <c r="O1705" s="121">
        <v>5638</v>
      </c>
    </row>
    <row r="1706" spans="1:15" x14ac:dyDescent="0.4">
      <c r="A1706" s="117" t="s">
        <v>6634</v>
      </c>
      <c r="B1706" s="117" t="s">
        <v>225</v>
      </c>
      <c r="C1706" s="117" t="s">
        <v>224</v>
      </c>
      <c r="D1706" s="117" t="s">
        <v>223</v>
      </c>
      <c r="E1706" s="117" t="s">
        <v>3252</v>
      </c>
      <c r="F1706" s="117" t="s">
        <v>3251</v>
      </c>
      <c r="G1706" s="118" t="str">
        <f t="shared" si="26"/>
        <v>222208裾野市</v>
      </c>
      <c r="H1706" s="117"/>
      <c r="J1706" s="117"/>
      <c r="K1706" s="121">
        <v>2923404</v>
      </c>
      <c r="L1706" s="121">
        <v>1299828</v>
      </c>
      <c r="M1706" s="121">
        <v>721155</v>
      </c>
      <c r="N1706" s="121">
        <v>455755</v>
      </c>
      <c r="O1706" s="121">
        <v>3002</v>
      </c>
    </row>
    <row r="1707" spans="1:15" x14ac:dyDescent="0.4">
      <c r="A1707" s="117" t="s">
        <v>6634</v>
      </c>
      <c r="B1707" s="117" t="s">
        <v>225</v>
      </c>
      <c r="C1707" s="117" t="s">
        <v>224</v>
      </c>
      <c r="D1707" s="117" t="s">
        <v>223</v>
      </c>
      <c r="E1707" s="117" t="s">
        <v>3250</v>
      </c>
      <c r="F1707" s="117" t="s">
        <v>3249</v>
      </c>
      <c r="G1707" s="118" t="str">
        <f t="shared" si="26"/>
        <v>222216湖西市</v>
      </c>
      <c r="H1707" s="117"/>
      <c r="J1707" s="117"/>
      <c r="K1707" s="121">
        <v>4087338</v>
      </c>
      <c r="L1707" s="121">
        <v>1721225</v>
      </c>
      <c r="M1707" s="121">
        <v>908060</v>
      </c>
      <c r="N1707" s="121">
        <v>563764</v>
      </c>
      <c r="O1707" s="121">
        <v>4945</v>
      </c>
    </row>
    <row r="1708" spans="1:15" x14ac:dyDescent="0.4">
      <c r="A1708" s="117" t="s">
        <v>6634</v>
      </c>
      <c r="B1708" s="117" t="s">
        <v>225</v>
      </c>
      <c r="C1708" s="117" t="s">
        <v>224</v>
      </c>
      <c r="D1708" s="117" t="s">
        <v>223</v>
      </c>
      <c r="E1708" s="117" t="s">
        <v>3248</v>
      </c>
      <c r="F1708" s="117" t="s">
        <v>3247</v>
      </c>
      <c r="G1708" s="118" t="str">
        <f t="shared" si="26"/>
        <v>222224伊豆市</v>
      </c>
      <c r="H1708" s="117"/>
      <c r="J1708" s="117"/>
      <c r="K1708" s="121">
        <v>2814386</v>
      </c>
      <c r="L1708" s="121">
        <v>1313710</v>
      </c>
      <c r="M1708" s="121">
        <v>646886</v>
      </c>
      <c r="N1708" s="121">
        <v>400357</v>
      </c>
      <c r="O1708" s="121">
        <v>3863</v>
      </c>
    </row>
    <row r="1709" spans="1:15" x14ac:dyDescent="0.4">
      <c r="A1709" s="117" t="s">
        <v>6634</v>
      </c>
      <c r="B1709" s="117" t="s">
        <v>225</v>
      </c>
      <c r="C1709" s="117" t="s">
        <v>224</v>
      </c>
      <c r="D1709" s="117" t="s">
        <v>223</v>
      </c>
      <c r="E1709" s="117" t="s">
        <v>3246</v>
      </c>
      <c r="F1709" s="117" t="s">
        <v>3245</v>
      </c>
      <c r="G1709" s="118" t="str">
        <f t="shared" si="26"/>
        <v>222232御前崎市</v>
      </c>
      <c r="H1709" s="117"/>
      <c r="J1709" s="117"/>
      <c r="K1709" s="121">
        <v>2632922</v>
      </c>
      <c r="L1709" s="121">
        <v>1147046</v>
      </c>
      <c r="M1709" s="121">
        <v>665861</v>
      </c>
      <c r="N1709" s="121">
        <v>411156</v>
      </c>
      <c r="O1709" s="121">
        <v>3375</v>
      </c>
    </row>
    <row r="1710" spans="1:15" x14ac:dyDescent="0.4">
      <c r="A1710" s="117" t="s">
        <v>6634</v>
      </c>
      <c r="B1710" s="117" t="s">
        <v>225</v>
      </c>
      <c r="C1710" s="117" t="s">
        <v>224</v>
      </c>
      <c r="D1710" s="117" t="s">
        <v>223</v>
      </c>
      <c r="E1710" s="117" t="s">
        <v>3244</v>
      </c>
      <c r="F1710" s="117" t="s">
        <v>3243</v>
      </c>
      <c r="G1710" s="118" t="str">
        <f t="shared" si="26"/>
        <v>222241菊川市</v>
      </c>
      <c r="H1710" s="117"/>
      <c r="J1710" s="117"/>
      <c r="K1710" s="121">
        <v>2618023</v>
      </c>
      <c r="L1710" s="121">
        <v>1190129</v>
      </c>
      <c r="M1710" s="121">
        <v>638378</v>
      </c>
      <c r="N1710" s="121">
        <v>419331</v>
      </c>
      <c r="O1710" s="121">
        <v>2747</v>
      </c>
    </row>
    <row r="1711" spans="1:15" x14ac:dyDescent="0.4">
      <c r="A1711" s="117" t="s">
        <v>6634</v>
      </c>
      <c r="B1711" s="117" t="s">
        <v>225</v>
      </c>
      <c r="C1711" s="117" t="s">
        <v>224</v>
      </c>
      <c r="D1711" s="117" t="s">
        <v>223</v>
      </c>
      <c r="E1711" s="117" t="s">
        <v>3242</v>
      </c>
      <c r="F1711" s="117" t="s">
        <v>3241</v>
      </c>
      <c r="G1711" s="118" t="str">
        <f t="shared" si="26"/>
        <v>222259伊豆の国市</v>
      </c>
      <c r="H1711" s="117"/>
      <c r="J1711" s="117"/>
      <c r="K1711" s="121">
        <v>2836825</v>
      </c>
      <c r="L1711" s="121">
        <v>1319036</v>
      </c>
      <c r="M1711" s="121">
        <v>687934</v>
      </c>
      <c r="N1711" s="121">
        <v>448509</v>
      </c>
      <c r="O1711" s="121">
        <v>5685</v>
      </c>
    </row>
    <row r="1712" spans="1:15" x14ac:dyDescent="0.4">
      <c r="A1712" s="117" t="s">
        <v>6634</v>
      </c>
      <c r="B1712" s="117" t="s">
        <v>225</v>
      </c>
      <c r="C1712" s="117" t="s">
        <v>224</v>
      </c>
      <c r="D1712" s="117" t="s">
        <v>223</v>
      </c>
      <c r="E1712" s="117" t="s">
        <v>3240</v>
      </c>
      <c r="F1712" s="117" t="s">
        <v>3239</v>
      </c>
      <c r="G1712" s="118" t="str">
        <f t="shared" si="26"/>
        <v>222267牧之原市</v>
      </c>
      <c r="H1712" s="117"/>
      <c r="J1712" s="117"/>
      <c r="K1712" s="121">
        <v>2973649</v>
      </c>
      <c r="L1712" s="121">
        <v>1176908</v>
      </c>
      <c r="M1712" s="121">
        <v>631461</v>
      </c>
      <c r="N1712" s="121">
        <v>405383</v>
      </c>
      <c r="O1712" s="121">
        <v>5494</v>
      </c>
    </row>
    <row r="1713" spans="1:15" x14ac:dyDescent="0.4">
      <c r="A1713" s="117" t="s">
        <v>6634</v>
      </c>
      <c r="B1713" s="117" t="s">
        <v>225</v>
      </c>
      <c r="C1713" s="117" t="s">
        <v>224</v>
      </c>
      <c r="D1713" s="117" t="s">
        <v>223</v>
      </c>
      <c r="E1713" s="117" t="s">
        <v>3238</v>
      </c>
      <c r="F1713" s="117" t="s">
        <v>3237</v>
      </c>
      <c r="G1713" s="118" t="str">
        <f t="shared" si="26"/>
        <v>223018東伊豆町</v>
      </c>
      <c r="H1713" s="117"/>
      <c r="J1713" s="117"/>
      <c r="K1713" s="121">
        <v>1042517</v>
      </c>
      <c r="L1713" s="121">
        <v>453100</v>
      </c>
      <c r="M1713" s="121">
        <v>216225</v>
      </c>
      <c r="N1713" s="121">
        <v>148989</v>
      </c>
      <c r="O1713" s="121">
        <v>1642</v>
      </c>
    </row>
    <row r="1714" spans="1:15" x14ac:dyDescent="0.4">
      <c r="A1714" s="117" t="s">
        <v>6634</v>
      </c>
      <c r="B1714" s="117" t="s">
        <v>225</v>
      </c>
      <c r="C1714" s="117" t="s">
        <v>224</v>
      </c>
      <c r="D1714" s="117" t="s">
        <v>223</v>
      </c>
      <c r="E1714" s="117" t="s">
        <v>3236</v>
      </c>
      <c r="F1714" s="117" t="s">
        <v>3235</v>
      </c>
      <c r="G1714" s="118" t="str">
        <f t="shared" si="26"/>
        <v>223026河津町</v>
      </c>
      <c r="H1714" s="117"/>
      <c r="J1714" s="117"/>
      <c r="K1714" s="121">
        <v>592168</v>
      </c>
      <c r="L1714" s="121">
        <v>252002</v>
      </c>
      <c r="M1714" s="121">
        <v>123767</v>
      </c>
      <c r="N1714" s="121">
        <v>82729</v>
      </c>
      <c r="O1714" s="121">
        <v>537</v>
      </c>
    </row>
    <row r="1715" spans="1:15" x14ac:dyDescent="0.4">
      <c r="A1715" s="117" t="s">
        <v>6634</v>
      </c>
      <c r="B1715" s="117" t="s">
        <v>225</v>
      </c>
      <c r="C1715" s="117" t="s">
        <v>224</v>
      </c>
      <c r="D1715" s="117" t="s">
        <v>223</v>
      </c>
      <c r="E1715" s="117" t="s">
        <v>3234</v>
      </c>
      <c r="F1715" s="117" t="s">
        <v>3233</v>
      </c>
      <c r="G1715" s="118" t="str">
        <f t="shared" si="26"/>
        <v>223042南伊豆町</v>
      </c>
      <c r="H1715" s="117"/>
      <c r="J1715" s="117"/>
      <c r="K1715" s="121">
        <v>792023</v>
      </c>
      <c r="L1715" s="121">
        <v>348750</v>
      </c>
      <c r="M1715" s="121">
        <v>175770</v>
      </c>
      <c r="N1715" s="121">
        <v>124919</v>
      </c>
      <c r="O1715" s="121">
        <v>695</v>
      </c>
    </row>
    <row r="1716" spans="1:15" x14ac:dyDescent="0.4">
      <c r="A1716" s="117" t="s">
        <v>6634</v>
      </c>
      <c r="B1716" s="117" t="s">
        <v>225</v>
      </c>
      <c r="C1716" s="117" t="s">
        <v>224</v>
      </c>
      <c r="D1716" s="117" t="s">
        <v>223</v>
      </c>
      <c r="E1716" s="117" t="s">
        <v>3232</v>
      </c>
      <c r="F1716" s="117" t="s">
        <v>3231</v>
      </c>
      <c r="G1716" s="118" t="str">
        <f t="shared" si="26"/>
        <v>223051松崎町</v>
      </c>
      <c r="H1716" s="117"/>
      <c r="J1716" s="117"/>
      <c r="K1716" s="121">
        <v>613104</v>
      </c>
      <c r="L1716" s="121">
        <v>270124</v>
      </c>
      <c r="M1716" s="121">
        <v>125812</v>
      </c>
      <c r="N1716" s="121">
        <v>83010</v>
      </c>
      <c r="O1716" s="121">
        <v>558</v>
      </c>
    </row>
    <row r="1717" spans="1:15" x14ac:dyDescent="0.4">
      <c r="A1717" s="117" t="s">
        <v>6634</v>
      </c>
      <c r="B1717" s="117" t="s">
        <v>225</v>
      </c>
      <c r="C1717" s="117" t="s">
        <v>224</v>
      </c>
      <c r="D1717" s="117" t="s">
        <v>223</v>
      </c>
      <c r="E1717" s="117" t="s">
        <v>3230</v>
      </c>
      <c r="F1717" s="117" t="s">
        <v>3229</v>
      </c>
      <c r="G1717" s="118" t="str">
        <f t="shared" si="26"/>
        <v>223069西伊豆町</v>
      </c>
      <c r="H1717" s="117"/>
      <c r="J1717" s="117"/>
      <c r="K1717" s="121">
        <v>945622</v>
      </c>
      <c r="L1717" s="121">
        <v>408134</v>
      </c>
      <c r="M1717" s="121">
        <v>203801</v>
      </c>
      <c r="N1717" s="121">
        <v>138447</v>
      </c>
      <c r="O1717" s="121">
        <v>2249</v>
      </c>
    </row>
    <row r="1718" spans="1:15" x14ac:dyDescent="0.4">
      <c r="A1718" s="117" t="s">
        <v>6634</v>
      </c>
      <c r="B1718" s="117" t="s">
        <v>225</v>
      </c>
      <c r="C1718" s="117" t="s">
        <v>224</v>
      </c>
      <c r="D1718" s="117" t="s">
        <v>223</v>
      </c>
      <c r="E1718" s="117" t="s">
        <v>3228</v>
      </c>
      <c r="F1718" s="117" t="s">
        <v>3227</v>
      </c>
      <c r="G1718" s="118" t="str">
        <f t="shared" si="26"/>
        <v>223255函南町</v>
      </c>
      <c r="H1718" s="117"/>
      <c r="J1718" s="117"/>
      <c r="K1718" s="121">
        <v>2040336</v>
      </c>
      <c r="L1718" s="121">
        <v>815276</v>
      </c>
      <c r="M1718" s="121">
        <v>416917</v>
      </c>
      <c r="N1718" s="121">
        <v>278468</v>
      </c>
      <c r="O1718" s="121">
        <v>1692</v>
      </c>
    </row>
    <row r="1719" spans="1:15" x14ac:dyDescent="0.4">
      <c r="A1719" s="117" t="s">
        <v>6634</v>
      </c>
      <c r="B1719" s="117" t="s">
        <v>225</v>
      </c>
      <c r="C1719" s="117" t="s">
        <v>224</v>
      </c>
      <c r="D1719" s="117" t="s">
        <v>223</v>
      </c>
      <c r="E1719" s="117" t="s">
        <v>3226</v>
      </c>
      <c r="F1719" s="117" t="s">
        <v>3225</v>
      </c>
      <c r="G1719" s="118" t="str">
        <f t="shared" si="26"/>
        <v>223417清水町</v>
      </c>
      <c r="H1719" s="117"/>
      <c r="J1719" s="117"/>
      <c r="K1719" s="121">
        <v>1563365</v>
      </c>
      <c r="L1719" s="121">
        <v>705657</v>
      </c>
      <c r="M1719" s="121">
        <v>360300</v>
      </c>
      <c r="N1719" s="121">
        <v>244174</v>
      </c>
      <c r="O1719" s="121">
        <v>1707</v>
      </c>
    </row>
    <row r="1720" spans="1:15" x14ac:dyDescent="0.4">
      <c r="A1720" s="117" t="s">
        <v>6634</v>
      </c>
      <c r="B1720" s="117" t="s">
        <v>225</v>
      </c>
      <c r="C1720" s="117" t="s">
        <v>224</v>
      </c>
      <c r="D1720" s="117" t="s">
        <v>223</v>
      </c>
      <c r="E1720" s="117" t="s">
        <v>3224</v>
      </c>
      <c r="F1720" s="117" t="s">
        <v>3223</v>
      </c>
      <c r="G1720" s="118" t="str">
        <f t="shared" si="26"/>
        <v>223425長泉町</v>
      </c>
      <c r="H1720" s="117"/>
      <c r="J1720" s="117"/>
      <c r="K1720" s="121">
        <v>1729868</v>
      </c>
      <c r="L1720" s="121">
        <v>799693</v>
      </c>
      <c r="M1720" s="121">
        <v>393849</v>
      </c>
      <c r="N1720" s="121">
        <v>266202</v>
      </c>
      <c r="O1720" s="121">
        <v>1389</v>
      </c>
    </row>
    <row r="1721" spans="1:15" x14ac:dyDescent="0.4">
      <c r="A1721" s="117" t="s">
        <v>6634</v>
      </c>
      <c r="B1721" s="117" t="s">
        <v>225</v>
      </c>
      <c r="C1721" s="117" t="s">
        <v>224</v>
      </c>
      <c r="D1721" s="117" t="s">
        <v>223</v>
      </c>
      <c r="E1721" s="117" t="s">
        <v>3222</v>
      </c>
      <c r="F1721" s="117" t="s">
        <v>3221</v>
      </c>
      <c r="G1721" s="118" t="str">
        <f t="shared" si="26"/>
        <v>223441小山町</v>
      </c>
      <c r="H1721" s="117"/>
      <c r="J1721" s="117"/>
      <c r="K1721" s="121">
        <v>1816762</v>
      </c>
      <c r="L1721" s="121">
        <v>837252</v>
      </c>
      <c r="M1721" s="121">
        <v>408592</v>
      </c>
      <c r="N1721" s="121">
        <v>272252</v>
      </c>
      <c r="O1721" s="121">
        <v>1465</v>
      </c>
    </row>
    <row r="1722" spans="1:15" x14ac:dyDescent="0.4">
      <c r="A1722" s="117" t="s">
        <v>6634</v>
      </c>
      <c r="B1722" s="117" t="s">
        <v>225</v>
      </c>
      <c r="C1722" s="117" t="s">
        <v>224</v>
      </c>
      <c r="D1722" s="117" t="s">
        <v>223</v>
      </c>
      <c r="E1722" s="117" t="s">
        <v>3220</v>
      </c>
      <c r="F1722" s="117" t="s">
        <v>3219</v>
      </c>
      <c r="G1722" s="118" t="str">
        <f t="shared" si="26"/>
        <v>224243吉田町</v>
      </c>
      <c r="H1722" s="117"/>
      <c r="J1722" s="117"/>
      <c r="K1722" s="121">
        <v>1486375</v>
      </c>
      <c r="L1722" s="121">
        <v>658374</v>
      </c>
      <c r="M1722" s="121">
        <v>379513</v>
      </c>
      <c r="N1722" s="121">
        <v>230957</v>
      </c>
      <c r="O1722" s="121">
        <v>1369</v>
      </c>
    </row>
    <row r="1723" spans="1:15" x14ac:dyDescent="0.4">
      <c r="A1723" s="117" t="s">
        <v>6634</v>
      </c>
      <c r="B1723" s="117" t="s">
        <v>225</v>
      </c>
      <c r="C1723" s="117" t="s">
        <v>224</v>
      </c>
      <c r="D1723" s="117" t="s">
        <v>223</v>
      </c>
      <c r="E1723" s="117" t="s">
        <v>3218</v>
      </c>
      <c r="F1723" s="117" t="s">
        <v>3217</v>
      </c>
      <c r="G1723" s="118" t="str">
        <f t="shared" si="26"/>
        <v>224294川根本町</v>
      </c>
      <c r="H1723" s="117"/>
      <c r="J1723" s="117"/>
      <c r="K1723" s="121">
        <v>1128427</v>
      </c>
      <c r="L1723" s="121">
        <v>493305</v>
      </c>
      <c r="M1723" s="121">
        <v>258684</v>
      </c>
      <c r="N1723" s="121">
        <v>169650</v>
      </c>
      <c r="O1723" s="121">
        <v>979</v>
      </c>
    </row>
    <row r="1724" spans="1:15" x14ac:dyDescent="0.4">
      <c r="A1724" s="117" t="s">
        <v>6634</v>
      </c>
      <c r="B1724" s="117" t="s">
        <v>225</v>
      </c>
      <c r="C1724" s="117" t="s">
        <v>224</v>
      </c>
      <c r="D1724" s="117" t="s">
        <v>223</v>
      </c>
      <c r="E1724" s="117" t="s">
        <v>3216</v>
      </c>
      <c r="F1724" s="117" t="s">
        <v>3215</v>
      </c>
      <c r="G1724" s="118" t="str">
        <f t="shared" si="26"/>
        <v>224618森町</v>
      </c>
      <c r="H1724" s="117"/>
      <c r="J1724" s="117"/>
      <c r="K1724" s="121">
        <v>1155079</v>
      </c>
      <c r="L1724" s="121">
        <v>519581</v>
      </c>
      <c r="M1724" s="121">
        <v>265038</v>
      </c>
      <c r="N1724" s="121">
        <v>178696</v>
      </c>
      <c r="O1724" s="121">
        <v>988</v>
      </c>
    </row>
    <row r="1725" spans="1:15" x14ac:dyDescent="0.4">
      <c r="A1725" s="117" t="s">
        <v>6634</v>
      </c>
      <c r="B1725" s="117" t="s">
        <v>225</v>
      </c>
      <c r="C1725" s="117" t="s">
        <v>224</v>
      </c>
      <c r="D1725" s="117" t="s">
        <v>223</v>
      </c>
      <c r="E1725" s="117" t="s">
        <v>3214</v>
      </c>
      <c r="F1725" s="117" t="s">
        <v>3213</v>
      </c>
      <c r="G1725" s="118" t="str">
        <f t="shared" si="26"/>
        <v>228052浜名湖競艇企業団</v>
      </c>
      <c r="H1725" s="117"/>
      <c r="J1725" s="117"/>
      <c r="K1725" s="121">
        <v>0</v>
      </c>
      <c r="L1725" s="121">
        <v>0</v>
      </c>
      <c r="M1725" s="121">
        <v>0</v>
      </c>
      <c r="N1725" s="121">
        <v>0</v>
      </c>
      <c r="O1725" s="121">
        <v>0</v>
      </c>
    </row>
    <row r="1726" spans="1:15" x14ac:dyDescent="0.4">
      <c r="A1726" s="117" t="s">
        <v>6634</v>
      </c>
      <c r="B1726" s="117" t="s">
        <v>225</v>
      </c>
      <c r="C1726" s="117" t="s">
        <v>224</v>
      </c>
      <c r="D1726" s="117" t="s">
        <v>223</v>
      </c>
      <c r="E1726" s="117" t="s">
        <v>3212</v>
      </c>
      <c r="F1726" s="117" t="s">
        <v>3211</v>
      </c>
      <c r="G1726" s="118" t="str">
        <f t="shared" si="26"/>
        <v>228087牧之原市菊川市学校組合</v>
      </c>
      <c r="H1726" s="117"/>
      <c r="J1726" s="117"/>
      <c r="K1726" s="121">
        <v>117991</v>
      </c>
      <c r="L1726" s="121">
        <v>33464</v>
      </c>
      <c r="M1726" s="121">
        <v>16626</v>
      </c>
      <c r="N1726" s="121">
        <v>10287</v>
      </c>
      <c r="O1726" s="121">
        <v>65</v>
      </c>
    </row>
    <row r="1727" spans="1:15" x14ac:dyDescent="0.4">
      <c r="A1727" s="117" t="s">
        <v>6634</v>
      </c>
      <c r="B1727" s="117" t="s">
        <v>225</v>
      </c>
      <c r="C1727" s="117" t="s">
        <v>224</v>
      </c>
      <c r="D1727" s="117" t="s">
        <v>223</v>
      </c>
      <c r="E1727" s="117" t="s">
        <v>3210</v>
      </c>
      <c r="F1727" s="117" t="s">
        <v>3209</v>
      </c>
      <c r="G1727" s="118" t="str">
        <f t="shared" si="26"/>
        <v>228125小笠老人ホーム施設組合</v>
      </c>
      <c r="H1727" s="117"/>
      <c r="J1727" s="117"/>
      <c r="K1727" s="121">
        <v>394</v>
      </c>
      <c r="L1727" s="121">
        <v>0</v>
      </c>
      <c r="M1727" s="121">
        <v>0</v>
      </c>
      <c r="N1727" s="121">
        <v>0</v>
      </c>
      <c r="O1727" s="121">
        <v>0</v>
      </c>
    </row>
    <row r="1728" spans="1:15" x14ac:dyDescent="0.4">
      <c r="A1728" s="117" t="s">
        <v>6634</v>
      </c>
      <c r="B1728" s="117" t="s">
        <v>225</v>
      </c>
      <c r="C1728" s="117" t="s">
        <v>224</v>
      </c>
      <c r="D1728" s="117" t="s">
        <v>223</v>
      </c>
      <c r="E1728" s="117" t="s">
        <v>3208</v>
      </c>
      <c r="F1728" s="117" t="s">
        <v>3207</v>
      </c>
      <c r="G1728" s="118" t="str">
        <f t="shared" si="26"/>
        <v>228141養護老人ホームとよおか管理組合</v>
      </c>
      <c r="H1728" s="117"/>
      <c r="J1728" s="117"/>
      <c r="K1728" s="121">
        <v>477</v>
      </c>
      <c r="L1728" s="121">
        <v>0</v>
      </c>
      <c r="M1728" s="121">
        <v>0</v>
      </c>
      <c r="N1728" s="121">
        <v>0</v>
      </c>
      <c r="O1728" s="121">
        <v>14</v>
      </c>
    </row>
    <row r="1729" spans="1:15" x14ac:dyDescent="0.4">
      <c r="A1729" s="117" t="s">
        <v>6634</v>
      </c>
      <c r="B1729" s="117" t="s">
        <v>225</v>
      </c>
      <c r="C1729" s="117" t="s">
        <v>224</v>
      </c>
      <c r="D1729" s="117" t="s">
        <v>223</v>
      </c>
      <c r="E1729" s="117" t="s">
        <v>3206</v>
      </c>
      <c r="F1729" s="117" t="s">
        <v>3205</v>
      </c>
      <c r="G1729" s="118" t="str">
        <f t="shared" si="26"/>
        <v>228150相寿園管理組合</v>
      </c>
      <c r="H1729" s="117"/>
      <c r="J1729" s="117"/>
      <c r="K1729" s="121">
        <v>272</v>
      </c>
      <c r="L1729" s="121">
        <v>0</v>
      </c>
      <c r="M1729" s="121">
        <v>0</v>
      </c>
      <c r="N1729" s="121">
        <v>0</v>
      </c>
      <c r="O1729" s="121">
        <v>0</v>
      </c>
    </row>
    <row r="1730" spans="1:15" x14ac:dyDescent="0.4">
      <c r="A1730" s="117" t="s">
        <v>6634</v>
      </c>
      <c r="B1730" s="117" t="s">
        <v>225</v>
      </c>
      <c r="C1730" s="117" t="s">
        <v>224</v>
      </c>
      <c r="D1730" s="117" t="s">
        <v>223</v>
      </c>
      <c r="E1730" s="117" t="s">
        <v>3204</v>
      </c>
      <c r="F1730" s="117" t="s">
        <v>3203</v>
      </c>
      <c r="G1730" s="118" t="str">
        <f t="shared" ref="G1730:G1793" si="27">E1730&amp;F1730</f>
        <v>228168東遠広域施設組合</v>
      </c>
      <c r="H1730" s="117"/>
      <c r="J1730" s="117"/>
      <c r="K1730" s="121">
        <v>63241</v>
      </c>
      <c r="L1730" s="121">
        <v>31932</v>
      </c>
      <c r="M1730" s="121">
        <v>15764</v>
      </c>
      <c r="N1730" s="121">
        <v>9754</v>
      </c>
      <c r="O1730" s="121">
        <v>194</v>
      </c>
    </row>
    <row r="1731" spans="1:15" x14ac:dyDescent="0.4">
      <c r="A1731" s="117" t="s">
        <v>6634</v>
      </c>
      <c r="B1731" s="117" t="s">
        <v>225</v>
      </c>
      <c r="C1731" s="117" t="s">
        <v>224</v>
      </c>
      <c r="D1731" s="117" t="s">
        <v>223</v>
      </c>
      <c r="E1731" s="117" t="s">
        <v>3202</v>
      </c>
      <c r="F1731" s="117" t="s">
        <v>3201</v>
      </c>
      <c r="G1731" s="118" t="str">
        <f t="shared" si="27"/>
        <v>228176静岡県市町総合事務組合</v>
      </c>
      <c r="H1731" s="117"/>
      <c r="J1731" s="117"/>
      <c r="K1731" s="121">
        <v>3964302</v>
      </c>
      <c r="L1731" s="121">
        <v>36435</v>
      </c>
      <c r="M1731" s="121">
        <v>20092</v>
      </c>
      <c r="N1731" s="121">
        <v>11664</v>
      </c>
      <c r="O1731" s="121">
        <v>3887</v>
      </c>
    </row>
    <row r="1732" spans="1:15" x14ac:dyDescent="0.4">
      <c r="A1732" s="117" t="s">
        <v>6634</v>
      </c>
      <c r="B1732" s="117" t="s">
        <v>225</v>
      </c>
      <c r="C1732" s="117" t="s">
        <v>224</v>
      </c>
      <c r="D1732" s="117" t="s">
        <v>223</v>
      </c>
      <c r="E1732" s="117" t="s">
        <v>3200</v>
      </c>
      <c r="F1732" s="117" t="s">
        <v>3199</v>
      </c>
      <c r="G1732" s="118" t="str">
        <f t="shared" si="27"/>
        <v>228192三島函南広域行政組合</v>
      </c>
      <c r="H1732" s="117"/>
      <c r="J1732" s="117"/>
      <c r="K1732" s="121">
        <v>84604</v>
      </c>
      <c r="L1732" s="121">
        <v>9150</v>
      </c>
      <c r="M1732" s="121">
        <v>4689</v>
      </c>
      <c r="N1732" s="121">
        <v>2885</v>
      </c>
      <c r="O1732" s="121">
        <v>15</v>
      </c>
    </row>
    <row r="1733" spans="1:15" x14ac:dyDescent="0.4">
      <c r="A1733" s="117" t="s">
        <v>6634</v>
      </c>
      <c r="B1733" s="117" t="s">
        <v>225</v>
      </c>
      <c r="C1733" s="117" t="s">
        <v>224</v>
      </c>
      <c r="D1733" s="117" t="s">
        <v>223</v>
      </c>
      <c r="E1733" s="117" t="s">
        <v>3198</v>
      </c>
      <c r="F1733" s="117" t="s">
        <v>3197</v>
      </c>
      <c r="G1733" s="118" t="str">
        <f t="shared" si="27"/>
        <v>228206牧之原市御前崎市広域施設組合</v>
      </c>
      <c r="H1733" s="117"/>
      <c r="J1733" s="117"/>
      <c r="K1733" s="121">
        <v>139254</v>
      </c>
      <c r="L1733" s="121">
        <v>54549</v>
      </c>
      <c r="M1733" s="121">
        <v>29451</v>
      </c>
      <c r="N1733" s="121">
        <v>17151</v>
      </c>
      <c r="O1733" s="121">
        <v>420</v>
      </c>
    </row>
    <row r="1734" spans="1:15" x14ac:dyDescent="0.4">
      <c r="A1734" s="117" t="s">
        <v>6634</v>
      </c>
      <c r="B1734" s="117" t="s">
        <v>225</v>
      </c>
      <c r="C1734" s="117" t="s">
        <v>224</v>
      </c>
      <c r="D1734" s="117" t="s">
        <v>223</v>
      </c>
      <c r="E1734" s="117" t="s">
        <v>3196</v>
      </c>
      <c r="F1734" s="117" t="s">
        <v>3195</v>
      </c>
      <c r="G1734" s="118" t="str">
        <f t="shared" si="27"/>
        <v>228249御殿場市・小山町広域行政組合</v>
      </c>
      <c r="H1734" s="117"/>
      <c r="J1734" s="117"/>
      <c r="K1734" s="121">
        <v>1530950</v>
      </c>
      <c r="L1734" s="121">
        <v>723611</v>
      </c>
      <c r="M1734" s="121">
        <v>401634</v>
      </c>
      <c r="N1734" s="121">
        <v>229480</v>
      </c>
      <c r="O1734" s="121">
        <v>2807</v>
      </c>
    </row>
    <row r="1735" spans="1:15" x14ac:dyDescent="0.4">
      <c r="A1735" s="117" t="s">
        <v>6634</v>
      </c>
      <c r="B1735" s="117" t="s">
        <v>225</v>
      </c>
      <c r="C1735" s="117" t="s">
        <v>224</v>
      </c>
      <c r="D1735" s="117" t="s">
        <v>223</v>
      </c>
      <c r="E1735" s="117" t="s">
        <v>3194</v>
      </c>
      <c r="F1735" s="117" t="s">
        <v>3193</v>
      </c>
      <c r="G1735" s="118" t="str">
        <f t="shared" si="27"/>
        <v>228257東河環境センター</v>
      </c>
      <c r="H1735" s="117"/>
      <c r="J1735" s="117"/>
      <c r="K1735" s="121">
        <v>147644</v>
      </c>
      <c r="L1735" s="121">
        <v>62880</v>
      </c>
      <c r="M1735" s="121">
        <v>32081</v>
      </c>
      <c r="N1735" s="121">
        <v>19222</v>
      </c>
      <c r="O1735" s="121">
        <v>328</v>
      </c>
    </row>
    <row r="1736" spans="1:15" x14ac:dyDescent="0.4">
      <c r="A1736" s="117" t="s">
        <v>6634</v>
      </c>
      <c r="B1736" s="117" t="s">
        <v>225</v>
      </c>
      <c r="C1736" s="117" t="s">
        <v>224</v>
      </c>
      <c r="D1736" s="117" t="s">
        <v>223</v>
      </c>
      <c r="E1736" s="117" t="s">
        <v>3192</v>
      </c>
      <c r="F1736" s="117" t="s">
        <v>3191</v>
      </c>
      <c r="G1736" s="118" t="str">
        <f t="shared" si="27"/>
        <v>228281南豆衛生プラント組合</v>
      </c>
      <c r="H1736" s="117"/>
      <c r="J1736" s="117"/>
      <c r="K1736" s="121">
        <v>17222</v>
      </c>
      <c r="L1736" s="121">
        <v>8927</v>
      </c>
      <c r="M1736" s="121">
        <v>4051</v>
      </c>
      <c r="N1736" s="121">
        <v>2686</v>
      </c>
      <c r="O1736" s="121">
        <v>55</v>
      </c>
    </row>
    <row r="1737" spans="1:15" x14ac:dyDescent="0.4">
      <c r="A1737" s="117" t="s">
        <v>6634</v>
      </c>
      <c r="B1737" s="117" t="s">
        <v>225</v>
      </c>
      <c r="C1737" s="117" t="s">
        <v>224</v>
      </c>
      <c r="D1737" s="117" t="s">
        <v>223</v>
      </c>
      <c r="E1737" s="117" t="s">
        <v>3190</v>
      </c>
      <c r="F1737" s="117" t="s">
        <v>3189</v>
      </c>
      <c r="G1737" s="118" t="str">
        <f t="shared" si="27"/>
        <v>228311川根地区広域施設組合</v>
      </c>
      <c r="H1737" s="117"/>
      <c r="J1737" s="117"/>
      <c r="K1737" s="121">
        <v>331</v>
      </c>
      <c r="L1737" s="121">
        <v>0</v>
      </c>
      <c r="M1737" s="121">
        <v>0</v>
      </c>
      <c r="N1737" s="121">
        <v>0</v>
      </c>
      <c r="O1737" s="121">
        <v>0</v>
      </c>
    </row>
    <row r="1738" spans="1:15" x14ac:dyDescent="0.4">
      <c r="A1738" s="117" t="s">
        <v>6634</v>
      </c>
      <c r="B1738" s="117" t="s">
        <v>225</v>
      </c>
      <c r="C1738" s="117" t="s">
        <v>224</v>
      </c>
      <c r="D1738" s="117" t="s">
        <v>223</v>
      </c>
      <c r="E1738" s="117" t="s">
        <v>3188</v>
      </c>
      <c r="F1738" s="117" t="s">
        <v>3187</v>
      </c>
      <c r="G1738" s="118" t="str">
        <f t="shared" si="27"/>
        <v>228419太田川原野谷川治水水防組合</v>
      </c>
      <c r="H1738" s="117"/>
      <c r="J1738" s="117"/>
      <c r="K1738" s="121">
        <v>3286</v>
      </c>
      <c r="L1738" s="121">
        <v>1598</v>
      </c>
      <c r="M1738" s="121">
        <v>769</v>
      </c>
      <c r="N1738" s="121">
        <v>408</v>
      </c>
      <c r="O1738" s="121">
        <v>3</v>
      </c>
    </row>
    <row r="1739" spans="1:15" x14ac:dyDescent="0.4">
      <c r="A1739" s="117" t="s">
        <v>6634</v>
      </c>
      <c r="B1739" s="117" t="s">
        <v>225</v>
      </c>
      <c r="C1739" s="117" t="s">
        <v>224</v>
      </c>
      <c r="D1739" s="117" t="s">
        <v>223</v>
      </c>
      <c r="E1739" s="117" t="s">
        <v>3186</v>
      </c>
      <c r="F1739" s="117" t="s">
        <v>3185</v>
      </c>
      <c r="G1739" s="118" t="str">
        <f t="shared" si="27"/>
        <v>228427箱根山御山組合</v>
      </c>
      <c r="H1739" s="117"/>
      <c r="J1739" s="117"/>
      <c r="K1739" s="121">
        <v>0</v>
      </c>
      <c r="L1739" s="121">
        <v>0</v>
      </c>
      <c r="M1739" s="121">
        <v>0</v>
      </c>
      <c r="N1739" s="121">
        <v>0</v>
      </c>
      <c r="O1739" s="121">
        <v>0</v>
      </c>
    </row>
    <row r="1740" spans="1:15" x14ac:dyDescent="0.4">
      <c r="A1740" s="117" t="s">
        <v>6634</v>
      </c>
      <c r="B1740" s="117" t="s">
        <v>225</v>
      </c>
      <c r="C1740" s="117" t="s">
        <v>224</v>
      </c>
      <c r="D1740" s="117" t="s">
        <v>223</v>
      </c>
      <c r="E1740" s="117" t="s">
        <v>3184</v>
      </c>
      <c r="F1740" s="117" t="s">
        <v>3183</v>
      </c>
      <c r="G1740" s="118" t="str">
        <f t="shared" si="27"/>
        <v>228435三島市外五ヶ市町箱根山組合</v>
      </c>
      <c r="H1740" s="117"/>
      <c r="J1740" s="117"/>
      <c r="K1740" s="121">
        <v>0</v>
      </c>
      <c r="L1740" s="121">
        <v>0</v>
      </c>
      <c r="M1740" s="121">
        <v>0</v>
      </c>
      <c r="N1740" s="121">
        <v>0</v>
      </c>
      <c r="O1740" s="121">
        <v>0</v>
      </c>
    </row>
    <row r="1741" spans="1:15" x14ac:dyDescent="0.4">
      <c r="A1741" s="117" t="s">
        <v>6634</v>
      </c>
      <c r="B1741" s="117" t="s">
        <v>225</v>
      </c>
      <c r="C1741" s="117" t="s">
        <v>224</v>
      </c>
      <c r="D1741" s="117" t="s">
        <v>223</v>
      </c>
      <c r="E1741" s="117" t="s">
        <v>3182</v>
      </c>
      <c r="F1741" s="117" t="s">
        <v>3181</v>
      </c>
      <c r="G1741" s="118" t="str">
        <f t="shared" si="27"/>
        <v>228478西豆衛生プラント組合</v>
      </c>
      <c r="H1741" s="117"/>
      <c r="J1741" s="117"/>
      <c r="K1741" s="121">
        <v>165</v>
      </c>
      <c r="L1741" s="121">
        <v>0</v>
      </c>
      <c r="M1741" s="121">
        <v>0</v>
      </c>
      <c r="N1741" s="121">
        <v>0</v>
      </c>
      <c r="O1741" s="121">
        <v>0</v>
      </c>
    </row>
    <row r="1742" spans="1:15" x14ac:dyDescent="0.4">
      <c r="A1742" s="117" t="s">
        <v>6634</v>
      </c>
      <c r="B1742" s="117" t="s">
        <v>225</v>
      </c>
      <c r="C1742" s="117" t="s">
        <v>224</v>
      </c>
      <c r="D1742" s="117" t="s">
        <v>223</v>
      </c>
      <c r="E1742" s="117" t="s">
        <v>3180</v>
      </c>
      <c r="F1742" s="117" t="s">
        <v>3179</v>
      </c>
      <c r="G1742" s="118" t="str">
        <f t="shared" si="27"/>
        <v>228516三島市外三ヶ市町箱根山林組合</v>
      </c>
      <c r="H1742" s="117"/>
      <c r="J1742" s="117"/>
      <c r="K1742" s="121">
        <v>0</v>
      </c>
      <c r="L1742" s="121">
        <v>0</v>
      </c>
      <c r="M1742" s="121">
        <v>0</v>
      </c>
      <c r="N1742" s="121">
        <v>0</v>
      </c>
      <c r="O1742" s="121">
        <v>0</v>
      </c>
    </row>
    <row r="1743" spans="1:15" x14ac:dyDescent="0.4">
      <c r="A1743" s="117" t="s">
        <v>6634</v>
      </c>
      <c r="B1743" s="117" t="s">
        <v>225</v>
      </c>
      <c r="C1743" s="117" t="s">
        <v>224</v>
      </c>
      <c r="D1743" s="117" t="s">
        <v>223</v>
      </c>
      <c r="E1743" s="117" t="s">
        <v>3178</v>
      </c>
      <c r="F1743" s="117" t="s">
        <v>6651</v>
      </c>
      <c r="G1743" s="118" t="str">
        <f t="shared" si="27"/>
        <v>228532裾野市長泉町衛生施設組合</v>
      </c>
      <c r="H1743" s="117"/>
      <c r="J1743" s="117"/>
      <c r="K1743" s="121">
        <v>17582</v>
      </c>
      <c r="L1743" s="121">
        <v>8552</v>
      </c>
      <c r="M1743" s="121">
        <v>4309</v>
      </c>
      <c r="N1743" s="121">
        <v>2631</v>
      </c>
      <c r="O1743" s="121">
        <v>66</v>
      </c>
    </row>
    <row r="1744" spans="1:15" x14ac:dyDescent="0.4">
      <c r="A1744" s="117" t="s">
        <v>6634</v>
      </c>
      <c r="B1744" s="117" t="s">
        <v>225</v>
      </c>
      <c r="C1744" s="117" t="s">
        <v>224</v>
      </c>
      <c r="D1744" s="117" t="s">
        <v>223</v>
      </c>
      <c r="E1744" s="117" t="s">
        <v>3177</v>
      </c>
      <c r="F1744" s="117" t="s">
        <v>3176</v>
      </c>
      <c r="G1744" s="118" t="str">
        <f t="shared" si="27"/>
        <v>228541箱根山禁伐林組合</v>
      </c>
      <c r="H1744" s="117"/>
      <c r="J1744" s="117"/>
      <c r="K1744" s="121">
        <v>0</v>
      </c>
      <c r="L1744" s="121">
        <v>0</v>
      </c>
      <c r="M1744" s="121">
        <v>0</v>
      </c>
      <c r="N1744" s="121">
        <v>0</v>
      </c>
      <c r="O1744" s="121">
        <v>0</v>
      </c>
    </row>
    <row r="1745" spans="1:15" x14ac:dyDescent="0.4">
      <c r="A1745" s="117" t="s">
        <v>6634</v>
      </c>
      <c r="B1745" s="117" t="s">
        <v>225</v>
      </c>
      <c r="C1745" s="117" t="s">
        <v>224</v>
      </c>
      <c r="D1745" s="117" t="s">
        <v>223</v>
      </c>
      <c r="E1745" s="117" t="s">
        <v>3175</v>
      </c>
      <c r="F1745" s="117" t="s">
        <v>3174</v>
      </c>
      <c r="G1745" s="118" t="str">
        <f t="shared" si="27"/>
        <v>228591静岡県芦湖水利組合</v>
      </c>
      <c r="H1745" s="117"/>
      <c r="J1745" s="117"/>
      <c r="K1745" s="121">
        <v>927</v>
      </c>
      <c r="L1745" s="121">
        <v>0</v>
      </c>
      <c r="M1745" s="121">
        <v>0</v>
      </c>
      <c r="N1745" s="121">
        <v>0</v>
      </c>
      <c r="O1745" s="121">
        <v>0</v>
      </c>
    </row>
    <row r="1746" spans="1:15" x14ac:dyDescent="0.4">
      <c r="A1746" s="117" t="s">
        <v>6634</v>
      </c>
      <c r="B1746" s="117" t="s">
        <v>225</v>
      </c>
      <c r="C1746" s="117" t="s">
        <v>224</v>
      </c>
      <c r="D1746" s="117" t="s">
        <v>223</v>
      </c>
      <c r="E1746" s="117" t="s">
        <v>3173</v>
      </c>
      <c r="F1746" s="117" t="s">
        <v>3172</v>
      </c>
      <c r="G1746" s="118" t="str">
        <f t="shared" si="27"/>
        <v>228613伊豆市沼津市衛生施設組合</v>
      </c>
      <c r="H1746" s="117"/>
      <c r="J1746" s="117"/>
      <c r="K1746" s="121">
        <v>36783</v>
      </c>
      <c r="L1746" s="121">
        <v>16540</v>
      </c>
      <c r="M1746" s="121">
        <v>7921</v>
      </c>
      <c r="N1746" s="121">
        <v>5081</v>
      </c>
      <c r="O1746" s="121">
        <v>94</v>
      </c>
    </row>
    <row r="1747" spans="1:15" x14ac:dyDescent="0.4">
      <c r="A1747" s="117" t="s">
        <v>6634</v>
      </c>
      <c r="B1747" s="117" t="s">
        <v>225</v>
      </c>
      <c r="C1747" s="117" t="s">
        <v>224</v>
      </c>
      <c r="D1747" s="117" t="s">
        <v>223</v>
      </c>
      <c r="E1747" s="117" t="s">
        <v>3171</v>
      </c>
      <c r="F1747" s="117" t="s">
        <v>3170</v>
      </c>
      <c r="G1747" s="118" t="str">
        <f t="shared" si="27"/>
        <v>228621箱根山殖産林組合</v>
      </c>
      <c r="H1747" s="117"/>
      <c r="J1747" s="117"/>
      <c r="K1747" s="121">
        <v>0</v>
      </c>
      <c r="L1747" s="121">
        <v>0</v>
      </c>
      <c r="M1747" s="121">
        <v>0</v>
      </c>
      <c r="N1747" s="121">
        <v>0</v>
      </c>
      <c r="O1747" s="121">
        <v>0</v>
      </c>
    </row>
    <row r="1748" spans="1:15" x14ac:dyDescent="0.4">
      <c r="A1748" s="117" t="s">
        <v>6634</v>
      </c>
      <c r="B1748" s="117" t="s">
        <v>225</v>
      </c>
      <c r="C1748" s="117" t="s">
        <v>224</v>
      </c>
      <c r="D1748" s="117" t="s">
        <v>223</v>
      </c>
      <c r="E1748" s="117" t="s">
        <v>3169</v>
      </c>
      <c r="F1748" s="117" t="s">
        <v>3168</v>
      </c>
      <c r="G1748" s="118" t="str">
        <f t="shared" si="27"/>
        <v>228893駿東地区交通災害共済組合</v>
      </c>
      <c r="H1748" s="117"/>
      <c r="J1748" s="117"/>
      <c r="K1748" s="121">
        <v>0</v>
      </c>
      <c r="L1748" s="121">
        <v>0</v>
      </c>
      <c r="M1748" s="121">
        <v>0</v>
      </c>
      <c r="N1748" s="121">
        <v>0</v>
      </c>
      <c r="O1748" s="121">
        <v>0</v>
      </c>
    </row>
    <row r="1749" spans="1:15" x14ac:dyDescent="0.4">
      <c r="A1749" s="117" t="s">
        <v>6634</v>
      </c>
      <c r="B1749" s="117" t="s">
        <v>225</v>
      </c>
      <c r="C1749" s="117" t="s">
        <v>224</v>
      </c>
      <c r="D1749" s="117" t="s">
        <v>223</v>
      </c>
      <c r="E1749" s="117" t="s">
        <v>3167</v>
      </c>
      <c r="F1749" s="117" t="s">
        <v>3166</v>
      </c>
      <c r="G1749" s="118" t="str">
        <f t="shared" si="27"/>
        <v>228923岳南排水路管理組合</v>
      </c>
      <c r="H1749" s="117"/>
      <c r="J1749" s="117"/>
      <c r="K1749" s="121">
        <v>108489</v>
      </c>
      <c r="L1749" s="121">
        <v>44927</v>
      </c>
      <c r="M1749" s="121">
        <v>24069</v>
      </c>
      <c r="N1749" s="121">
        <v>13807</v>
      </c>
      <c r="O1749" s="121">
        <v>128</v>
      </c>
    </row>
    <row r="1750" spans="1:15" x14ac:dyDescent="0.4">
      <c r="A1750" s="117" t="s">
        <v>6634</v>
      </c>
      <c r="B1750" s="117" t="s">
        <v>225</v>
      </c>
      <c r="C1750" s="117" t="s">
        <v>224</v>
      </c>
      <c r="D1750" s="117" t="s">
        <v>223</v>
      </c>
      <c r="E1750" s="117" t="s">
        <v>3165</v>
      </c>
      <c r="F1750" s="117" t="s">
        <v>3164</v>
      </c>
      <c r="G1750" s="118" t="str">
        <f t="shared" si="27"/>
        <v>228958駿遠学園管理組合</v>
      </c>
      <c r="H1750" s="117"/>
      <c r="J1750" s="117"/>
      <c r="K1750" s="121">
        <v>172884</v>
      </c>
      <c r="L1750" s="121">
        <v>85491</v>
      </c>
      <c r="M1750" s="121">
        <v>47838</v>
      </c>
      <c r="N1750" s="121">
        <v>27009</v>
      </c>
      <c r="O1750" s="121">
        <v>164</v>
      </c>
    </row>
    <row r="1751" spans="1:15" x14ac:dyDescent="0.4">
      <c r="A1751" s="117" t="s">
        <v>6634</v>
      </c>
      <c r="B1751" s="117" t="s">
        <v>225</v>
      </c>
      <c r="C1751" s="117" t="s">
        <v>224</v>
      </c>
      <c r="D1751" s="117" t="s">
        <v>223</v>
      </c>
      <c r="E1751" s="117" t="s">
        <v>3163</v>
      </c>
      <c r="F1751" s="117" t="s">
        <v>3162</v>
      </c>
      <c r="G1751" s="118" t="str">
        <f t="shared" si="27"/>
        <v>228991御前崎市牧之原市学校組合</v>
      </c>
      <c r="H1751" s="117"/>
      <c r="J1751" s="117"/>
      <c r="K1751" s="121">
        <v>5999</v>
      </c>
      <c r="L1751" s="121">
        <v>2230</v>
      </c>
      <c r="M1751" s="121">
        <v>1056</v>
      </c>
      <c r="N1751" s="121">
        <v>698</v>
      </c>
      <c r="O1751" s="121">
        <v>20</v>
      </c>
    </row>
    <row r="1752" spans="1:15" x14ac:dyDescent="0.4">
      <c r="A1752" s="117" t="s">
        <v>6634</v>
      </c>
      <c r="B1752" s="117" t="s">
        <v>225</v>
      </c>
      <c r="C1752" s="117" t="s">
        <v>224</v>
      </c>
      <c r="D1752" s="117" t="s">
        <v>223</v>
      </c>
      <c r="E1752" s="117" t="s">
        <v>3161</v>
      </c>
      <c r="F1752" s="117" t="s">
        <v>3160</v>
      </c>
      <c r="G1752" s="118" t="str">
        <f t="shared" si="27"/>
        <v>229024東遠学園組合</v>
      </c>
      <c r="H1752" s="117"/>
      <c r="J1752" s="117"/>
      <c r="K1752" s="121">
        <v>525617</v>
      </c>
      <c r="L1752" s="121">
        <v>216995</v>
      </c>
      <c r="M1752" s="121">
        <v>112940</v>
      </c>
      <c r="N1752" s="121">
        <v>78072</v>
      </c>
      <c r="O1752" s="121">
        <v>712</v>
      </c>
    </row>
    <row r="1753" spans="1:15" x14ac:dyDescent="0.4">
      <c r="A1753" s="117" t="s">
        <v>6634</v>
      </c>
      <c r="B1753" s="117" t="s">
        <v>225</v>
      </c>
      <c r="C1753" s="117" t="s">
        <v>224</v>
      </c>
      <c r="D1753" s="117" t="s">
        <v>223</v>
      </c>
      <c r="E1753" s="117" t="s">
        <v>3159</v>
      </c>
      <c r="F1753" s="117" t="s">
        <v>3158</v>
      </c>
      <c r="G1753" s="118" t="str">
        <f t="shared" si="27"/>
        <v>229032浅羽地域湛水防除施設組合</v>
      </c>
      <c r="H1753" s="117"/>
      <c r="J1753" s="117"/>
      <c r="K1753" s="121">
        <v>845</v>
      </c>
      <c r="L1753" s="121">
        <v>0</v>
      </c>
      <c r="M1753" s="121">
        <v>384</v>
      </c>
      <c r="N1753" s="121">
        <v>0</v>
      </c>
      <c r="O1753" s="121">
        <v>0</v>
      </c>
    </row>
    <row r="1754" spans="1:15" x14ac:dyDescent="0.4">
      <c r="A1754" s="117" t="s">
        <v>6634</v>
      </c>
      <c r="B1754" s="117" t="s">
        <v>225</v>
      </c>
      <c r="C1754" s="117" t="s">
        <v>224</v>
      </c>
      <c r="D1754" s="117" t="s">
        <v>223</v>
      </c>
      <c r="E1754" s="117" t="s">
        <v>3157</v>
      </c>
      <c r="F1754" s="117" t="s">
        <v>3156</v>
      </c>
      <c r="G1754" s="118" t="str">
        <f t="shared" si="27"/>
        <v>229041浜名学園組合</v>
      </c>
      <c r="H1754" s="117"/>
      <c r="J1754" s="117"/>
      <c r="K1754" s="121">
        <v>258000</v>
      </c>
      <c r="L1754" s="121">
        <v>123303</v>
      </c>
      <c r="M1754" s="121">
        <v>62389</v>
      </c>
      <c r="N1754" s="121">
        <v>35445</v>
      </c>
      <c r="O1754" s="121">
        <v>279</v>
      </c>
    </row>
    <row r="1755" spans="1:15" x14ac:dyDescent="0.4">
      <c r="A1755" s="117" t="s">
        <v>6634</v>
      </c>
      <c r="B1755" s="117" t="s">
        <v>225</v>
      </c>
      <c r="C1755" s="117" t="s">
        <v>224</v>
      </c>
      <c r="D1755" s="117" t="s">
        <v>223</v>
      </c>
      <c r="E1755" s="117" t="s">
        <v>3155</v>
      </c>
      <c r="F1755" s="117" t="s">
        <v>3154</v>
      </c>
      <c r="G1755" s="118" t="str">
        <f t="shared" si="27"/>
        <v>229075駿豆学園管理組合</v>
      </c>
      <c r="H1755" s="117"/>
      <c r="J1755" s="117"/>
      <c r="K1755" s="121">
        <v>175513</v>
      </c>
      <c r="L1755" s="121">
        <v>90291</v>
      </c>
      <c r="M1755" s="121">
        <v>44458</v>
      </c>
      <c r="N1755" s="121">
        <v>27171</v>
      </c>
      <c r="O1755" s="121">
        <v>146</v>
      </c>
    </row>
    <row r="1756" spans="1:15" x14ac:dyDescent="0.4">
      <c r="A1756" s="117" t="s">
        <v>6634</v>
      </c>
      <c r="B1756" s="117" t="s">
        <v>225</v>
      </c>
      <c r="C1756" s="117" t="s">
        <v>224</v>
      </c>
      <c r="D1756" s="117" t="s">
        <v>223</v>
      </c>
      <c r="E1756" s="117" t="s">
        <v>3153</v>
      </c>
      <c r="F1756" s="117" t="s">
        <v>3152</v>
      </c>
      <c r="G1756" s="118" t="str">
        <f t="shared" si="27"/>
        <v>229091袋井市森町広域行政組合</v>
      </c>
      <c r="H1756" s="117"/>
      <c r="J1756" s="117"/>
      <c r="K1756" s="121">
        <v>1002570</v>
      </c>
      <c r="L1756" s="121">
        <v>478673</v>
      </c>
      <c r="M1756" s="121">
        <v>287873</v>
      </c>
      <c r="N1756" s="121">
        <v>157995</v>
      </c>
      <c r="O1756" s="121">
        <v>8</v>
      </c>
    </row>
    <row r="1757" spans="1:15" x14ac:dyDescent="0.4">
      <c r="A1757" s="117" t="s">
        <v>6634</v>
      </c>
      <c r="B1757" s="117" t="s">
        <v>225</v>
      </c>
      <c r="C1757" s="117" t="s">
        <v>224</v>
      </c>
      <c r="D1757" s="117" t="s">
        <v>223</v>
      </c>
      <c r="E1757" s="117" t="s">
        <v>3151</v>
      </c>
      <c r="F1757" s="117" t="s">
        <v>3150</v>
      </c>
      <c r="G1757" s="118" t="str">
        <f t="shared" si="27"/>
        <v>229113駿東伊豆消防組合</v>
      </c>
      <c r="H1757" s="117"/>
      <c r="J1757" s="117"/>
      <c r="K1757" s="121">
        <v>4756849</v>
      </c>
      <c r="L1757" s="121">
        <v>2355093</v>
      </c>
      <c r="M1757" s="121">
        <v>1492350</v>
      </c>
      <c r="N1757" s="121">
        <v>762196</v>
      </c>
      <c r="O1757" s="121">
        <v>7981</v>
      </c>
    </row>
    <row r="1758" spans="1:15" x14ac:dyDescent="0.4">
      <c r="A1758" s="117" t="s">
        <v>6634</v>
      </c>
      <c r="B1758" s="117" t="s">
        <v>225</v>
      </c>
      <c r="C1758" s="117" t="s">
        <v>224</v>
      </c>
      <c r="D1758" s="117" t="s">
        <v>223</v>
      </c>
      <c r="E1758" s="117" t="s">
        <v>3149</v>
      </c>
      <c r="F1758" s="117" t="s">
        <v>3148</v>
      </c>
      <c r="G1758" s="118" t="str">
        <f t="shared" si="27"/>
        <v>229202中遠広域事務組合</v>
      </c>
      <c r="H1758" s="117"/>
      <c r="J1758" s="117"/>
      <c r="K1758" s="121">
        <v>10805</v>
      </c>
      <c r="L1758" s="121">
        <v>0</v>
      </c>
      <c r="M1758" s="121">
        <v>409</v>
      </c>
      <c r="N1758" s="121">
        <v>1415</v>
      </c>
      <c r="O1758" s="121">
        <v>0</v>
      </c>
    </row>
    <row r="1759" spans="1:15" x14ac:dyDescent="0.4">
      <c r="A1759" s="117" t="s">
        <v>6634</v>
      </c>
      <c r="B1759" s="117" t="s">
        <v>225</v>
      </c>
      <c r="C1759" s="117" t="s">
        <v>224</v>
      </c>
      <c r="D1759" s="117" t="s">
        <v>223</v>
      </c>
      <c r="E1759" s="117" t="s">
        <v>3147</v>
      </c>
      <c r="F1759" s="117" t="s">
        <v>3146</v>
      </c>
      <c r="G1759" s="118" t="str">
        <f t="shared" si="27"/>
        <v>229211志太広域事務組合</v>
      </c>
      <c r="H1759" s="117"/>
      <c r="J1759" s="117"/>
      <c r="K1759" s="121">
        <v>2331520</v>
      </c>
      <c r="L1759" s="121">
        <v>1145045</v>
      </c>
      <c r="M1759" s="121">
        <v>674708</v>
      </c>
      <c r="N1759" s="121">
        <v>366852</v>
      </c>
      <c r="O1759" s="121">
        <v>7173</v>
      </c>
    </row>
    <row r="1760" spans="1:15" x14ac:dyDescent="0.4">
      <c r="A1760" s="117" t="s">
        <v>6634</v>
      </c>
      <c r="B1760" s="117" t="s">
        <v>225</v>
      </c>
      <c r="C1760" s="117" t="s">
        <v>224</v>
      </c>
      <c r="D1760" s="117" t="s">
        <v>223</v>
      </c>
      <c r="E1760" s="117" t="s">
        <v>3145</v>
      </c>
      <c r="F1760" s="117" t="s">
        <v>3144</v>
      </c>
      <c r="G1760" s="118" t="str">
        <f t="shared" si="27"/>
        <v>229326東遠地区聖苑組合</v>
      </c>
      <c r="H1760" s="117"/>
      <c r="J1760" s="117"/>
      <c r="K1760" s="121">
        <v>26316</v>
      </c>
      <c r="L1760" s="121">
        <v>12798</v>
      </c>
      <c r="M1760" s="121">
        <v>7016</v>
      </c>
      <c r="N1760" s="121">
        <v>4050</v>
      </c>
      <c r="O1760" s="121">
        <v>36</v>
      </c>
    </row>
    <row r="1761" spans="1:15" x14ac:dyDescent="0.4">
      <c r="A1761" s="117" t="s">
        <v>6634</v>
      </c>
      <c r="B1761" s="117" t="s">
        <v>225</v>
      </c>
      <c r="C1761" s="117" t="s">
        <v>224</v>
      </c>
      <c r="D1761" s="117" t="s">
        <v>223</v>
      </c>
      <c r="E1761" s="117" t="s">
        <v>3143</v>
      </c>
      <c r="F1761" s="117" t="s">
        <v>3142</v>
      </c>
      <c r="G1761" s="118" t="str">
        <f t="shared" si="27"/>
        <v>229351伊豆斎場組合</v>
      </c>
      <c r="H1761" s="117"/>
      <c r="J1761" s="117"/>
      <c r="K1761" s="121">
        <v>5672</v>
      </c>
      <c r="L1761" s="121">
        <v>3445</v>
      </c>
      <c r="M1761" s="121">
        <v>1096</v>
      </c>
      <c r="N1761" s="121">
        <v>949</v>
      </c>
      <c r="O1761" s="121">
        <v>17</v>
      </c>
    </row>
    <row r="1762" spans="1:15" x14ac:dyDescent="0.4">
      <c r="A1762" s="117" t="s">
        <v>6634</v>
      </c>
      <c r="B1762" s="117" t="s">
        <v>225</v>
      </c>
      <c r="C1762" s="117" t="s">
        <v>224</v>
      </c>
      <c r="D1762" s="117" t="s">
        <v>223</v>
      </c>
      <c r="E1762" s="117" t="s">
        <v>3141</v>
      </c>
      <c r="F1762" s="117" t="s">
        <v>3140</v>
      </c>
      <c r="G1762" s="118" t="str">
        <f t="shared" si="27"/>
        <v>229377吉田町牧之原市広域施設組合</v>
      </c>
      <c r="H1762" s="117"/>
      <c r="J1762" s="117"/>
      <c r="K1762" s="121">
        <v>273512</v>
      </c>
      <c r="L1762" s="121">
        <v>142595</v>
      </c>
      <c r="M1762" s="121">
        <v>67768</v>
      </c>
      <c r="N1762" s="121">
        <v>41808</v>
      </c>
      <c r="O1762" s="121">
        <v>468</v>
      </c>
    </row>
    <row r="1763" spans="1:15" x14ac:dyDescent="0.4">
      <c r="A1763" s="117" t="s">
        <v>6634</v>
      </c>
      <c r="B1763" s="117" t="s">
        <v>225</v>
      </c>
      <c r="C1763" s="117" t="s">
        <v>224</v>
      </c>
      <c r="D1763" s="117" t="s">
        <v>223</v>
      </c>
      <c r="E1763" s="117" t="s">
        <v>3139</v>
      </c>
      <c r="F1763" s="117" t="s">
        <v>3138</v>
      </c>
      <c r="G1763" s="118" t="str">
        <f t="shared" si="27"/>
        <v>229393下田地区消防組合</v>
      </c>
      <c r="H1763" s="117"/>
      <c r="J1763" s="117"/>
      <c r="K1763" s="121">
        <v>840905</v>
      </c>
      <c r="L1763" s="121">
        <v>427227</v>
      </c>
      <c r="M1763" s="121">
        <v>216922</v>
      </c>
      <c r="N1763" s="121">
        <v>130091</v>
      </c>
      <c r="O1763" s="121">
        <v>1533</v>
      </c>
    </row>
    <row r="1764" spans="1:15" x14ac:dyDescent="0.4">
      <c r="A1764" s="117" t="s">
        <v>6634</v>
      </c>
      <c r="B1764" s="117" t="s">
        <v>225</v>
      </c>
      <c r="C1764" s="117" t="s">
        <v>224</v>
      </c>
      <c r="D1764" s="117" t="s">
        <v>223</v>
      </c>
      <c r="E1764" s="117" t="s">
        <v>3137</v>
      </c>
      <c r="F1764" s="117" t="s">
        <v>3136</v>
      </c>
      <c r="G1764" s="118" t="str">
        <f t="shared" si="27"/>
        <v>229466中東遠看護専門学校組合</v>
      </c>
      <c r="H1764" s="117"/>
      <c r="J1764" s="117"/>
      <c r="K1764" s="121">
        <v>175932</v>
      </c>
      <c r="L1764" s="121">
        <v>98351</v>
      </c>
      <c r="M1764" s="121">
        <v>46672</v>
      </c>
      <c r="N1764" s="121">
        <v>28446</v>
      </c>
      <c r="O1764" s="121">
        <v>163</v>
      </c>
    </row>
    <row r="1765" spans="1:15" x14ac:dyDescent="0.4">
      <c r="A1765" s="117" t="s">
        <v>6634</v>
      </c>
      <c r="B1765" s="117" t="s">
        <v>225</v>
      </c>
      <c r="C1765" s="117" t="s">
        <v>224</v>
      </c>
      <c r="D1765" s="117" t="s">
        <v>223</v>
      </c>
      <c r="E1765" s="117" t="s">
        <v>3135</v>
      </c>
      <c r="F1765" s="117" t="s">
        <v>3134</v>
      </c>
      <c r="G1765" s="118" t="str">
        <f t="shared" si="27"/>
        <v>229504一部事務組合下田メディカルセンター（普通会計分）</v>
      </c>
      <c r="H1765" s="117"/>
      <c r="J1765" s="117"/>
      <c r="K1765" s="121">
        <v>0</v>
      </c>
      <c r="L1765" s="121">
        <v>0</v>
      </c>
      <c r="M1765" s="121">
        <v>0</v>
      </c>
      <c r="N1765" s="121">
        <v>0</v>
      </c>
      <c r="O1765" s="121">
        <v>0</v>
      </c>
    </row>
    <row r="1766" spans="1:15" x14ac:dyDescent="0.4">
      <c r="A1766" s="117" t="s">
        <v>6634</v>
      </c>
      <c r="B1766" s="117" t="s">
        <v>225</v>
      </c>
      <c r="C1766" s="117" t="s">
        <v>224</v>
      </c>
      <c r="D1766" s="117" t="s">
        <v>223</v>
      </c>
      <c r="E1766" s="117" t="s">
        <v>3133</v>
      </c>
      <c r="F1766" s="117" t="s">
        <v>3132</v>
      </c>
      <c r="G1766" s="118" t="str">
        <f t="shared" si="27"/>
        <v>229539榛原総合病院組合（普通会計分）</v>
      </c>
      <c r="H1766" s="117"/>
      <c r="J1766" s="117"/>
      <c r="K1766" s="121">
        <v>74424</v>
      </c>
      <c r="L1766" s="121">
        <v>32639</v>
      </c>
      <c r="M1766" s="121">
        <v>13946</v>
      </c>
      <c r="N1766" s="121">
        <v>9542</v>
      </c>
      <c r="O1766" s="121">
        <v>58</v>
      </c>
    </row>
    <row r="1767" spans="1:15" x14ac:dyDescent="0.4">
      <c r="A1767" s="117" t="s">
        <v>6634</v>
      </c>
      <c r="B1767" s="117" t="s">
        <v>225</v>
      </c>
      <c r="C1767" s="117" t="s">
        <v>224</v>
      </c>
      <c r="D1767" s="117" t="s">
        <v>223</v>
      </c>
      <c r="E1767" s="117" t="s">
        <v>3131</v>
      </c>
      <c r="F1767" s="117" t="s">
        <v>3130</v>
      </c>
      <c r="G1767" s="118" t="str">
        <f t="shared" si="27"/>
        <v>229547掛川市・菊川市衛生施設組合</v>
      </c>
      <c r="H1767" s="117"/>
      <c r="J1767" s="117"/>
      <c r="K1767" s="121">
        <v>38573</v>
      </c>
      <c r="L1767" s="121">
        <v>14858</v>
      </c>
      <c r="M1767" s="121">
        <v>7695</v>
      </c>
      <c r="N1767" s="121">
        <v>4661</v>
      </c>
      <c r="O1767" s="121">
        <v>80</v>
      </c>
    </row>
    <row r="1768" spans="1:15" x14ac:dyDescent="0.4">
      <c r="A1768" s="117" t="s">
        <v>6634</v>
      </c>
      <c r="B1768" s="117" t="s">
        <v>225</v>
      </c>
      <c r="C1768" s="117" t="s">
        <v>224</v>
      </c>
      <c r="D1768" s="117" t="s">
        <v>223</v>
      </c>
      <c r="E1768" s="117" t="s">
        <v>3129</v>
      </c>
      <c r="F1768" s="117" t="s">
        <v>3128</v>
      </c>
      <c r="G1768" s="118" t="str">
        <f t="shared" si="27"/>
        <v>229563静岡県後期高齢者医療広域連合</v>
      </c>
      <c r="H1768" s="117"/>
      <c r="J1768" s="117"/>
      <c r="K1768" s="121">
        <v>928</v>
      </c>
      <c r="L1768" s="121">
        <v>0</v>
      </c>
      <c r="M1768" s="121">
        <v>0</v>
      </c>
      <c r="N1768" s="121">
        <v>0</v>
      </c>
      <c r="O1768" s="121">
        <v>0</v>
      </c>
    </row>
    <row r="1769" spans="1:15" x14ac:dyDescent="0.4">
      <c r="A1769" s="117" t="s">
        <v>6634</v>
      </c>
      <c r="B1769" s="117" t="s">
        <v>225</v>
      </c>
      <c r="C1769" s="117" t="s">
        <v>224</v>
      </c>
      <c r="D1769" s="117" t="s">
        <v>223</v>
      </c>
      <c r="E1769" s="117" t="s">
        <v>3127</v>
      </c>
      <c r="F1769" s="117" t="s">
        <v>3126</v>
      </c>
      <c r="G1769" s="118" t="str">
        <f t="shared" si="27"/>
        <v>229571静岡地方税滞納整理機構</v>
      </c>
      <c r="H1769" s="117"/>
      <c r="J1769" s="117"/>
      <c r="K1769" s="121">
        <v>137747</v>
      </c>
      <c r="L1769" s="121">
        <v>0</v>
      </c>
      <c r="M1769" s="121">
        <v>444</v>
      </c>
      <c r="N1769" s="121">
        <v>0</v>
      </c>
      <c r="O1769" s="121">
        <v>0</v>
      </c>
    </row>
    <row r="1770" spans="1:15" x14ac:dyDescent="0.4">
      <c r="A1770" s="117" t="s">
        <v>6634</v>
      </c>
      <c r="B1770" s="117" t="s">
        <v>225</v>
      </c>
      <c r="C1770" s="117" t="s">
        <v>224</v>
      </c>
      <c r="D1770" s="117" t="s">
        <v>223</v>
      </c>
      <c r="E1770" s="117" t="s">
        <v>3125</v>
      </c>
      <c r="F1770" s="117" t="s">
        <v>3124</v>
      </c>
      <c r="G1770" s="118" t="str">
        <f t="shared" si="27"/>
        <v>229598伊豆市伊豆の国市廃棄物処理施設組合</v>
      </c>
      <c r="H1770" s="117"/>
      <c r="J1770" s="117"/>
      <c r="K1770" s="121">
        <v>403</v>
      </c>
      <c r="L1770" s="121">
        <v>0</v>
      </c>
      <c r="M1770" s="121">
        <v>0</v>
      </c>
      <c r="N1770" s="121">
        <v>0</v>
      </c>
      <c r="O1770" s="121">
        <v>0</v>
      </c>
    </row>
    <row r="1771" spans="1:15" x14ac:dyDescent="0.4">
      <c r="A1771" s="117" t="s">
        <v>6634</v>
      </c>
      <c r="B1771" s="117" t="s">
        <v>225</v>
      </c>
      <c r="C1771" s="117" t="s">
        <v>224</v>
      </c>
      <c r="D1771" s="117" t="s">
        <v>223</v>
      </c>
      <c r="E1771" s="117" t="s">
        <v>3123</v>
      </c>
      <c r="F1771" s="117" t="s">
        <v>3122</v>
      </c>
      <c r="G1771" s="118" t="str">
        <f t="shared" si="27"/>
        <v>229601富士山南東消防組合</v>
      </c>
      <c r="H1771" s="117"/>
      <c r="J1771" s="117"/>
      <c r="K1771" s="121">
        <v>2059065</v>
      </c>
      <c r="L1771" s="121">
        <v>1004043</v>
      </c>
      <c r="M1771" s="121">
        <v>590690</v>
      </c>
      <c r="N1771" s="121">
        <v>323640</v>
      </c>
      <c r="O1771" s="121">
        <v>3781</v>
      </c>
    </row>
    <row r="1772" spans="1:15" x14ac:dyDescent="0.4">
      <c r="A1772" s="117" t="s">
        <v>6634</v>
      </c>
      <c r="B1772" s="117" t="s">
        <v>225</v>
      </c>
      <c r="C1772" s="117" t="s">
        <v>224</v>
      </c>
      <c r="D1772" s="117" t="s">
        <v>223</v>
      </c>
      <c r="E1772" s="117" t="s">
        <v>3120</v>
      </c>
      <c r="F1772" s="117" t="s">
        <v>3119</v>
      </c>
      <c r="G1772" s="118" t="str">
        <f t="shared" si="27"/>
        <v>231002名古屋市</v>
      </c>
      <c r="H1772" s="117"/>
      <c r="J1772" s="117"/>
      <c r="K1772" s="121">
        <v>254258570</v>
      </c>
      <c r="L1772" s="121">
        <v>119166967</v>
      </c>
      <c r="M1772" s="121">
        <v>59890447</v>
      </c>
      <c r="N1772" s="121">
        <v>37274399</v>
      </c>
      <c r="O1772" s="121">
        <v>359374</v>
      </c>
    </row>
    <row r="1773" spans="1:15" x14ac:dyDescent="0.4">
      <c r="A1773" s="117" t="s">
        <v>6634</v>
      </c>
      <c r="B1773" s="117" t="s">
        <v>225</v>
      </c>
      <c r="C1773" s="117" t="s">
        <v>224</v>
      </c>
      <c r="D1773" s="117" t="s">
        <v>223</v>
      </c>
      <c r="E1773" s="117" t="s">
        <v>3118</v>
      </c>
      <c r="F1773" s="117" t="s">
        <v>3117</v>
      </c>
      <c r="G1773" s="118" t="str">
        <f t="shared" si="27"/>
        <v>232017豊橋市</v>
      </c>
      <c r="H1773" s="117"/>
      <c r="J1773" s="117"/>
      <c r="K1773" s="121">
        <v>19823394</v>
      </c>
      <c r="L1773" s="121">
        <v>8504081</v>
      </c>
      <c r="M1773" s="121">
        <v>4530535</v>
      </c>
      <c r="N1773" s="121">
        <v>2671744</v>
      </c>
      <c r="O1773" s="121">
        <v>21495</v>
      </c>
    </row>
    <row r="1774" spans="1:15" x14ac:dyDescent="0.4">
      <c r="A1774" s="117" t="s">
        <v>6634</v>
      </c>
      <c r="B1774" s="117" t="s">
        <v>225</v>
      </c>
      <c r="C1774" s="117" t="s">
        <v>224</v>
      </c>
      <c r="D1774" s="117" t="s">
        <v>223</v>
      </c>
      <c r="E1774" s="117" t="s">
        <v>3116</v>
      </c>
      <c r="F1774" s="117" t="s">
        <v>3115</v>
      </c>
      <c r="G1774" s="118" t="str">
        <f t="shared" si="27"/>
        <v>232025岡崎市</v>
      </c>
      <c r="H1774" s="117"/>
      <c r="J1774" s="117"/>
      <c r="K1774" s="121">
        <v>20010131</v>
      </c>
      <c r="L1774" s="121">
        <v>9224809</v>
      </c>
      <c r="M1774" s="121">
        <v>4733200</v>
      </c>
      <c r="N1774" s="121">
        <v>2846851</v>
      </c>
      <c r="O1774" s="121">
        <v>26141</v>
      </c>
    </row>
    <row r="1775" spans="1:15" x14ac:dyDescent="0.4">
      <c r="A1775" s="117" t="s">
        <v>6634</v>
      </c>
      <c r="B1775" s="117" t="s">
        <v>225</v>
      </c>
      <c r="C1775" s="117" t="s">
        <v>224</v>
      </c>
      <c r="D1775" s="117" t="s">
        <v>223</v>
      </c>
      <c r="E1775" s="117" t="s">
        <v>3114</v>
      </c>
      <c r="F1775" s="117" t="s">
        <v>3113</v>
      </c>
      <c r="G1775" s="118" t="str">
        <f t="shared" si="27"/>
        <v>232033一宮市</v>
      </c>
      <c r="H1775" s="117"/>
      <c r="J1775" s="117"/>
      <c r="K1775" s="121">
        <v>17001561</v>
      </c>
      <c r="L1775" s="121">
        <v>8355403</v>
      </c>
      <c r="M1775" s="121">
        <v>4152016</v>
      </c>
      <c r="N1775" s="121">
        <v>2620267</v>
      </c>
      <c r="O1775" s="121">
        <v>28150</v>
      </c>
    </row>
    <row r="1776" spans="1:15" x14ac:dyDescent="0.4">
      <c r="A1776" s="117" t="s">
        <v>6634</v>
      </c>
      <c r="B1776" s="117" t="s">
        <v>225</v>
      </c>
      <c r="C1776" s="117" t="s">
        <v>224</v>
      </c>
      <c r="D1776" s="117" t="s">
        <v>223</v>
      </c>
      <c r="E1776" s="117" t="s">
        <v>3112</v>
      </c>
      <c r="F1776" s="117" t="s">
        <v>3111</v>
      </c>
      <c r="G1776" s="118" t="str">
        <f t="shared" si="27"/>
        <v>232041瀬戸市</v>
      </c>
      <c r="H1776" s="117"/>
      <c r="J1776" s="117"/>
      <c r="K1776" s="121">
        <v>5758375</v>
      </c>
      <c r="L1776" s="121">
        <v>2635223</v>
      </c>
      <c r="M1776" s="121">
        <v>1407132</v>
      </c>
      <c r="N1776" s="121">
        <v>876011</v>
      </c>
      <c r="O1776" s="121">
        <v>6682</v>
      </c>
    </row>
    <row r="1777" spans="1:15" x14ac:dyDescent="0.4">
      <c r="A1777" s="117" t="s">
        <v>6634</v>
      </c>
      <c r="B1777" s="117" t="s">
        <v>225</v>
      </c>
      <c r="C1777" s="117" t="s">
        <v>224</v>
      </c>
      <c r="D1777" s="117" t="s">
        <v>223</v>
      </c>
      <c r="E1777" s="117" t="s">
        <v>3110</v>
      </c>
      <c r="F1777" s="117" t="s">
        <v>3109</v>
      </c>
      <c r="G1777" s="118" t="str">
        <f t="shared" si="27"/>
        <v>232050半田市</v>
      </c>
      <c r="H1777" s="117"/>
      <c r="J1777" s="117"/>
      <c r="K1777" s="121">
        <v>5216313</v>
      </c>
      <c r="L1777" s="121">
        <v>2547327</v>
      </c>
      <c r="M1777" s="121">
        <v>1123918</v>
      </c>
      <c r="N1777" s="121">
        <v>753694</v>
      </c>
      <c r="O1777" s="121">
        <v>4697</v>
      </c>
    </row>
    <row r="1778" spans="1:15" x14ac:dyDescent="0.4">
      <c r="A1778" s="117" t="s">
        <v>6634</v>
      </c>
      <c r="B1778" s="117" t="s">
        <v>225</v>
      </c>
      <c r="C1778" s="117" t="s">
        <v>224</v>
      </c>
      <c r="D1778" s="117" t="s">
        <v>223</v>
      </c>
      <c r="E1778" s="117" t="s">
        <v>3108</v>
      </c>
      <c r="F1778" s="117" t="s">
        <v>3107</v>
      </c>
      <c r="G1778" s="118" t="str">
        <f t="shared" si="27"/>
        <v>232068春日井市</v>
      </c>
      <c r="H1778" s="117"/>
      <c r="J1778" s="117"/>
      <c r="K1778" s="121">
        <v>13797239</v>
      </c>
      <c r="L1778" s="121">
        <v>6360259</v>
      </c>
      <c r="M1778" s="121">
        <v>3435807</v>
      </c>
      <c r="N1778" s="121">
        <v>2335779</v>
      </c>
      <c r="O1778" s="121">
        <v>15828</v>
      </c>
    </row>
    <row r="1779" spans="1:15" x14ac:dyDescent="0.4">
      <c r="A1779" s="117" t="s">
        <v>6634</v>
      </c>
      <c r="B1779" s="117" t="s">
        <v>225</v>
      </c>
      <c r="C1779" s="117" t="s">
        <v>224</v>
      </c>
      <c r="D1779" s="117" t="s">
        <v>223</v>
      </c>
      <c r="E1779" s="117" t="s">
        <v>3106</v>
      </c>
      <c r="F1779" s="117" t="s">
        <v>3105</v>
      </c>
      <c r="G1779" s="118" t="str">
        <f t="shared" si="27"/>
        <v>232076豊川市</v>
      </c>
      <c r="H1779" s="117"/>
      <c r="J1779" s="117"/>
      <c r="K1779" s="121">
        <v>9892779</v>
      </c>
      <c r="L1779" s="121">
        <v>4393248</v>
      </c>
      <c r="M1779" s="121">
        <v>2269735</v>
      </c>
      <c r="N1779" s="121">
        <v>1363983</v>
      </c>
      <c r="O1779" s="121">
        <v>10240</v>
      </c>
    </row>
    <row r="1780" spans="1:15" x14ac:dyDescent="0.4">
      <c r="A1780" s="117" t="s">
        <v>6634</v>
      </c>
      <c r="B1780" s="117" t="s">
        <v>225</v>
      </c>
      <c r="C1780" s="117" t="s">
        <v>224</v>
      </c>
      <c r="D1780" s="117" t="s">
        <v>223</v>
      </c>
      <c r="E1780" s="117" t="s">
        <v>3104</v>
      </c>
      <c r="F1780" s="117" t="s">
        <v>3103</v>
      </c>
      <c r="G1780" s="118" t="str">
        <f t="shared" si="27"/>
        <v>232084津島市</v>
      </c>
      <c r="H1780" s="117"/>
      <c r="J1780" s="117"/>
      <c r="K1780" s="121">
        <v>3549568</v>
      </c>
      <c r="L1780" s="121">
        <v>1650702</v>
      </c>
      <c r="M1780" s="121">
        <v>853828</v>
      </c>
      <c r="N1780" s="121">
        <v>526341</v>
      </c>
      <c r="O1780" s="121">
        <v>9033</v>
      </c>
    </row>
    <row r="1781" spans="1:15" x14ac:dyDescent="0.4">
      <c r="A1781" s="117" t="s">
        <v>6634</v>
      </c>
      <c r="B1781" s="117" t="s">
        <v>225</v>
      </c>
      <c r="C1781" s="117" t="s">
        <v>224</v>
      </c>
      <c r="D1781" s="117" t="s">
        <v>223</v>
      </c>
      <c r="E1781" s="117" t="s">
        <v>3102</v>
      </c>
      <c r="F1781" s="117" t="s">
        <v>3101</v>
      </c>
      <c r="G1781" s="118" t="str">
        <f t="shared" si="27"/>
        <v>232092碧南市</v>
      </c>
      <c r="H1781" s="117"/>
      <c r="J1781" s="117"/>
      <c r="K1781" s="121">
        <v>3611863</v>
      </c>
      <c r="L1781" s="121">
        <v>1639729</v>
      </c>
      <c r="M1781" s="121">
        <v>857398</v>
      </c>
      <c r="N1781" s="121">
        <v>566222</v>
      </c>
      <c r="O1781" s="121">
        <v>3510</v>
      </c>
    </row>
    <row r="1782" spans="1:15" x14ac:dyDescent="0.4">
      <c r="A1782" s="117" t="s">
        <v>6634</v>
      </c>
      <c r="B1782" s="117" t="s">
        <v>225</v>
      </c>
      <c r="C1782" s="117" t="s">
        <v>224</v>
      </c>
      <c r="D1782" s="117" t="s">
        <v>223</v>
      </c>
      <c r="E1782" s="117" t="s">
        <v>3100</v>
      </c>
      <c r="F1782" s="117" t="s">
        <v>3099</v>
      </c>
      <c r="G1782" s="118" t="str">
        <f t="shared" si="27"/>
        <v>232106刈谷市</v>
      </c>
      <c r="H1782" s="117"/>
      <c r="J1782" s="117"/>
      <c r="K1782" s="121">
        <v>7712238</v>
      </c>
      <c r="L1782" s="121">
        <v>3483684</v>
      </c>
      <c r="M1782" s="121">
        <v>1908986</v>
      </c>
      <c r="N1782" s="121">
        <v>1145380</v>
      </c>
      <c r="O1782" s="121">
        <v>6586</v>
      </c>
    </row>
    <row r="1783" spans="1:15" x14ac:dyDescent="0.4">
      <c r="A1783" s="117" t="s">
        <v>6634</v>
      </c>
      <c r="B1783" s="117" t="s">
        <v>225</v>
      </c>
      <c r="C1783" s="117" t="s">
        <v>224</v>
      </c>
      <c r="D1783" s="117" t="s">
        <v>223</v>
      </c>
      <c r="E1783" s="117" t="s">
        <v>3098</v>
      </c>
      <c r="F1783" s="117" t="s">
        <v>3097</v>
      </c>
      <c r="G1783" s="118" t="str">
        <f t="shared" si="27"/>
        <v>232114豊田市</v>
      </c>
      <c r="H1783" s="117"/>
      <c r="J1783" s="117"/>
      <c r="K1783" s="121">
        <v>29085785</v>
      </c>
      <c r="L1783" s="121">
        <v>11854288</v>
      </c>
      <c r="M1783" s="121">
        <v>6285050</v>
      </c>
      <c r="N1783" s="121">
        <v>3741663</v>
      </c>
      <c r="O1783" s="121">
        <v>33603</v>
      </c>
    </row>
    <row r="1784" spans="1:15" x14ac:dyDescent="0.4">
      <c r="A1784" s="117" t="s">
        <v>6634</v>
      </c>
      <c r="B1784" s="117" t="s">
        <v>225</v>
      </c>
      <c r="C1784" s="117" t="s">
        <v>224</v>
      </c>
      <c r="D1784" s="117" t="s">
        <v>223</v>
      </c>
      <c r="E1784" s="117" t="s">
        <v>3096</v>
      </c>
      <c r="F1784" s="117" t="s">
        <v>3095</v>
      </c>
      <c r="G1784" s="118" t="str">
        <f t="shared" si="27"/>
        <v>232122安城市</v>
      </c>
      <c r="H1784" s="117"/>
      <c r="J1784" s="117"/>
      <c r="K1784" s="121">
        <v>8386188</v>
      </c>
      <c r="L1784" s="121">
        <v>3884752</v>
      </c>
      <c r="M1784" s="121">
        <v>2035183</v>
      </c>
      <c r="N1784" s="121">
        <v>1180712</v>
      </c>
      <c r="O1784" s="121">
        <v>235879</v>
      </c>
    </row>
    <row r="1785" spans="1:15" x14ac:dyDescent="0.4">
      <c r="A1785" s="117" t="s">
        <v>6634</v>
      </c>
      <c r="B1785" s="117" t="s">
        <v>225</v>
      </c>
      <c r="C1785" s="117" t="s">
        <v>224</v>
      </c>
      <c r="D1785" s="117" t="s">
        <v>223</v>
      </c>
      <c r="E1785" s="117" t="s">
        <v>3094</v>
      </c>
      <c r="F1785" s="117" t="s">
        <v>3093</v>
      </c>
      <c r="G1785" s="118" t="str">
        <f t="shared" si="27"/>
        <v>232131西尾市</v>
      </c>
      <c r="H1785" s="117"/>
      <c r="J1785" s="117"/>
      <c r="K1785" s="121">
        <v>9599016</v>
      </c>
      <c r="L1785" s="121">
        <v>4538962</v>
      </c>
      <c r="M1785" s="121">
        <v>2232945</v>
      </c>
      <c r="N1785" s="121">
        <v>1405671</v>
      </c>
      <c r="O1785" s="121">
        <v>17447</v>
      </c>
    </row>
    <row r="1786" spans="1:15" x14ac:dyDescent="0.4">
      <c r="A1786" s="117" t="s">
        <v>6634</v>
      </c>
      <c r="B1786" s="117" t="s">
        <v>225</v>
      </c>
      <c r="C1786" s="117" t="s">
        <v>224</v>
      </c>
      <c r="D1786" s="117" t="s">
        <v>223</v>
      </c>
      <c r="E1786" s="117" t="s">
        <v>3092</v>
      </c>
      <c r="F1786" s="117" t="s">
        <v>3091</v>
      </c>
      <c r="G1786" s="118" t="str">
        <f t="shared" si="27"/>
        <v>232149蒲郡市</v>
      </c>
      <c r="H1786" s="117"/>
      <c r="J1786" s="117"/>
      <c r="K1786" s="121">
        <v>5137683</v>
      </c>
      <c r="L1786" s="121">
        <v>2086227</v>
      </c>
      <c r="M1786" s="121">
        <v>1132190</v>
      </c>
      <c r="N1786" s="121">
        <v>692456</v>
      </c>
      <c r="O1786" s="121">
        <v>6180</v>
      </c>
    </row>
    <row r="1787" spans="1:15" x14ac:dyDescent="0.4">
      <c r="A1787" s="117" t="s">
        <v>6634</v>
      </c>
      <c r="B1787" s="117" t="s">
        <v>225</v>
      </c>
      <c r="C1787" s="117" t="s">
        <v>224</v>
      </c>
      <c r="D1787" s="117" t="s">
        <v>223</v>
      </c>
      <c r="E1787" s="117" t="s">
        <v>3090</v>
      </c>
      <c r="F1787" s="117" t="s">
        <v>3089</v>
      </c>
      <c r="G1787" s="118" t="str">
        <f t="shared" si="27"/>
        <v>232157犬山市</v>
      </c>
      <c r="H1787" s="117"/>
      <c r="J1787" s="117"/>
      <c r="K1787" s="121">
        <v>3991858</v>
      </c>
      <c r="L1787" s="121">
        <v>1816480</v>
      </c>
      <c r="M1787" s="121">
        <v>934550</v>
      </c>
      <c r="N1787" s="121">
        <v>601009</v>
      </c>
      <c r="O1787" s="121">
        <v>8288</v>
      </c>
    </row>
    <row r="1788" spans="1:15" x14ac:dyDescent="0.4">
      <c r="A1788" s="117" t="s">
        <v>6634</v>
      </c>
      <c r="B1788" s="117" t="s">
        <v>225</v>
      </c>
      <c r="C1788" s="117" t="s">
        <v>224</v>
      </c>
      <c r="D1788" s="117" t="s">
        <v>223</v>
      </c>
      <c r="E1788" s="117" t="s">
        <v>3088</v>
      </c>
      <c r="F1788" s="117" t="s">
        <v>3087</v>
      </c>
      <c r="G1788" s="118" t="str">
        <f t="shared" si="27"/>
        <v>232165常滑市</v>
      </c>
      <c r="H1788" s="117"/>
      <c r="J1788" s="117"/>
      <c r="K1788" s="121">
        <v>3163109</v>
      </c>
      <c r="L1788" s="121">
        <v>1430860</v>
      </c>
      <c r="M1788" s="121">
        <v>710087</v>
      </c>
      <c r="N1788" s="121">
        <v>449087</v>
      </c>
      <c r="O1788" s="121">
        <v>30</v>
      </c>
    </row>
    <row r="1789" spans="1:15" x14ac:dyDescent="0.4">
      <c r="A1789" s="117" t="s">
        <v>6634</v>
      </c>
      <c r="B1789" s="117" t="s">
        <v>225</v>
      </c>
      <c r="C1789" s="117" t="s">
        <v>224</v>
      </c>
      <c r="D1789" s="117" t="s">
        <v>223</v>
      </c>
      <c r="E1789" s="117" t="s">
        <v>3086</v>
      </c>
      <c r="F1789" s="117" t="s">
        <v>3085</v>
      </c>
      <c r="G1789" s="118" t="str">
        <f t="shared" si="27"/>
        <v>232173江南市</v>
      </c>
      <c r="H1789" s="117"/>
      <c r="J1789" s="117"/>
      <c r="K1789" s="121">
        <v>4522802</v>
      </c>
      <c r="L1789" s="121">
        <v>2089571</v>
      </c>
      <c r="M1789" s="121">
        <v>1043617</v>
      </c>
      <c r="N1789" s="121">
        <v>739396</v>
      </c>
      <c r="O1789" s="121">
        <v>10759</v>
      </c>
    </row>
    <row r="1790" spans="1:15" x14ac:dyDescent="0.4">
      <c r="A1790" s="117" t="s">
        <v>6634</v>
      </c>
      <c r="B1790" s="117" t="s">
        <v>225</v>
      </c>
      <c r="C1790" s="117" t="s">
        <v>224</v>
      </c>
      <c r="D1790" s="117" t="s">
        <v>223</v>
      </c>
      <c r="E1790" s="117" t="s">
        <v>3084</v>
      </c>
      <c r="F1790" s="117" t="s">
        <v>3083</v>
      </c>
      <c r="G1790" s="118" t="str">
        <f t="shared" si="27"/>
        <v>232190小牧市</v>
      </c>
      <c r="H1790" s="117"/>
      <c r="J1790" s="117"/>
      <c r="K1790" s="121">
        <v>7143997</v>
      </c>
      <c r="L1790" s="121">
        <v>3458816</v>
      </c>
      <c r="M1790" s="121">
        <v>1755569</v>
      </c>
      <c r="N1790" s="121">
        <v>1095810</v>
      </c>
      <c r="O1790" s="121">
        <v>7643</v>
      </c>
    </row>
    <row r="1791" spans="1:15" x14ac:dyDescent="0.4">
      <c r="A1791" s="117" t="s">
        <v>6634</v>
      </c>
      <c r="B1791" s="117" t="s">
        <v>225</v>
      </c>
      <c r="C1791" s="117" t="s">
        <v>224</v>
      </c>
      <c r="D1791" s="117" t="s">
        <v>223</v>
      </c>
      <c r="E1791" s="117" t="s">
        <v>3082</v>
      </c>
      <c r="F1791" s="117" t="s">
        <v>3081</v>
      </c>
      <c r="G1791" s="118" t="str">
        <f t="shared" si="27"/>
        <v>232203稲沢市</v>
      </c>
      <c r="H1791" s="117"/>
      <c r="J1791" s="117"/>
      <c r="K1791" s="121">
        <v>7091940</v>
      </c>
      <c r="L1791" s="121">
        <v>3217093</v>
      </c>
      <c r="M1791" s="121">
        <v>1662373</v>
      </c>
      <c r="N1791" s="121">
        <v>1026965</v>
      </c>
      <c r="O1791" s="121">
        <v>9442</v>
      </c>
    </row>
    <row r="1792" spans="1:15" x14ac:dyDescent="0.4">
      <c r="A1792" s="117" t="s">
        <v>6634</v>
      </c>
      <c r="B1792" s="117" t="s">
        <v>225</v>
      </c>
      <c r="C1792" s="117" t="s">
        <v>224</v>
      </c>
      <c r="D1792" s="117" t="s">
        <v>223</v>
      </c>
      <c r="E1792" s="117" t="s">
        <v>3080</v>
      </c>
      <c r="F1792" s="117" t="s">
        <v>3079</v>
      </c>
      <c r="G1792" s="118" t="str">
        <f t="shared" si="27"/>
        <v>232211新城市</v>
      </c>
      <c r="H1792" s="117"/>
      <c r="J1792" s="117"/>
      <c r="K1792" s="121">
        <v>4938941</v>
      </c>
      <c r="L1792" s="121">
        <v>2231605</v>
      </c>
      <c r="M1792" s="121">
        <v>1137770</v>
      </c>
      <c r="N1792" s="121">
        <v>678620</v>
      </c>
      <c r="O1792" s="121">
        <v>31520</v>
      </c>
    </row>
    <row r="1793" spans="1:15" x14ac:dyDescent="0.4">
      <c r="A1793" s="117" t="s">
        <v>6634</v>
      </c>
      <c r="B1793" s="117" t="s">
        <v>225</v>
      </c>
      <c r="C1793" s="117" t="s">
        <v>224</v>
      </c>
      <c r="D1793" s="117" t="s">
        <v>223</v>
      </c>
      <c r="E1793" s="117" t="s">
        <v>3078</v>
      </c>
      <c r="F1793" s="117" t="s">
        <v>3077</v>
      </c>
      <c r="G1793" s="118" t="str">
        <f t="shared" si="27"/>
        <v>232220東海市</v>
      </c>
      <c r="H1793" s="117"/>
      <c r="J1793" s="117"/>
      <c r="K1793" s="121">
        <v>6913834</v>
      </c>
      <c r="L1793" s="121">
        <v>3087097</v>
      </c>
      <c r="M1793" s="121">
        <v>1727670</v>
      </c>
      <c r="N1793" s="121">
        <v>988975</v>
      </c>
      <c r="O1793" s="121">
        <v>8299</v>
      </c>
    </row>
    <row r="1794" spans="1:15" x14ac:dyDescent="0.4">
      <c r="A1794" s="117" t="s">
        <v>6634</v>
      </c>
      <c r="B1794" s="117" t="s">
        <v>225</v>
      </c>
      <c r="C1794" s="117" t="s">
        <v>224</v>
      </c>
      <c r="D1794" s="117" t="s">
        <v>223</v>
      </c>
      <c r="E1794" s="117" t="s">
        <v>3076</v>
      </c>
      <c r="F1794" s="117" t="s">
        <v>3075</v>
      </c>
      <c r="G1794" s="118" t="str">
        <f t="shared" ref="G1794:G1857" si="28">E1794&amp;F1794</f>
        <v>232238大府市</v>
      </c>
      <c r="H1794" s="117"/>
      <c r="J1794" s="117"/>
      <c r="K1794" s="121">
        <v>4607889</v>
      </c>
      <c r="L1794" s="121">
        <v>2269197</v>
      </c>
      <c r="M1794" s="121">
        <v>1156683</v>
      </c>
      <c r="N1794" s="121">
        <v>739195</v>
      </c>
      <c r="O1794" s="121">
        <v>4960</v>
      </c>
    </row>
    <row r="1795" spans="1:15" x14ac:dyDescent="0.4">
      <c r="A1795" s="117" t="s">
        <v>6634</v>
      </c>
      <c r="B1795" s="117" t="s">
        <v>225</v>
      </c>
      <c r="C1795" s="117" t="s">
        <v>224</v>
      </c>
      <c r="D1795" s="117" t="s">
        <v>223</v>
      </c>
      <c r="E1795" s="117" t="s">
        <v>3074</v>
      </c>
      <c r="F1795" s="117" t="s">
        <v>3073</v>
      </c>
      <c r="G1795" s="118" t="str">
        <f t="shared" si="28"/>
        <v>232246知多市</v>
      </c>
      <c r="H1795" s="117"/>
      <c r="J1795" s="117"/>
      <c r="K1795" s="121">
        <v>5674257</v>
      </c>
      <c r="L1795" s="121">
        <v>2465669</v>
      </c>
      <c r="M1795" s="121">
        <v>1282163</v>
      </c>
      <c r="N1795" s="121">
        <v>796272</v>
      </c>
      <c r="O1795" s="121">
        <v>5641</v>
      </c>
    </row>
    <row r="1796" spans="1:15" x14ac:dyDescent="0.4">
      <c r="A1796" s="117" t="s">
        <v>6634</v>
      </c>
      <c r="B1796" s="117" t="s">
        <v>225</v>
      </c>
      <c r="C1796" s="117" t="s">
        <v>224</v>
      </c>
      <c r="D1796" s="117" t="s">
        <v>223</v>
      </c>
      <c r="E1796" s="117" t="s">
        <v>3072</v>
      </c>
      <c r="F1796" s="117" t="s">
        <v>3071</v>
      </c>
      <c r="G1796" s="118" t="str">
        <f t="shared" si="28"/>
        <v>232254知立市</v>
      </c>
      <c r="H1796" s="117"/>
      <c r="J1796" s="117"/>
      <c r="K1796" s="121">
        <v>3663632</v>
      </c>
      <c r="L1796" s="121">
        <v>1576079</v>
      </c>
      <c r="M1796" s="121">
        <v>802864</v>
      </c>
      <c r="N1796" s="121">
        <v>522843</v>
      </c>
      <c r="O1796" s="121">
        <v>2786</v>
      </c>
    </row>
    <row r="1797" spans="1:15" x14ac:dyDescent="0.4">
      <c r="A1797" s="117" t="s">
        <v>6634</v>
      </c>
      <c r="B1797" s="117" t="s">
        <v>225</v>
      </c>
      <c r="C1797" s="117" t="s">
        <v>224</v>
      </c>
      <c r="D1797" s="117" t="s">
        <v>223</v>
      </c>
      <c r="E1797" s="117" t="s">
        <v>3070</v>
      </c>
      <c r="F1797" s="117" t="s">
        <v>3069</v>
      </c>
      <c r="G1797" s="118" t="str">
        <f t="shared" si="28"/>
        <v>232262尾張旭市</v>
      </c>
      <c r="H1797" s="117"/>
      <c r="J1797" s="117"/>
      <c r="K1797" s="121">
        <v>4538614</v>
      </c>
      <c r="L1797" s="121">
        <v>1982617</v>
      </c>
      <c r="M1797" s="121">
        <v>1053227</v>
      </c>
      <c r="N1797" s="121">
        <v>657300</v>
      </c>
      <c r="O1797" s="121">
        <v>4607</v>
      </c>
    </row>
    <row r="1798" spans="1:15" x14ac:dyDescent="0.4">
      <c r="A1798" s="117" t="s">
        <v>6634</v>
      </c>
      <c r="B1798" s="117" t="s">
        <v>225</v>
      </c>
      <c r="C1798" s="117" t="s">
        <v>224</v>
      </c>
      <c r="D1798" s="117" t="s">
        <v>223</v>
      </c>
      <c r="E1798" s="117" t="s">
        <v>3068</v>
      </c>
      <c r="F1798" s="117" t="s">
        <v>3067</v>
      </c>
      <c r="G1798" s="118" t="str">
        <f t="shared" si="28"/>
        <v>232271高浜市</v>
      </c>
      <c r="H1798" s="117"/>
      <c r="J1798" s="117"/>
      <c r="K1798" s="121">
        <v>1773346</v>
      </c>
      <c r="L1798" s="121">
        <v>780701</v>
      </c>
      <c r="M1798" s="121">
        <v>413505</v>
      </c>
      <c r="N1798" s="121">
        <v>268986</v>
      </c>
      <c r="O1798" s="121">
        <v>1898</v>
      </c>
    </row>
    <row r="1799" spans="1:15" x14ac:dyDescent="0.4">
      <c r="A1799" s="117" t="s">
        <v>6634</v>
      </c>
      <c r="B1799" s="117" t="s">
        <v>225</v>
      </c>
      <c r="C1799" s="117" t="s">
        <v>224</v>
      </c>
      <c r="D1799" s="117" t="s">
        <v>223</v>
      </c>
      <c r="E1799" s="117" t="s">
        <v>3066</v>
      </c>
      <c r="F1799" s="117" t="s">
        <v>3065</v>
      </c>
      <c r="G1799" s="118" t="str">
        <f t="shared" si="28"/>
        <v>232289岩倉市</v>
      </c>
      <c r="H1799" s="117"/>
      <c r="J1799" s="117"/>
      <c r="K1799" s="121">
        <v>2730593</v>
      </c>
      <c r="L1799" s="121">
        <v>1236937</v>
      </c>
      <c r="M1799" s="121">
        <v>608989</v>
      </c>
      <c r="N1799" s="121">
        <v>407192</v>
      </c>
      <c r="O1799" s="121">
        <v>2812</v>
      </c>
    </row>
    <row r="1800" spans="1:15" x14ac:dyDescent="0.4">
      <c r="A1800" s="117" t="s">
        <v>6634</v>
      </c>
      <c r="B1800" s="117" t="s">
        <v>225</v>
      </c>
      <c r="C1800" s="117" t="s">
        <v>224</v>
      </c>
      <c r="D1800" s="117" t="s">
        <v>223</v>
      </c>
      <c r="E1800" s="117" t="s">
        <v>3064</v>
      </c>
      <c r="F1800" s="117" t="s">
        <v>3063</v>
      </c>
      <c r="G1800" s="118" t="str">
        <f t="shared" si="28"/>
        <v>232297豊明市</v>
      </c>
      <c r="H1800" s="117"/>
      <c r="J1800" s="117"/>
      <c r="K1800" s="121">
        <v>3826581</v>
      </c>
      <c r="L1800" s="121">
        <v>1773045</v>
      </c>
      <c r="M1800" s="121">
        <v>845302</v>
      </c>
      <c r="N1800" s="121">
        <v>580956</v>
      </c>
      <c r="O1800" s="121">
        <v>9506</v>
      </c>
    </row>
    <row r="1801" spans="1:15" x14ac:dyDescent="0.4">
      <c r="A1801" s="117" t="s">
        <v>6634</v>
      </c>
      <c r="B1801" s="117" t="s">
        <v>225</v>
      </c>
      <c r="C1801" s="117" t="s">
        <v>224</v>
      </c>
      <c r="D1801" s="117" t="s">
        <v>223</v>
      </c>
      <c r="E1801" s="117" t="s">
        <v>3062</v>
      </c>
      <c r="F1801" s="117" t="s">
        <v>3061</v>
      </c>
      <c r="G1801" s="118" t="str">
        <f t="shared" si="28"/>
        <v>232301日進市</v>
      </c>
      <c r="H1801" s="117"/>
      <c r="J1801" s="117"/>
      <c r="K1801" s="121">
        <v>3870515</v>
      </c>
      <c r="L1801" s="121">
        <v>1791286</v>
      </c>
      <c r="M1801" s="121">
        <v>867899</v>
      </c>
      <c r="N1801" s="121">
        <v>566876</v>
      </c>
      <c r="O1801" s="121">
        <v>3411</v>
      </c>
    </row>
    <row r="1802" spans="1:15" x14ac:dyDescent="0.4">
      <c r="A1802" s="117" t="s">
        <v>6634</v>
      </c>
      <c r="B1802" s="117" t="s">
        <v>225</v>
      </c>
      <c r="C1802" s="117" t="s">
        <v>224</v>
      </c>
      <c r="D1802" s="117" t="s">
        <v>223</v>
      </c>
      <c r="E1802" s="117" t="s">
        <v>3060</v>
      </c>
      <c r="F1802" s="117" t="s">
        <v>3059</v>
      </c>
      <c r="G1802" s="118" t="str">
        <f t="shared" si="28"/>
        <v>232319田原市</v>
      </c>
      <c r="H1802" s="117"/>
      <c r="J1802" s="117"/>
      <c r="K1802" s="121">
        <v>5815796</v>
      </c>
      <c r="L1802" s="121">
        <v>2591424</v>
      </c>
      <c r="M1802" s="121">
        <v>1398612</v>
      </c>
      <c r="N1802" s="121">
        <v>815700</v>
      </c>
      <c r="O1802" s="121">
        <v>8317</v>
      </c>
    </row>
    <row r="1803" spans="1:15" x14ac:dyDescent="0.4">
      <c r="A1803" s="117" t="s">
        <v>6634</v>
      </c>
      <c r="B1803" s="117" t="s">
        <v>225</v>
      </c>
      <c r="C1803" s="117" t="s">
        <v>224</v>
      </c>
      <c r="D1803" s="117" t="s">
        <v>223</v>
      </c>
      <c r="E1803" s="117" t="s">
        <v>3058</v>
      </c>
      <c r="F1803" s="117" t="s">
        <v>3057</v>
      </c>
      <c r="G1803" s="118" t="str">
        <f t="shared" si="28"/>
        <v>232327愛西市</v>
      </c>
      <c r="H1803" s="117"/>
      <c r="J1803" s="117"/>
      <c r="K1803" s="121">
        <v>3517486</v>
      </c>
      <c r="L1803" s="121">
        <v>1592005</v>
      </c>
      <c r="M1803" s="121">
        <v>803134</v>
      </c>
      <c r="N1803" s="121">
        <v>548057</v>
      </c>
      <c r="O1803" s="121">
        <v>3465</v>
      </c>
    </row>
    <row r="1804" spans="1:15" x14ac:dyDescent="0.4">
      <c r="A1804" s="117" t="s">
        <v>6634</v>
      </c>
      <c r="B1804" s="117" t="s">
        <v>225</v>
      </c>
      <c r="C1804" s="117" t="s">
        <v>224</v>
      </c>
      <c r="D1804" s="117" t="s">
        <v>223</v>
      </c>
      <c r="E1804" s="117" t="s">
        <v>3056</v>
      </c>
      <c r="F1804" s="117" t="s">
        <v>3055</v>
      </c>
      <c r="G1804" s="118" t="str">
        <f t="shared" si="28"/>
        <v>232335清須市</v>
      </c>
      <c r="H1804" s="117"/>
      <c r="J1804" s="117"/>
      <c r="K1804" s="121">
        <v>3354790</v>
      </c>
      <c r="L1804" s="121">
        <v>1542736</v>
      </c>
      <c r="M1804" s="121">
        <v>738389</v>
      </c>
      <c r="N1804" s="121">
        <v>393385</v>
      </c>
      <c r="O1804" s="121">
        <v>100657</v>
      </c>
    </row>
    <row r="1805" spans="1:15" x14ac:dyDescent="0.4">
      <c r="A1805" s="117" t="s">
        <v>6634</v>
      </c>
      <c r="B1805" s="117" t="s">
        <v>225</v>
      </c>
      <c r="C1805" s="117" t="s">
        <v>224</v>
      </c>
      <c r="D1805" s="117" t="s">
        <v>223</v>
      </c>
      <c r="E1805" s="117" t="s">
        <v>3054</v>
      </c>
      <c r="F1805" s="117" t="s">
        <v>3053</v>
      </c>
      <c r="G1805" s="118" t="str">
        <f t="shared" si="28"/>
        <v>232343北名古屋市</v>
      </c>
      <c r="H1805" s="117"/>
      <c r="J1805" s="117"/>
      <c r="K1805" s="121">
        <v>3792308</v>
      </c>
      <c r="L1805" s="121">
        <v>1808185</v>
      </c>
      <c r="M1805" s="121">
        <v>841600</v>
      </c>
      <c r="N1805" s="121">
        <v>571109</v>
      </c>
      <c r="O1805" s="121">
        <v>3687</v>
      </c>
    </row>
    <row r="1806" spans="1:15" x14ac:dyDescent="0.4">
      <c r="A1806" s="117" t="s">
        <v>6634</v>
      </c>
      <c r="B1806" s="117" t="s">
        <v>225</v>
      </c>
      <c r="C1806" s="117" t="s">
        <v>224</v>
      </c>
      <c r="D1806" s="117" t="s">
        <v>223</v>
      </c>
      <c r="E1806" s="117" t="s">
        <v>3052</v>
      </c>
      <c r="F1806" s="117" t="s">
        <v>3051</v>
      </c>
      <c r="G1806" s="118" t="str">
        <f t="shared" si="28"/>
        <v>232351弥富市</v>
      </c>
      <c r="H1806" s="117"/>
      <c r="J1806" s="117"/>
      <c r="K1806" s="121">
        <v>2537180</v>
      </c>
      <c r="L1806" s="121">
        <v>1156297</v>
      </c>
      <c r="M1806" s="121">
        <v>583814</v>
      </c>
      <c r="N1806" s="121">
        <v>383174</v>
      </c>
      <c r="O1806" s="121">
        <v>1939</v>
      </c>
    </row>
    <row r="1807" spans="1:15" x14ac:dyDescent="0.4">
      <c r="A1807" s="117" t="s">
        <v>6634</v>
      </c>
      <c r="B1807" s="117" t="s">
        <v>225</v>
      </c>
      <c r="C1807" s="117" t="s">
        <v>224</v>
      </c>
      <c r="D1807" s="117" t="s">
        <v>223</v>
      </c>
      <c r="E1807" s="117" t="s">
        <v>3050</v>
      </c>
      <c r="F1807" s="117" t="s">
        <v>3049</v>
      </c>
      <c r="G1807" s="118" t="str">
        <f t="shared" si="28"/>
        <v>232360みよし市</v>
      </c>
      <c r="H1807" s="117"/>
      <c r="J1807" s="117"/>
      <c r="K1807" s="121">
        <v>3380218</v>
      </c>
      <c r="L1807" s="121">
        <v>1467254</v>
      </c>
      <c r="M1807" s="121">
        <v>819202</v>
      </c>
      <c r="N1807" s="121">
        <v>516704</v>
      </c>
      <c r="O1807" s="121">
        <v>4127</v>
      </c>
    </row>
    <row r="1808" spans="1:15" x14ac:dyDescent="0.4">
      <c r="A1808" s="117" t="s">
        <v>6634</v>
      </c>
      <c r="B1808" s="117" t="s">
        <v>225</v>
      </c>
      <c r="C1808" s="117" t="s">
        <v>224</v>
      </c>
      <c r="D1808" s="117" t="s">
        <v>223</v>
      </c>
      <c r="E1808" s="117" t="s">
        <v>3048</v>
      </c>
      <c r="F1808" s="117" t="s">
        <v>3047</v>
      </c>
      <c r="G1808" s="118" t="str">
        <f t="shared" si="28"/>
        <v>232378あま市</v>
      </c>
      <c r="H1808" s="117"/>
      <c r="J1808" s="117"/>
      <c r="K1808" s="121">
        <v>3661942</v>
      </c>
      <c r="L1808" s="121">
        <v>1679359</v>
      </c>
      <c r="M1808" s="121">
        <v>841907</v>
      </c>
      <c r="N1808" s="121">
        <v>574535</v>
      </c>
      <c r="O1808" s="121">
        <v>3578</v>
      </c>
    </row>
    <row r="1809" spans="1:15" x14ac:dyDescent="0.4">
      <c r="A1809" s="117" t="s">
        <v>6634</v>
      </c>
      <c r="B1809" s="117" t="s">
        <v>225</v>
      </c>
      <c r="C1809" s="117" t="s">
        <v>224</v>
      </c>
      <c r="D1809" s="117" t="s">
        <v>223</v>
      </c>
      <c r="E1809" s="117" t="s">
        <v>3046</v>
      </c>
      <c r="F1809" s="117" t="s">
        <v>3045</v>
      </c>
      <c r="G1809" s="118" t="str">
        <f t="shared" si="28"/>
        <v>232386長久手市</v>
      </c>
      <c r="H1809" s="117"/>
      <c r="J1809" s="117"/>
      <c r="K1809" s="121">
        <v>3986496</v>
      </c>
      <c r="L1809" s="121">
        <v>1677540</v>
      </c>
      <c r="M1809" s="121">
        <v>916518</v>
      </c>
      <c r="N1809" s="121">
        <v>558784</v>
      </c>
      <c r="O1809" s="121">
        <v>8174</v>
      </c>
    </row>
    <row r="1810" spans="1:15" x14ac:dyDescent="0.4">
      <c r="A1810" s="117" t="s">
        <v>6634</v>
      </c>
      <c r="B1810" s="117" t="s">
        <v>225</v>
      </c>
      <c r="C1810" s="117" t="s">
        <v>224</v>
      </c>
      <c r="D1810" s="117" t="s">
        <v>223</v>
      </c>
      <c r="E1810" s="117" t="s">
        <v>3044</v>
      </c>
      <c r="F1810" s="117" t="s">
        <v>3043</v>
      </c>
      <c r="G1810" s="118" t="str">
        <f t="shared" si="28"/>
        <v>233021東郷町</v>
      </c>
      <c r="H1810" s="117"/>
      <c r="J1810" s="117"/>
      <c r="K1810" s="121">
        <v>2077314</v>
      </c>
      <c r="L1810" s="121">
        <v>952587</v>
      </c>
      <c r="M1810" s="121">
        <v>456239</v>
      </c>
      <c r="N1810" s="121">
        <v>315702</v>
      </c>
      <c r="O1810" s="121">
        <v>1838</v>
      </c>
    </row>
    <row r="1811" spans="1:15" x14ac:dyDescent="0.4">
      <c r="A1811" s="117" t="s">
        <v>6634</v>
      </c>
      <c r="B1811" s="117" t="s">
        <v>225</v>
      </c>
      <c r="C1811" s="117" t="s">
        <v>224</v>
      </c>
      <c r="D1811" s="117" t="s">
        <v>223</v>
      </c>
      <c r="E1811" s="117" t="s">
        <v>3042</v>
      </c>
      <c r="F1811" s="117" t="s">
        <v>3041</v>
      </c>
      <c r="G1811" s="118" t="str">
        <f t="shared" si="28"/>
        <v>233421豊山町</v>
      </c>
      <c r="H1811" s="117"/>
      <c r="J1811" s="117"/>
      <c r="K1811" s="121">
        <v>946507</v>
      </c>
      <c r="L1811" s="121">
        <v>426751</v>
      </c>
      <c r="M1811" s="121">
        <v>200045</v>
      </c>
      <c r="N1811" s="121">
        <v>136765</v>
      </c>
      <c r="O1811" s="121">
        <v>777</v>
      </c>
    </row>
    <row r="1812" spans="1:15" x14ac:dyDescent="0.4">
      <c r="A1812" s="117" t="s">
        <v>6634</v>
      </c>
      <c r="B1812" s="117" t="s">
        <v>225</v>
      </c>
      <c r="C1812" s="117" t="s">
        <v>224</v>
      </c>
      <c r="D1812" s="117" t="s">
        <v>223</v>
      </c>
      <c r="E1812" s="117" t="s">
        <v>3040</v>
      </c>
      <c r="F1812" s="117" t="s">
        <v>3039</v>
      </c>
      <c r="G1812" s="118" t="str">
        <f t="shared" si="28"/>
        <v>233617大口町</v>
      </c>
      <c r="H1812" s="117"/>
      <c r="J1812" s="117"/>
      <c r="K1812" s="121">
        <v>1436798</v>
      </c>
      <c r="L1812" s="121">
        <v>644591</v>
      </c>
      <c r="M1812" s="121">
        <v>310103</v>
      </c>
      <c r="N1812" s="121">
        <v>206854</v>
      </c>
      <c r="O1812" s="121">
        <v>1194</v>
      </c>
    </row>
    <row r="1813" spans="1:15" x14ac:dyDescent="0.4">
      <c r="A1813" s="117" t="s">
        <v>6634</v>
      </c>
      <c r="B1813" s="117" t="s">
        <v>225</v>
      </c>
      <c r="C1813" s="117" t="s">
        <v>224</v>
      </c>
      <c r="D1813" s="117" t="s">
        <v>223</v>
      </c>
      <c r="E1813" s="117" t="s">
        <v>3038</v>
      </c>
      <c r="F1813" s="117" t="s">
        <v>3037</v>
      </c>
      <c r="G1813" s="118" t="str">
        <f t="shared" si="28"/>
        <v>233625扶桑町</v>
      </c>
      <c r="H1813" s="117"/>
      <c r="J1813" s="117"/>
      <c r="K1813" s="121">
        <v>1751704</v>
      </c>
      <c r="L1813" s="121">
        <v>767965</v>
      </c>
      <c r="M1813" s="121">
        <v>370434</v>
      </c>
      <c r="N1813" s="121">
        <v>249875</v>
      </c>
      <c r="O1813" s="121">
        <v>1463</v>
      </c>
    </row>
    <row r="1814" spans="1:15" x14ac:dyDescent="0.4">
      <c r="A1814" s="117" t="s">
        <v>6634</v>
      </c>
      <c r="B1814" s="117" t="s">
        <v>225</v>
      </c>
      <c r="C1814" s="117" t="s">
        <v>224</v>
      </c>
      <c r="D1814" s="117" t="s">
        <v>223</v>
      </c>
      <c r="E1814" s="117" t="s">
        <v>3036</v>
      </c>
      <c r="F1814" s="117" t="s">
        <v>3035</v>
      </c>
      <c r="G1814" s="118" t="str">
        <f t="shared" si="28"/>
        <v>234249大治町</v>
      </c>
      <c r="H1814" s="117"/>
      <c r="J1814" s="117"/>
      <c r="K1814" s="121">
        <v>1214059</v>
      </c>
      <c r="L1814" s="121">
        <v>523173</v>
      </c>
      <c r="M1814" s="121">
        <v>276131</v>
      </c>
      <c r="N1814" s="121">
        <v>186157</v>
      </c>
      <c r="O1814" s="121">
        <v>980</v>
      </c>
    </row>
    <row r="1815" spans="1:15" x14ac:dyDescent="0.4">
      <c r="A1815" s="117" t="s">
        <v>6634</v>
      </c>
      <c r="B1815" s="117" t="s">
        <v>225</v>
      </c>
      <c r="C1815" s="117" t="s">
        <v>224</v>
      </c>
      <c r="D1815" s="117" t="s">
        <v>223</v>
      </c>
      <c r="E1815" s="117" t="s">
        <v>3034</v>
      </c>
      <c r="F1815" s="117" t="s">
        <v>3033</v>
      </c>
      <c r="G1815" s="118" t="str">
        <f t="shared" si="28"/>
        <v>234257蟹江町</v>
      </c>
      <c r="H1815" s="117"/>
      <c r="J1815" s="117"/>
      <c r="K1815" s="121">
        <v>2071424</v>
      </c>
      <c r="L1815" s="121">
        <v>933748</v>
      </c>
      <c r="M1815" s="121">
        <v>495315</v>
      </c>
      <c r="N1815" s="121">
        <v>311496</v>
      </c>
      <c r="O1815" s="121">
        <v>2098</v>
      </c>
    </row>
    <row r="1816" spans="1:15" x14ac:dyDescent="0.4">
      <c r="A1816" s="117" t="s">
        <v>6634</v>
      </c>
      <c r="B1816" s="117" t="s">
        <v>225</v>
      </c>
      <c r="C1816" s="117" t="s">
        <v>224</v>
      </c>
      <c r="D1816" s="117" t="s">
        <v>223</v>
      </c>
      <c r="E1816" s="117" t="s">
        <v>3032</v>
      </c>
      <c r="F1816" s="117" t="s">
        <v>3031</v>
      </c>
      <c r="G1816" s="118" t="str">
        <f t="shared" si="28"/>
        <v>234273飛島村</v>
      </c>
      <c r="H1816" s="117"/>
      <c r="J1816" s="117"/>
      <c r="K1816" s="121">
        <v>876440</v>
      </c>
      <c r="L1816" s="121">
        <v>328534</v>
      </c>
      <c r="M1816" s="121">
        <v>180079</v>
      </c>
      <c r="N1816" s="121">
        <v>118355</v>
      </c>
      <c r="O1816" s="121">
        <v>0</v>
      </c>
    </row>
    <row r="1817" spans="1:15" x14ac:dyDescent="0.4">
      <c r="A1817" s="117" t="s">
        <v>6634</v>
      </c>
      <c r="B1817" s="117" t="s">
        <v>225</v>
      </c>
      <c r="C1817" s="117" t="s">
        <v>224</v>
      </c>
      <c r="D1817" s="117" t="s">
        <v>223</v>
      </c>
      <c r="E1817" s="117" t="s">
        <v>3030</v>
      </c>
      <c r="F1817" s="117" t="s">
        <v>3029</v>
      </c>
      <c r="G1817" s="118" t="str">
        <f t="shared" si="28"/>
        <v>234419阿久比町</v>
      </c>
      <c r="H1817" s="117"/>
      <c r="J1817" s="117"/>
      <c r="K1817" s="121">
        <v>1401151</v>
      </c>
      <c r="L1817" s="121">
        <v>640053</v>
      </c>
      <c r="M1817" s="121">
        <v>327501</v>
      </c>
      <c r="N1817" s="121">
        <v>212916</v>
      </c>
      <c r="O1817" s="121">
        <v>1164</v>
      </c>
    </row>
    <row r="1818" spans="1:15" x14ac:dyDescent="0.4">
      <c r="A1818" s="117" t="s">
        <v>6634</v>
      </c>
      <c r="B1818" s="117" t="s">
        <v>225</v>
      </c>
      <c r="C1818" s="117" t="s">
        <v>224</v>
      </c>
      <c r="D1818" s="117" t="s">
        <v>223</v>
      </c>
      <c r="E1818" s="117" t="s">
        <v>3028</v>
      </c>
      <c r="F1818" s="117" t="s">
        <v>3027</v>
      </c>
      <c r="G1818" s="118" t="str">
        <f t="shared" si="28"/>
        <v>234427東浦町</v>
      </c>
      <c r="H1818" s="117"/>
      <c r="J1818" s="117"/>
      <c r="K1818" s="121">
        <v>2534133</v>
      </c>
      <c r="L1818" s="121">
        <v>1176481</v>
      </c>
      <c r="M1818" s="121">
        <v>615913</v>
      </c>
      <c r="N1818" s="121">
        <v>391521</v>
      </c>
      <c r="O1818" s="121">
        <v>2340</v>
      </c>
    </row>
    <row r="1819" spans="1:15" x14ac:dyDescent="0.4">
      <c r="A1819" s="117" t="s">
        <v>6634</v>
      </c>
      <c r="B1819" s="117" t="s">
        <v>225</v>
      </c>
      <c r="C1819" s="117" t="s">
        <v>224</v>
      </c>
      <c r="D1819" s="117" t="s">
        <v>223</v>
      </c>
      <c r="E1819" s="117" t="s">
        <v>3026</v>
      </c>
      <c r="F1819" s="117" t="s">
        <v>3025</v>
      </c>
      <c r="G1819" s="118" t="str">
        <f t="shared" si="28"/>
        <v>234451南知多町</v>
      </c>
      <c r="H1819" s="117"/>
      <c r="J1819" s="117"/>
      <c r="K1819" s="121">
        <v>1443029</v>
      </c>
      <c r="L1819" s="121">
        <v>661801</v>
      </c>
      <c r="M1819" s="121">
        <v>326775</v>
      </c>
      <c r="N1819" s="121">
        <v>218860</v>
      </c>
      <c r="O1819" s="121">
        <v>1192</v>
      </c>
    </row>
    <row r="1820" spans="1:15" x14ac:dyDescent="0.4">
      <c r="A1820" s="117" t="s">
        <v>6634</v>
      </c>
      <c r="B1820" s="117" t="s">
        <v>225</v>
      </c>
      <c r="C1820" s="117" t="s">
        <v>224</v>
      </c>
      <c r="D1820" s="117" t="s">
        <v>223</v>
      </c>
      <c r="E1820" s="117" t="s">
        <v>3024</v>
      </c>
      <c r="F1820" s="117" t="s">
        <v>2133</v>
      </c>
      <c r="G1820" s="118" t="str">
        <f t="shared" si="28"/>
        <v>234460美浜町</v>
      </c>
      <c r="H1820" s="117"/>
      <c r="J1820" s="117"/>
      <c r="K1820" s="121">
        <v>1567659</v>
      </c>
      <c r="L1820" s="121">
        <v>732367</v>
      </c>
      <c r="M1820" s="121">
        <v>352718</v>
      </c>
      <c r="N1820" s="121">
        <v>236121</v>
      </c>
      <c r="O1820" s="121">
        <v>1607</v>
      </c>
    </row>
    <row r="1821" spans="1:15" x14ac:dyDescent="0.4">
      <c r="A1821" s="117" t="s">
        <v>6634</v>
      </c>
      <c r="B1821" s="117" t="s">
        <v>225</v>
      </c>
      <c r="C1821" s="117" t="s">
        <v>224</v>
      </c>
      <c r="D1821" s="117" t="s">
        <v>223</v>
      </c>
      <c r="E1821" s="117" t="s">
        <v>3023</v>
      </c>
      <c r="F1821" s="117" t="s">
        <v>3022</v>
      </c>
      <c r="G1821" s="118" t="str">
        <f t="shared" si="28"/>
        <v>234478武豊町</v>
      </c>
      <c r="H1821" s="117"/>
      <c r="J1821" s="117"/>
      <c r="K1821" s="121">
        <v>2388884</v>
      </c>
      <c r="L1821" s="121">
        <v>1113518</v>
      </c>
      <c r="M1821" s="121">
        <v>564133</v>
      </c>
      <c r="N1821" s="121">
        <v>355524</v>
      </c>
      <c r="O1821" s="121">
        <v>1966</v>
      </c>
    </row>
    <row r="1822" spans="1:15" x14ac:dyDescent="0.4">
      <c r="A1822" s="117" t="s">
        <v>6634</v>
      </c>
      <c r="B1822" s="117" t="s">
        <v>225</v>
      </c>
      <c r="C1822" s="117" t="s">
        <v>224</v>
      </c>
      <c r="D1822" s="117" t="s">
        <v>223</v>
      </c>
      <c r="E1822" s="117" t="s">
        <v>3021</v>
      </c>
      <c r="F1822" s="117" t="s">
        <v>3020</v>
      </c>
      <c r="G1822" s="118" t="str">
        <f t="shared" si="28"/>
        <v>235016幸田町</v>
      </c>
      <c r="H1822" s="117"/>
      <c r="J1822" s="117"/>
      <c r="K1822" s="121">
        <v>2954249</v>
      </c>
      <c r="L1822" s="121">
        <v>1091085</v>
      </c>
      <c r="M1822" s="121">
        <v>586203</v>
      </c>
      <c r="N1822" s="121">
        <v>375523</v>
      </c>
      <c r="O1822" s="121">
        <v>8600</v>
      </c>
    </row>
    <row r="1823" spans="1:15" x14ac:dyDescent="0.4">
      <c r="A1823" s="117" t="s">
        <v>6634</v>
      </c>
      <c r="B1823" s="117" t="s">
        <v>225</v>
      </c>
      <c r="C1823" s="117" t="s">
        <v>224</v>
      </c>
      <c r="D1823" s="117" t="s">
        <v>223</v>
      </c>
      <c r="E1823" s="117" t="s">
        <v>3019</v>
      </c>
      <c r="F1823" s="117" t="s">
        <v>3018</v>
      </c>
      <c r="G1823" s="118" t="str">
        <f t="shared" si="28"/>
        <v>235610設楽町</v>
      </c>
      <c r="H1823" s="117"/>
      <c r="J1823" s="117"/>
      <c r="K1823" s="121">
        <v>888075</v>
      </c>
      <c r="L1823" s="121">
        <v>378058</v>
      </c>
      <c r="M1823" s="121">
        <v>177391</v>
      </c>
      <c r="N1823" s="121">
        <v>127261</v>
      </c>
      <c r="O1823" s="121">
        <v>1474</v>
      </c>
    </row>
    <row r="1824" spans="1:15" x14ac:dyDescent="0.4">
      <c r="A1824" s="117" t="s">
        <v>6634</v>
      </c>
      <c r="B1824" s="117" t="s">
        <v>225</v>
      </c>
      <c r="C1824" s="117" t="s">
        <v>224</v>
      </c>
      <c r="D1824" s="117" t="s">
        <v>223</v>
      </c>
      <c r="E1824" s="117" t="s">
        <v>3017</v>
      </c>
      <c r="F1824" s="117" t="s">
        <v>3016</v>
      </c>
      <c r="G1824" s="118" t="str">
        <f t="shared" si="28"/>
        <v>235628東栄町</v>
      </c>
      <c r="H1824" s="117"/>
      <c r="J1824" s="117"/>
      <c r="K1824" s="121">
        <v>538787</v>
      </c>
      <c r="L1824" s="121">
        <v>228895</v>
      </c>
      <c r="M1824" s="121">
        <v>103758</v>
      </c>
      <c r="N1824" s="121">
        <v>78509</v>
      </c>
      <c r="O1824" s="121">
        <v>363</v>
      </c>
    </row>
    <row r="1825" spans="1:15" x14ac:dyDescent="0.4">
      <c r="A1825" s="117" t="s">
        <v>6634</v>
      </c>
      <c r="B1825" s="117" t="s">
        <v>225</v>
      </c>
      <c r="C1825" s="117" t="s">
        <v>224</v>
      </c>
      <c r="D1825" s="117" t="s">
        <v>223</v>
      </c>
      <c r="E1825" s="117" t="s">
        <v>3015</v>
      </c>
      <c r="F1825" s="117" t="s">
        <v>3014</v>
      </c>
      <c r="G1825" s="118" t="str">
        <f t="shared" si="28"/>
        <v>235636豊根村</v>
      </c>
      <c r="H1825" s="117"/>
      <c r="J1825" s="117"/>
      <c r="K1825" s="121">
        <v>513795</v>
      </c>
      <c r="L1825" s="121">
        <v>208636</v>
      </c>
      <c r="M1825" s="121">
        <v>93734</v>
      </c>
      <c r="N1825" s="121">
        <v>71074</v>
      </c>
      <c r="O1825" s="121">
        <v>549</v>
      </c>
    </row>
    <row r="1826" spans="1:15" x14ac:dyDescent="0.4">
      <c r="A1826" s="117" t="s">
        <v>6634</v>
      </c>
      <c r="B1826" s="117" t="s">
        <v>225</v>
      </c>
      <c r="C1826" s="117" t="s">
        <v>224</v>
      </c>
      <c r="D1826" s="117" t="s">
        <v>223</v>
      </c>
      <c r="E1826" s="117" t="s">
        <v>3013</v>
      </c>
      <c r="F1826" s="117" t="s">
        <v>3012</v>
      </c>
      <c r="G1826" s="118" t="str">
        <f t="shared" si="28"/>
        <v>238015名古屋港管理組合</v>
      </c>
      <c r="H1826" s="117"/>
      <c r="J1826" s="117"/>
      <c r="K1826" s="121">
        <v>3610922</v>
      </c>
      <c r="L1826" s="121">
        <v>1789672</v>
      </c>
      <c r="M1826" s="121">
        <v>1013106</v>
      </c>
      <c r="N1826" s="121">
        <v>571371</v>
      </c>
      <c r="O1826" s="121">
        <v>3622</v>
      </c>
    </row>
    <row r="1827" spans="1:15" x14ac:dyDescent="0.4">
      <c r="A1827" s="117" t="s">
        <v>6634</v>
      </c>
      <c r="B1827" s="117" t="s">
        <v>225</v>
      </c>
      <c r="C1827" s="117" t="s">
        <v>224</v>
      </c>
      <c r="D1827" s="117" t="s">
        <v>223</v>
      </c>
      <c r="E1827" s="117" t="s">
        <v>3011</v>
      </c>
      <c r="F1827" s="117" t="s">
        <v>3010</v>
      </c>
      <c r="G1827" s="118" t="str">
        <f t="shared" si="28"/>
        <v>238023愛知県競馬組合</v>
      </c>
      <c r="H1827" s="117"/>
      <c r="J1827" s="117"/>
      <c r="K1827" s="121">
        <v>0</v>
      </c>
      <c r="L1827" s="121">
        <v>0</v>
      </c>
      <c r="M1827" s="121">
        <v>0</v>
      </c>
      <c r="N1827" s="121">
        <v>0</v>
      </c>
      <c r="O1827" s="121">
        <v>0</v>
      </c>
    </row>
    <row r="1828" spans="1:15" x14ac:dyDescent="0.4">
      <c r="A1828" s="117" t="s">
        <v>6634</v>
      </c>
      <c r="B1828" s="117" t="s">
        <v>225</v>
      </c>
      <c r="C1828" s="117" t="s">
        <v>224</v>
      </c>
      <c r="D1828" s="117" t="s">
        <v>223</v>
      </c>
      <c r="E1828" s="117" t="s">
        <v>3009</v>
      </c>
      <c r="F1828" s="117" t="s">
        <v>3008</v>
      </c>
      <c r="G1828" s="118" t="str">
        <f t="shared" si="28"/>
        <v>238031名古屋競輪組合</v>
      </c>
      <c r="H1828" s="117"/>
      <c r="J1828" s="117"/>
      <c r="K1828" s="121">
        <v>0</v>
      </c>
      <c r="L1828" s="121">
        <v>0</v>
      </c>
      <c r="M1828" s="121">
        <v>0</v>
      </c>
      <c r="N1828" s="121">
        <v>0</v>
      </c>
      <c r="O1828" s="121">
        <v>0</v>
      </c>
    </row>
    <row r="1829" spans="1:15" x14ac:dyDescent="0.4">
      <c r="A1829" s="117" t="s">
        <v>6634</v>
      </c>
      <c r="B1829" s="117" t="s">
        <v>225</v>
      </c>
      <c r="C1829" s="117" t="s">
        <v>224</v>
      </c>
      <c r="D1829" s="117" t="s">
        <v>223</v>
      </c>
      <c r="E1829" s="117" t="s">
        <v>3007</v>
      </c>
      <c r="F1829" s="117" t="s">
        <v>3006</v>
      </c>
      <c r="G1829" s="118" t="str">
        <f t="shared" si="28"/>
        <v>238121岡崎市額田郡模範造林組合</v>
      </c>
      <c r="H1829" s="117"/>
      <c r="J1829" s="117"/>
      <c r="K1829" s="121">
        <v>989</v>
      </c>
      <c r="L1829" s="121">
        <v>0</v>
      </c>
      <c r="M1829" s="121">
        <v>0</v>
      </c>
      <c r="N1829" s="121">
        <v>0</v>
      </c>
      <c r="O1829" s="121">
        <v>0</v>
      </c>
    </row>
    <row r="1830" spans="1:15" x14ac:dyDescent="0.4">
      <c r="A1830" s="117" t="s">
        <v>6634</v>
      </c>
      <c r="B1830" s="117" t="s">
        <v>225</v>
      </c>
      <c r="C1830" s="117" t="s">
        <v>224</v>
      </c>
      <c r="D1830" s="117" t="s">
        <v>223</v>
      </c>
      <c r="E1830" s="117" t="s">
        <v>3005</v>
      </c>
      <c r="F1830" s="117" t="s">
        <v>3004</v>
      </c>
      <c r="G1830" s="118" t="str">
        <f t="shared" si="28"/>
        <v>238171海部南部広域事務組合（普通会計分）</v>
      </c>
      <c r="H1830" s="117"/>
      <c r="J1830" s="117"/>
      <c r="K1830" s="121">
        <v>13280</v>
      </c>
      <c r="L1830" s="121">
        <v>0</v>
      </c>
      <c r="M1830" s="121">
        <v>240</v>
      </c>
      <c r="N1830" s="121">
        <v>0</v>
      </c>
      <c r="O1830" s="121">
        <v>0</v>
      </c>
    </row>
    <row r="1831" spans="1:15" x14ac:dyDescent="0.4">
      <c r="A1831" s="117" t="s">
        <v>6634</v>
      </c>
      <c r="B1831" s="117" t="s">
        <v>225</v>
      </c>
      <c r="C1831" s="117" t="s">
        <v>224</v>
      </c>
      <c r="D1831" s="117" t="s">
        <v>223</v>
      </c>
      <c r="E1831" s="117" t="s">
        <v>3003</v>
      </c>
      <c r="F1831" s="117" t="s">
        <v>3002</v>
      </c>
      <c r="G1831" s="118" t="str">
        <f t="shared" si="28"/>
        <v>238295知多中部広域事務組合（普通会計分）</v>
      </c>
      <c r="H1831" s="117"/>
      <c r="J1831" s="117"/>
      <c r="K1831" s="121">
        <v>2011554</v>
      </c>
      <c r="L1831" s="121">
        <v>1008088</v>
      </c>
      <c r="M1831" s="121">
        <v>541120</v>
      </c>
      <c r="N1831" s="121">
        <v>311448</v>
      </c>
      <c r="O1831" s="121">
        <v>3570</v>
      </c>
    </row>
    <row r="1832" spans="1:15" x14ac:dyDescent="0.4">
      <c r="A1832" s="117" t="s">
        <v>6634</v>
      </c>
      <c r="B1832" s="117" t="s">
        <v>225</v>
      </c>
      <c r="C1832" s="117" t="s">
        <v>224</v>
      </c>
      <c r="D1832" s="117" t="s">
        <v>223</v>
      </c>
      <c r="E1832" s="117" t="s">
        <v>3001</v>
      </c>
      <c r="F1832" s="117" t="s">
        <v>3000</v>
      </c>
      <c r="G1832" s="118" t="str">
        <f t="shared" si="28"/>
        <v>238309愛知県市町村職員退職手当組合</v>
      </c>
      <c r="H1832" s="117"/>
      <c r="J1832" s="117"/>
      <c r="K1832" s="121">
        <v>8362369</v>
      </c>
      <c r="L1832" s="121">
        <v>40502</v>
      </c>
      <c r="M1832" s="121">
        <v>21328</v>
      </c>
      <c r="N1832" s="121">
        <v>12559</v>
      </c>
      <c r="O1832" s="121">
        <v>14</v>
      </c>
    </row>
    <row r="1833" spans="1:15" x14ac:dyDescent="0.4">
      <c r="A1833" s="117" t="s">
        <v>6634</v>
      </c>
      <c r="B1833" s="117" t="s">
        <v>225</v>
      </c>
      <c r="C1833" s="117" t="s">
        <v>224</v>
      </c>
      <c r="D1833" s="117" t="s">
        <v>223</v>
      </c>
      <c r="E1833" s="117" t="s">
        <v>2999</v>
      </c>
      <c r="F1833" s="117" t="s">
        <v>2998</v>
      </c>
      <c r="G1833" s="118" t="str">
        <f t="shared" si="28"/>
        <v>238333愛北広域事務組合（普通会計分）</v>
      </c>
      <c r="H1833" s="117"/>
      <c r="J1833" s="117"/>
      <c r="K1833" s="121">
        <v>77835</v>
      </c>
      <c r="L1833" s="121">
        <v>43501</v>
      </c>
      <c r="M1833" s="121">
        <v>18502</v>
      </c>
      <c r="N1833" s="121">
        <v>12298</v>
      </c>
      <c r="O1833" s="121">
        <v>376</v>
      </c>
    </row>
    <row r="1834" spans="1:15" x14ac:dyDescent="0.4">
      <c r="A1834" s="117" t="s">
        <v>6634</v>
      </c>
      <c r="B1834" s="117" t="s">
        <v>225</v>
      </c>
      <c r="C1834" s="117" t="s">
        <v>224</v>
      </c>
      <c r="D1834" s="117" t="s">
        <v>223</v>
      </c>
      <c r="E1834" s="117" t="s">
        <v>2997</v>
      </c>
      <c r="F1834" s="117" t="s">
        <v>2996</v>
      </c>
      <c r="G1834" s="118" t="str">
        <f t="shared" si="28"/>
        <v>238350中部知多衛生組合</v>
      </c>
      <c r="H1834" s="117"/>
      <c r="J1834" s="117"/>
      <c r="K1834" s="121">
        <v>9701</v>
      </c>
      <c r="L1834" s="121">
        <v>5162</v>
      </c>
      <c r="M1834" s="121">
        <v>2305</v>
      </c>
      <c r="N1834" s="121">
        <v>1048</v>
      </c>
      <c r="O1834" s="121">
        <v>64</v>
      </c>
    </row>
    <row r="1835" spans="1:15" x14ac:dyDescent="0.4">
      <c r="A1835" s="117" t="s">
        <v>6634</v>
      </c>
      <c r="B1835" s="117" t="s">
        <v>225</v>
      </c>
      <c r="C1835" s="117" t="s">
        <v>224</v>
      </c>
      <c r="D1835" s="117" t="s">
        <v>223</v>
      </c>
      <c r="E1835" s="117" t="s">
        <v>2995</v>
      </c>
      <c r="F1835" s="117" t="s">
        <v>2994</v>
      </c>
      <c r="G1835" s="118" t="str">
        <f t="shared" si="28"/>
        <v>238376東部知多衛生組合</v>
      </c>
      <c r="H1835" s="117"/>
      <c r="J1835" s="117"/>
      <c r="K1835" s="121">
        <v>111269</v>
      </c>
      <c r="L1835" s="121">
        <v>58649</v>
      </c>
      <c r="M1835" s="121">
        <v>28038</v>
      </c>
      <c r="N1835" s="121">
        <v>14607</v>
      </c>
      <c r="O1835" s="121">
        <v>337</v>
      </c>
    </row>
    <row r="1836" spans="1:15" x14ac:dyDescent="0.4">
      <c r="A1836" s="117" t="s">
        <v>6634</v>
      </c>
      <c r="B1836" s="117" t="s">
        <v>225</v>
      </c>
      <c r="C1836" s="117" t="s">
        <v>224</v>
      </c>
      <c r="D1836" s="117" t="s">
        <v>223</v>
      </c>
      <c r="E1836" s="117" t="s">
        <v>2993</v>
      </c>
      <c r="F1836" s="117" t="s">
        <v>2992</v>
      </c>
      <c r="G1836" s="118" t="str">
        <f t="shared" si="28"/>
        <v>238384衣浦衛生組合</v>
      </c>
      <c r="H1836" s="117"/>
      <c r="J1836" s="117"/>
      <c r="K1836" s="121">
        <v>191478</v>
      </c>
      <c r="L1836" s="121">
        <v>107172</v>
      </c>
      <c r="M1836" s="121">
        <v>51201</v>
      </c>
      <c r="N1836" s="121">
        <v>31062</v>
      </c>
      <c r="O1836" s="121">
        <v>508</v>
      </c>
    </row>
    <row r="1837" spans="1:15" x14ac:dyDescent="0.4">
      <c r="A1837" s="117" t="s">
        <v>6634</v>
      </c>
      <c r="B1837" s="117" t="s">
        <v>225</v>
      </c>
      <c r="C1837" s="117" t="s">
        <v>224</v>
      </c>
      <c r="D1837" s="117" t="s">
        <v>223</v>
      </c>
      <c r="E1837" s="117" t="s">
        <v>2991</v>
      </c>
      <c r="F1837" s="117" t="s">
        <v>2990</v>
      </c>
      <c r="G1837" s="118" t="str">
        <f t="shared" si="28"/>
        <v>238414常滑武豊衛生組合</v>
      </c>
      <c r="H1837" s="117"/>
      <c r="J1837" s="117"/>
      <c r="K1837" s="121">
        <v>9336</v>
      </c>
      <c r="L1837" s="121">
        <v>6044</v>
      </c>
      <c r="M1837" s="121">
        <v>1375</v>
      </c>
      <c r="N1837" s="121">
        <v>0</v>
      </c>
      <c r="O1837" s="121">
        <v>71</v>
      </c>
    </row>
    <row r="1838" spans="1:15" x14ac:dyDescent="0.4">
      <c r="A1838" s="117" t="s">
        <v>6634</v>
      </c>
      <c r="B1838" s="117" t="s">
        <v>225</v>
      </c>
      <c r="C1838" s="117" t="s">
        <v>224</v>
      </c>
      <c r="D1838" s="117" t="s">
        <v>223</v>
      </c>
      <c r="E1838" s="117" t="s">
        <v>2989</v>
      </c>
      <c r="F1838" s="117" t="s">
        <v>2988</v>
      </c>
      <c r="G1838" s="118" t="str">
        <f t="shared" si="28"/>
        <v>238422蒲郡市幸田町衛生組合</v>
      </c>
      <c r="H1838" s="117"/>
      <c r="J1838" s="117"/>
      <c r="K1838" s="121">
        <v>26376</v>
      </c>
      <c r="L1838" s="121">
        <v>4374</v>
      </c>
      <c r="M1838" s="121">
        <v>1875</v>
      </c>
      <c r="N1838" s="121">
        <v>1267</v>
      </c>
      <c r="O1838" s="121">
        <v>24</v>
      </c>
    </row>
    <row r="1839" spans="1:15" x14ac:dyDescent="0.4">
      <c r="A1839" s="117" t="s">
        <v>6634</v>
      </c>
      <c r="B1839" s="117" t="s">
        <v>225</v>
      </c>
      <c r="C1839" s="117" t="s">
        <v>224</v>
      </c>
      <c r="D1839" s="117" t="s">
        <v>223</v>
      </c>
      <c r="E1839" s="117" t="s">
        <v>2987</v>
      </c>
      <c r="F1839" s="117" t="s">
        <v>2986</v>
      </c>
      <c r="G1839" s="118" t="str">
        <f t="shared" si="28"/>
        <v>238465西知多医療厚生組合</v>
      </c>
      <c r="H1839" s="117"/>
      <c r="J1839" s="117"/>
      <c r="K1839" s="121">
        <v>234282</v>
      </c>
      <c r="L1839" s="121">
        <v>126497</v>
      </c>
      <c r="M1839" s="121">
        <v>66683</v>
      </c>
      <c r="N1839" s="121">
        <v>39701</v>
      </c>
      <c r="O1839" s="121">
        <v>312</v>
      </c>
    </row>
    <row r="1840" spans="1:15" x14ac:dyDescent="0.4">
      <c r="A1840" s="117" t="s">
        <v>6634</v>
      </c>
      <c r="B1840" s="117" t="s">
        <v>225</v>
      </c>
      <c r="C1840" s="117" t="s">
        <v>224</v>
      </c>
      <c r="D1840" s="117" t="s">
        <v>223</v>
      </c>
      <c r="E1840" s="117" t="s">
        <v>2985</v>
      </c>
      <c r="F1840" s="117" t="s">
        <v>2984</v>
      </c>
      <c r="G1840" s="118" t="str">
        <f t="shared" si="28"/>
        <v>238481尾張東部衛生組合</v>
      </c>
      <c r="H1840" s="117"/>
      <c r="J1840" s="117"/>
      <c r="K1840" s="121">
        <v>277627</v>
      </c>
      <c r="L1840" s="121">
        <v>138897</v>
      </c>
      <c r="M1840" s="121">
        <v>85028</v>
      </c>
      <c r="N1840" s="121">
        <v>47173</v>
      </c>
      <c r="O1840" s="121">
        <v>719</v>
      </c>
    </row>
    <row r="1841" spans="1:15" x14ac:dyDescent="0.4">
      <c r="A1841" s="117" t="s">
        <v>6634</v>
      </c>
      <c r="B1841" s="117" t="s">
        <v>225</v>
      </c>
      <c r="C1841" s="117" t="s">
        <v>224</v>
      </c>
      <c r="D1841" s="117" t="s">
        <v>223</v>
      </c>
      <c r="E1841" s="117" t="s">
        <v>2983</v>
      </c>
      <c r="F1841" s="117" t="s">
        <v>2982</v>
      </c>
      <c r="G1841" s="118" t="str">
        <f t="shared" si="28"/>
        <v>238490海部地区環境事務組合</v>
      </c>
      <c r="H1841" s="117"/>
      <c r="J1841" s="117"/>
      <c r="K1841" s="121">
        <v>387597</v>
      </c>
      <c r="L1841" s="121">
        <v>170056</v>
      </c>
      <c r="M1841" s="121">
        <v>80666</v>
      </c>
      <c r="N1841" s="121">
        <v>45807</v>
      </c>
      <c r="O1841" s="121">
        <v>955</v>
      </c>
    </row>
    <row r="1842" spans="1:15" x14ac:dyDescent="0.4">
      <c r="A1842" s="117" t="s">
        <v>6634</v>
      </c>
      <c r="B1842" s="117" t="s">
        <v>225</v>
      </c>
      <c r="C1842" s="117" t="s">
        <v>224</v>
      </c>
      <c r="D1842" s="117" t="s">
        <v>223</v>
      </c>
      <c r="E1842" s="117" t="s">
        <v>2981</v>
      </c>
      <c r="F1842" s="117" t="s">
        <v>2980</v>
      </c>
      <c r="G1842" s="118" t="str">
        <f t="shared" si="28"/>
        <v>238511小牧岩倉衛生組合</v>
      </c>
      <c r="H1842" s="117"/>
      <c r="J1842" s="117"/>
      <c r="K1842" s="121">
        <v>338421</v>
      </c>
      <c r="L1842" s="121">
        <v>188878</v>
      </c>
      <c r="M1842" s="121">
        <v>91558</v>
      </c>
      <c r="N1842" s="121">
        <v>55740</v>
      </c>
      <c r="O1842" s="121">
        <v>892</v>
      </c>
    </row>
    <row r="1843" spans="1:15" x14ac:dyDescent="0.4">
      <c r="A1843" s="117" t="s">
        <v>6634</v>
      </c>
      <c r="B1843" s="117" t="s">
        <v>225</v>
      </c>
      <c r="C1843" s="117" t="s">
        <v>224</v>
      </c>
      <c r="D1843" s="117" t="s">
        <v>223</v>
      </c>
      <c r="E1843" s="117" t="s">
        <v>2979</v>
      </c>
      <c r="F1843" s="117" t="s">
        <v>2978</v>
      </c>
      <c r="G1843" s="118" t="str">
        <f t="shared" si="28"/>
        <v>238538知多南部衛生組合</v>
      </c>
      <c r="H1843" s="117"/>
      <c r="J1843" s="117"/>
      <c r="K1843" s="121">
        <v>123735</v>
      </c>
      <c r="L1843" s="121">
        <v>64011</v>
      </c>
      <c r="M1843" s="121">
        <v>31164</v>
      </c>
      <c r="N1843" s="121">
        <v>18015</v>
      </c>
      <c r="O1843" s="121">
        <v>315</v>
      </c>
    </row>
    <row r="1844" spans="1:15" x14ac:dyDescent="0.4">
      <c r="A1844" s="117" t="s">
        <v>6634</v>
      </c>
      <c r="B1844" s="117" t="s">
        <v>225</v>
      </c>
      <c r="C1844" s="117" t="s">
        <v>224</v>
      </c>
      <c r="D1844" s="117" t="s">
        <v>223</v>
      </c>
      <c r="E1844" s="117" t="s">
        <v>2977</v>
      </c>
      <c r="F1844" s="117" t="s">
        <v>2976</v>
      </c>
      <c r="G1844" s="118" t="str">
        <f t="shared" si="28"/>
        <v>238546尾張旭市長久手市衛生組合</v>
      </c>
      <c r="H1844" s="117"/>
      <c r="J1844" s="117"/>
      <c r="K1844" s="121">
        <v>73172</v>
      </c>
      <c r="L1844" s="121">
        <v>35829</v>
      </c>
      <c r="M1844" s="121">
        <v>19331</v>
      </c>
      <c r="N1844" s="121">
        <v>11473</v>
      </c>
      <c r="O1844" s="121">
        <v>200</v>
      </c>
    </row>
    <row r="1845" spans="1:15" x14ac:dyDescent="0.4">
      <c r="A1845" s="117" t="s">
        <v>6634</v>
      </c>
      <c r="B1845" s="117" t="s">
        <v>225</v>
      </c>
      <c r="C1845" s="117" t="s">
        <v>224</v>
      </c>
      <c r="D1845" s="117" t="s">
        <v>223</v>
      </c>
      <c r="E1845" s="117" t="s">
        <v>2975</v>
      </c>
      <c r="F1845" s="117" t="s">
        <v>2974</v>
      </c>
      <c r="G1845" s="118" t="str">
        <f t="shared" si="28"/>
        <v>238589刈谷知立環境組合</v>
      </c>
      <c r="H1845" s="117"/>
      <c r="J1845" s="117"/>
      <c r="K1845" s="121">
        <v>84648</v>
      </c>
      <c r="L1845" s="121">
        <v>47172</v>
      </c>
      <c r="M1845" s="121">
        <v>21972</v>
      </c>
      <c r="N1845" s="121">
        <v>13818</v>
      </c>
      <c r="O1845" s="121">
        <v>303</v>
      </c>
    </row>
    <row r="1846" spans="1:15" x14ac:dyDescent="0.4">
      <c r="A1846" s="117" t="s">
        <v>6634</v>
      </c>
      <c r="B1846" s="117" t="s">
        <v>225</v>
      </c>
      <c r="C1846" s="117" t="s">
        <v>224</v>
      </c>
      <c r="D1846" s="117" t="s">
        <v>223</v>
      </c>
      <c r="E1846" s="117" t="s">
        <v>2973</v>
      </c>
      <c r="F1846" s="117" t="s">
        <v>2972</v>
      </c>
      <c r="G1846" s="118" t="str">
        <f t="shared" si="28"/>
        <v>238597江南丹羽環境管理組合</v>
      </c>
      <c r="H1846" s="117"/>
      <c r="J1846" s="117"/>
      <c r="K1846" s="121">
        <v>145650</v>
      </c>
      <c r="L1846" s="121">
        <v>78797</v>
      </c>
      <c r="M1846" s="121">
        <v>40672</v>
      </c>
      <c r="N1846" s="121">
        <v>24401</v>
      </c>
      <c r="O1846" s="121">
        <v>416</v>
      </c>
    </row>
    <row r="1847" spans="1:15" x14ac:dyDescent="0.4">
      <c r="A1847" s="117" t="s">
        <v>6634</v>
      </c>
      <c r="B1847" s="117" t="s">
        <v>225</v>
      </c>
      <c r="C1847" s="117" t="s">
        <v>224</v>
      </c>
      <c r="D1847" s="117" t="s">
        <v>223</v>
      </c>
      <c r="E1847" s="117" t="s">
        <v>2971</v>
      </c>
      <c r="F1847" s="117" t="s">
        <v>2970</v>
      </c>
      <c r="G1847" s="118" t="str">
        <f t="shared" si="28"/>
        <v>238643尾張市町交通災害共済組合</v>
      </c>
      <c r="H1847" s="117"/>
      <c r="J1847" s="117"/>
      <c r="K1847" s="121">
        <v>0</v>
      </c>
      <c r="L1847" s="121">
        <v>0</v>
      </c>
      <c r="M1847" s="121">
        <v>0</v>
      </c>
      <c r="N1847" s="121">
        <v>0</v>
      </c>
      <c r="O1847" s="121">
        <v>0</v>
      </c>
    </row>
    <row r="1848" spans="1:15" x14ac:dyDescent="0.4">
      <c r="A1848" s="117" t="s">
        <v>6634</v>
      </c>
      <c r="B1848" s="117" t="s">
        <v>225</v>
      </c>
      <c r="C1848" s="117" t="s">
        <v>224</v>
      </c>
      <c r="D1848" s="117" t="s">
        <v>223</v>
      </c>
      <c r="E1848" s="117" t="s">
        <v>2969</v>
      </c>
      <c r="F1848" s="117" t="s">
        <v>2968</v>
      </c>
      <c r="G1848" s="118" t="str">
        <f t="shared" si="28"/>
        <v>238651新城北設楽交通災害共済組合</v>
      </c>
      <c r="H1848" s="117"/>
      <c r="J1848" s="117"/>
      <c r="K1848" s="121">
        <v>0</v>
      </c>
      <c r="L1848" s="121">
        <v>0</v>
      </c>
      <c r="M1848" s="121">
        <v>0</v>
      </c>
      <c r="N1848" s="121">
        <v>0</v>
      </c>
      <c r="O1848" s="121">
        <v>0</v>
      </c>
    </row>
    <row r="1849" spans="1:15" x14ac:dyDescent="0.4">
      <c r="A1849" s="117" t="s">
        <v>6634</v>
      </c>
      <c r="B1849" s="117" t="s">
        <v>225</v>
      </c>
      <c r="C1849" s="117" t="s">
        <v>224</v>
      </c>
      <c r="D1849" s="117" t="s">
        <v>223</v>
      </c>
      <c r="E1849" s="117" t="s">
        <v>2967</v>
      </c>
      <c r="F1849" s="117" t="s">
        <v>2966</v>
      </c>
      <c r="G1849" s="118" t="str">
        <f t="shared" si="28"/>
        <v>238686半田常滑看護専門学校管理組合</v>
      </c>
      <c r="H1849" s="117"/>
      <c r="J1849" s="117"/>
      <c r="K1849" s="121">
        <v>113622</v>
      </c>
      <c r="L1849" s="121">
        <v>56682</v>
      </c>
      <c r="M1849" s="121">
        <v>28466</v>
      </c>
      <c r="N1849" s="121">
        <v>18480</v>
      </c>
      <c r="O1849" s="121">
        <v>96</v>
      </c>
    </row>
    <row r="1850" spans="1:15" x14ac:dyDescent="0.4">
      <c r="A1850" s="117" t="s">
        <v>6634</v>
      </c>
      <c r="B1850" s="117" t="s">
        <v>225</v>
      </c>
      <c r="C1850" s="117" t="s">
        <v>224</v>
      </c>
      <c r="D1850" s="117" t="s">
        <v>223</v>
      </c>
      <c r="E1850" s="117" t="s">
        <v>2965</v>
      </c>
      <c r="F1850" s="117" t="s">
        <v>2964</v>
      </c>
      <c r="G1850" s="118" t="str">
        <f t="shared" si="28"/>
        <v>238694北設広域事務組合（普通会計分）</v>
      </c>
      <c r="H1850" s="117"/>
      <c r="J1850" s="117"/>
      <c r="K1850" s="121">
        <v>114452</v>
      </c>
      <c r="L1850" s="121">
        <v>56819</v>
      </c>
      <c r="M1850" s="121">
        <v>27535</v>
      </c>
      <c r="N1850" s="121">
        <v>16882</v>
      </c>
      <c r="O1850" s="121">
        <v>225</v>
      </c>
    </row>
    <row r="1851" spans="1:15" x14ac:dyDescent="0.4">
      <c r="A1851" s="117" t="s">
        <v>6634</v>
      </c>
      <c r="B1851" s="117" t="s">
        <v>225</v>
      </c>
      <c r="C1851" s="117" t="s">
        <v>224</v>
      </c>
      <c r="D1851" s="117" t="s">
        <v>223</v>
      </c>
      <c r="E1851" s="117" t="s">
        <v>2963</v>
      </c>
      <c r="F1851" s="117" t="s">
        <v>2962</v>
      </c>
      <c r="G1851" s="118" t="str">
        <f t="shared" si="28"/>
        <v>238708海部東部消防組合（普通会計分）</v>
      </c>
      <c r="H1851" s="117"/>
      <c r="J1851" s="117"/>
      <c r="K1851" s="121">
        <v>1062392</v>
      </c>
      <c r="L1851" s="121">
        <v>519102</v>
      </c>
      <c r="M1851" s="121">
        <v>288053</v>
      </c>
      <c r="N1851" s="121">
        <v>158955</v>
      </c>
      <c r="O1851" s="121">
        <v>1840</v>
      </c>
    </row>
    <row r="1852" spans="1:15" x14ac:dyDescent="0.4">
      <c r="A1852" s="117" t="s">
        <v>6634</v>
      </c>
      <c r="B1852" s="117" t="s">
        <v>225</v>
      </c>
      <c r="C1852" s="117" t="s">
        <v>224</v>
      </c>
      <c r="D1852" s="117" t="s">
        <v>223</v>
      </c>
      <c r="E1852" s="117" t="s">
        <v>2961</v>
      </c>
      <c r="F1852" s="117" t="s">
        <v>2960</v>
      </c>
      <c r="G1852" s="118" t="str">
        <f t="shared" si="28"/>
        <v>238724尾三消防組合</v>
      </c>
      <c r="H1852" s="117"/>
      <c r="J1852" s="117"/>
      <c r="K1852" s="121">
        <v>1743132</v>
      </c>
      <c r="L1852" s="121">
        <v>868742</v>
      </c>
      <c r="M1852" s="121">
        <v>480590</v>
      </c>
      <c r="N1852" s="121">
        <v>264262</v>
      </c>
      <c r="O1852" s="121">
        <v>3136</v>
      </c>
    </row>
    <row r="1853" spans="1:15" x14ac:dyDescent="0.4">
      <c r="A1853" s="117" t="s">
        <v>6634</v>
      </c>
      <c r="B1853" s="117" t="s">
        <v>225</v>
      </c>
      <c r="C1853" s="117" t="s">
        <v>224</v>
      </c>
      <c r="D1853" s="117" t="s">
        <v>223</v>
      </c>
      <c r="E1853" s="117" t="s">
        <v>2959</v>
      </c>
      <c r="F1853" s="117" t="s">
        <v>2958</v>
      </c>
      <c r="G1853" s="118" t="str">
        <f t="shared" si="28"/>
        <v>238741北名古屋衛生組合</v>
      </c>
      <c r="H1853" s="117"/>
      <c r="J1853" s="117"/>
      <c r="K1853" s="121">
        <v>58177</v>
      </c>
      <c r="L1853" s="121">
        <v>30509</v>
      </c>
      <c r="M1853" s="121">
        <v>13810</v>
      </c>
      <c r="N1853" s="121">
        <v>8280</v>
      </c>
      <c r="O1853" s="121">
        <v>159</v>
      </c>
    </row>
    <row r="1854" spans="1:15" x14ac:dyDescent="0.4">
      <c r="A1854" s="117" t="s">
        <v>6634</v>
      </c>
      <c r="B1854" s="117" t="s">
        <v>225</v>
      </c>
      <c r="C1854" s="117" t="s">
        <v>224</v>
      </c>
      <c r="D1854" s="117" t="s">
        <v>223</v>
      </c>
      <c r="E1854" s="117" t="s">
        <v>2957</v>
      </c>
      <c r="F1854" s="117" t="s">
        <v>2956</v>
      </c>
      <c r="G1854" s="118" t="str">
        <f t="shared" si="28"/>
        <v>238791海部南部消防組合</v>
      </c>
      <c r="H1854" s="117"/>
      <c r="J1854" s="117"/>
      <c r="K1854" s="121">
        <v>780666</v>
      </c>
      <c r="L1854" s="121">
        <v>402171</v>
      </c>
      <c r="M1854" s="121">
        <v>198982</v>
      </c>
      <c r="N1854" s="121">
        <v>119645</v>
      </c>
      <c r="O1854" s="121">
        <v>1405</v>
      </c>
    </row>
    <row r="1855" spans="1:15" x14ac:dyDescent="0.4">
      <c r="A1855" s="117" t="s">
        <v>6634</v>
      </c>
      <c r="B1855" s="117" t="s">
        <v>225</v>
      </c>
      <c r="C1855" s="117" t="s">
        <v>224</v>
      </c>
      <c r="D1855" s="117" t="s">
        <v>223</v>
      </c>
      <c r="E1855" s="117" t="s">
        <v>2955</v>
      </c>
      <c r="F1855" s="117" t="s">
        <v>2954</v>
      </c>
      <c r="G1855" s="118" t="str">
        <f t="shared" si="28"/>
        <v>238805海部地区水防事務組合</v>
      </c>
      <c r="H1855" s="117"/>
      <c r="J1855" s="117"/>
      <c r="K1855" s="121">
        <v>12251</v>
      </c>
      <c r="L1855" s="121">
        <v>0</v>
      </c>
      <c r="M1855" s="121">
        <v>0</v>
      </c>
      <c r="N1855" s="121">
        <v>0</v>
      </c>
      <c r="O1855" s="121">
        <v>0</v>
      </c>
    </row>
    <row r="1856" spans="1:15" x14ac:dyDescent="0.4">
      <c r="A1856" s="117" t="s">
        <v>6634</v>
      </c>
      <c r="B1856" s="117" t="s">
        <v>225</v>
      </c>
      <c r="C1856" s="117" t="s">
        <v>224</v>
      </c>
      <c r="D1856" s="117" t="s">
        <v>223</v>
      </c>
      <c r="E1856" s="117" t="s">
        <v>2953</v>
      </c>
      <c r="F1856" s="117" t="s">
        <v>2952</v>
      </c>
      <c r="G1856" s="118" t="str">
        <f t="shared" si="28"/>
        <v>238821瀬戸旭看護専門学校組合</v>
      </c>
      <c r="H1856" s="117"/>
      <c r="J1856" s="117"/>
      <c r="K1856" s="121">
        <v>190940</v>
      </c>
      <c r="L1856" s="121">
        <v>106199</v>
      </c>
      <c r="M1856" s="121">
        <v>43932</v>
      </c>
      <c r="N1856" s="121">
        <v>29829</v>
      </c>
      <c r="O1856" s="121">
        <v>157</v>
      </c>
    </row>
    <row r="1857" spans="1:15" x14ac:dyDescent="0.4">
      <c r="A1857" s="117" t="s">
        <v>6634</v>
      </c>
      <c r="B1857" s="117" t="s">
        <v>225</v>
      </c>
      <c r="C1857" s="117" t="s">
        <v>224</v>
      </c>
      <c r="D1857" s="117" t="s">
        <v>223</v>
      </c>
      <c r="E1857" s="117" t="s">
        <v>2951</v>
      </c>
      <c r="F1857" s="117" t="s">
        <v>2950</v>
      </c>
      <c r="G1857" s="118" t="str">
        <f t="shared" si="28"/>
        <v>238848尾張東部火葬場管理組合</v>
      </c>
      <c r="H1857" s="117"/>
      <c r="J1857" s="117"/>
      <c r="K1857" s="121">
        <v>51814</v>
      </c>
      <c r="L1857" s="121">
        <v>25243</v>
      </c>
      <c r="M1857" s="121">
        <v>17386</v>
      </c>
      <c r="N1857" s="121">
        <v>8439</v>
      </c>
      <c r="O1857" s="121">
        <v>66</v>
      </c>
    </row>
    <row r="1858" spans="1:15" x14ac:dyDescent="0.4">
      <c r="A1858" s="117" t="s">
        <v>6634</v>
      </c>
      <c r="B1858" s="117" t="s">
        <v>225</v>
      </c>
      <c r="C1858" s="117" t="s">
        <v>224</v>
      </c>
      <c r="D1858" s="117" t="s">
        <v>223</v>
      </c>
      <c r="E1858" s="117" t="s">
        <v>2949</v>
      </c>
      <c r="F1858" s="117" t="s">
        <v>2948</v>
      </c>
      <c r="G1858" s="118" t="str">
        <f t="shared" ref="G1858:G1921" si="29">E1858&amp;F1858</f>
        <v>238872尾三衛生組合</v>
      </c>
      <c r="H1858" s="117"/>
      <c r="J1858" s="117"/>
      <c r="K1858" s="121">
        <v>177983</v>
      </c>
      <c r="L1858" s="121">
        <v>95587</v>
      </c>
      <c r="M1858" s="121">
        <v>41284</v>
      </c>
      <c r="N1858" s="121">
        <v>24679</v>
      </c>
      <c r="O1858" s="121">
        <v>499</v>
      </c>
    </row>
    <row r="1859" spans="1:15" x14ac:dyDescent="0.4">
      <c r="A1859" s="117" t="s">
        <v>6634</v>
      </c>
      <c r="B1859" s="117" t="s">
        <v>225</v>
      </c>
      <c r="C1859" s="117" t="s">
        <v>224</v>
      </c>
      <c r="D1859" s="117" t="s">
        <v>223</v>
      </c>
      <c r="E1859" s="117" t="s">
        <v>2947</v>
      </c>
      <c r="F1859" s="117" t="s">
        <v>2946</v>
      </c>
      <c r="G1859" s="118" t="str">
        <f t="shared" si="29"/>
        <v>238937日東衛生組合</v>
      </c>
      <c r="H1859" s="117"/>
      <c r="J1859" s="117"/>
      <c r="K1859" s="121">
        <v>39124</v>
      </c>
      <c r="L1859" s="121">
        <v>21474</v>
      </c>
      <c r="M1859" s="121">
        <v>8462</v>
      </c>
      <c r="N1859" s="121">
        <v>4982</v>
      </c>
      <c r="O1859" s="121">
        <v>98</v>
      </c>
    </row>
    <row r="1860" spans="1:15" x14ac:dyDescent="0.4">
      <c r="A1860" s="117" t="s">
        <v>6634</v>
      </c>
      <c r="B1860" s="117" t="s">
        <v>225</v>
      </c>
      <c r="C1860" s="117" t="s">
        <v>224</v>
      </c>
      <c r="D1860" s="117" t="s">
        <v>223</v>
      </c>
      <c r="E1860" s="117" t="s">
        <v>2945</v>
      </c>
      <c r="F1860" s="117" t="s">
        <v>2944</v>
      </c>
      <c r="G1860" s="118" t="str">
        <f t="shared" si="29"/>
        <v>238970知多南部消防組合</v>
      </c>
      <c r="H1860" s="117"/>
      <c r="J1860" s="117"/>
      <c r="K1860" s="121">
        <v>669364</v>
      </c>
      <c r="L1860" s="121">
        <v>341112</v>
      </c>
      <c r="M1860" s="121">
        <v>170793</v>
      </c>
      <c r="N1860" s="121">
        <v>103168</v>
      </c>
      <c r="O1860" s="121">
        <v>1188</v>
      </c>
    </row>
    <row r="1861" spans="1:15" x14ac:dyDescent="0.4">
      <c r="A1861" s="117" t="s">
        <v>6634</v>
      </c>
      <c r="B1861" s="117" t="s">
        <v>225</v>
      </c>
      <c r="C1861" s="117" t="s">
        <v>224</v>
      </c>
      <c r="D1861" s="117" t="s">
        <v>223</v>
      </c>
      <c r="E1861" s="117" t="s">
        <v>2943</v>
      </c>
      <c r="F1861" s="117" t="s">
        <v>2942</v>
      </c>
      <c r="G1861" s="118" t="str">
        <f t="shared" si="29"/>
        <v>238988知北平和公園組合</v>
      </c>
      <c r="H1861" s="117"/>
      <c r="J1861" s="117"/>
      <c r="K1861" s="121">
        <v>45919</v>
      </c>
      <c r="L1861" s="121">
        <v>27132</v>
      </c>
      <c r="M1861" s="121">
        <v>10875</v>
      </c>
      <c r="N1861" s="121">
        <v>6520</v>
      </c>
      <c r="O1861" s="121">
        <v>43</v>
      </c>
    </row>
    <row r="1862" spans="1:15" x14ac:dyDescent="0.4">
      <c r="A1862" s="117" t="s">
        <v>6634</v>
      </c>
      <c r="B1862" s="117" t="s">
        <v>225</v>
      </c>
      <c r="C1862" s="117" t="s">
        <v>224</v>
      </c>
      <c r="D1862" s="117" t="s">
        <v>223</v>
      </c>
      <c r="E1862" s="117" t="s">
        <v>2941</v>
      </c>
      <c r="F1862" s="117" t="s">
        <v>2940</v>
      </c>
      <c r="G1862" s="118" t="str">
        <f t="shared" si="29"/>
        <v>238996五条広域事務組合</v>
      </c>
      <c r="H1862" s="117"/>
      <c r="J1862" s="117"/>
      <c r="K1862" s="121">
        <v>21139</v>
      </c>
      <c r="L1862" s="121">
        <v>10943</v>
      </c>
      <c r="M1862" s="121">
        <v>4976</v>
      </c>
      <c r="N1862" s="121">
        <v>2980</v>
      </c>
      <c r="O1862" s="121">
        <v>11</v>
      </c>
    </row>
    <row r="1863" spans="1:15" x14ac:dyDescent="0.4">
      <c r="A1863" s="117" t="s">
        <v>6634</v>
      </c>
      <c r="B1863" s="117" t="s">
        <v>225</v>
      </c>
      <c r="C1863" s="117" t="s">
        <v>224</v>
      </c>
      <c r="D1863" s="117" t="s">
        <v>223</v>
      </c>
      <c r="E1863" s="117" t="s">
        <v>2939</v>
      </c>
      <c r="F1863" s="117" t="s">
        <v>2938</v>
      </c>
      <c r="G1863" s="118" t="str">
        <f t="shared" si="29"/>
        <v>239046海部地区急病診療所組合</v>
      </c>
      <c r="H1863" s="117"/>
      <c r="J1863" s="117"/>
      <c r="K1863" s="121">
        <v>16693</v>
      </c>
      <c r="L1863" s="121">
        <v>7804</v>
      </c>
      <c r="M1863" s="121">
        <v>4149</v>
      </c>
      <c r="N1863" s="121">
        <v>2368</v>
      </c>
      <c r="O1863" s="121">
        <v>13</v>
      </c>
    </row>
    <row r="1864" spans="1:15" x14ac:dyDescent="0.4">
      <c r="A1864" s="117" t="s">
        <v>6634</v>
      </c>
      <c r="B1864" s="117" t="s">
        <v>225</v>
      </c>
      <c r="C1864" s="117" t="s">
        <v>224</v>
      </c>
      <c r="D1864" s="117" t="s">
        <v>223</v>
      </c>
      <c r="E1864" s="117" t="s">
        <v>2937</v>
      </c>
      <c r="F1864" s="117" t="s">
        <v>2936</v>
      </c>
      <c r="G1864" s="118" t="str">
        <f t="shared" si="29"/>
        <v>239054春日井小牧看護専門学校管理組合</v>
      </c>
      <c r="H1864" s="117"/>
      <c r="J1864" s="117"/>
      <c r="K1864" s="121">
        <v>142716</v>
      </c>
      <c r="L1864" s="121">
        <v>61251</v>
      </c>
      <c r="M1864" s="121">
        <v>27665</v>
      </c>
      <c r="N1864" s="121">
        <v>17750</v>
      </c>
      <c r="O1864" s="121">
        <v>109</v>
      </c>
    </row>
    <row r="1865" spans="1:15" x14ac:dyDescent="0.4">
      <c r="A1865" s="117" t="s">
        <v>6634</v>
      </c>
      <c r="B1865" s="117" t="s">
        <v>225</v>
      </c>
      <c r="C1865" s="117" t="s">
        <v>224</v>
      </c>
      <c r="D1865" s="117" t="s">
        <v>223</v>
      </c>
      <c r="E1865" s="117" t="s">
        <v>2935</v>
      </c>
      <c r="F1865" s="117" t="s">
        <v>2934</v>
      </c>
      <c r="G1865" s="118" t="str">
        <f t="shared" si="29"/>
        <v>239178知多北部広域連合</v>
      </c>
      <c r="H1865" s="117"/>
      <c r="J1865" s="117"/>
      <c r="K1865" s="121">
        <v>46612</v>
      </c>
      <c r="L1865" s="121">
        <v>24708</v>
      </c>
      <c r="M1865" s="121">
        <v>12874</v>
      </c>
      <c r="N1865" s="121">
        <v>7977</v>
      </c>
      <c r="O1865" s="121">
        <v>42</v>
      </c>
    </row>
    <row r="1866" spans="1:15" x14ac:dyDescent="0.4">
      <c r="A1866" s="117" t="s">
        <v>6634</v>
      </c>
      <c r="B1866" s="117" t="s">
        <v>225</v>
      </c>
      <c r="C1866" s="117" t="s">
        <v>224</v>
      </c>
      <c r="D1866" s="117" t="s">
        <v>223</v>
      </c>
      <c r="E1866" s="117" t="s">
        <v>2933</v>
      </c>
      <c r="F1866" s="117" t="s">
        <v>2932</v>
      </c>
      <c r="G1866" s="118" t="str">
        <f t="shared" si="29"/>
        <v>239267丹羽広域事務組合（普通会計分）</v>
      </c>
      <c r="H1866" s="117"/>
      <c r="J1866" s="117"/>
      <c r="K1866" s="121">
        <v>664951</v>
      </c>
      <c r="L1866" s="121">
        <v>332790</v>
      </c>
      <c r="M1866" s="121">
        <v>174920</v>
      </c>
      <c r="N1866" s="121">
        <v>101651</v>
      </c>
      <c r="O1866" s="121">
        <v>1409</v>
      </c>
    </row>
    <row r="1867" spans="1:15" x14ac:dyDescent="0.4">
      <c r="A1867" s="117" t="s">
        <v>6634</v>
      </c>
      <c r="B1867" s="117" t="s">
        <v>225</v>
      </c>
      <c r="C1867" s="117" t="s">
        <v>224</v>
      </c>
      <c r="D1867" s="117" t="s">
        <v>223</v>
      </c>
      <c r="E1867" s="117" t="s">
        <v>2931</v>
      </c>
      <c r="F1867" s="117" t="s">
        <v>2930</v>
      </c>
      <c r="G1867" s="118" t="str">
        <f t="shared" si="29"/>
        <v>239283衣浦東部広域連合</v>
      </c>
      <c r="H1867" s="117"/>
      <c r="J1867" s="117"/>
      <c r="K1867" s="121">
        <v>3918164</v>
      </c>
      <c r="L1867" s="121">
        <v>1846209</v>
      </c>
      <c r="M1867" s="121">
        <v>1134821</v>
      </c>
      <c r="N1867" s="121">
        <v>590122</v>
      </c>
      <c r="O1867" s="121">
        <v>6981</v>
      </c>
    </row>
    <row r="1868" spans="1:15" x14ac:dyDescent="0.4">
      <c r="A1868" s="117" t="s">
        <v>6634</v>
      </c>
      <c r="B1868" s="117" t="s">
        <v>225</v>
      </c>
      <c r="C1868" s="117" t="s">
        <v>224</v>
      </c>
      <c r="D1868" s="117" t="s">
        <v>223</v>
      </c>
      <c r="E1868" s="117" t="s">
        <v>2929</v>
      </c>
      <c r="F1868" s="117" t="s">
        <v>2928</v>
      </c>
      <c r="G1868" s="118" t="str">
        <f t="shared" si="29"/>
        <v>239291西春日井広域事務組合</v>
      </c>
      <c r="H1868" s="117"/>
      <c r="J1868" s="117"/>
      <c r="K1868" s="121">
        <v>1455952</v>
      </c>
      <c r="L1868" s="121">
        <v>742505</v>
      </c>
      <c r="M1868" s="121">
        <v>378754</v>
      </c>
      <c r="N1868" s="121">
        <v>222149</v>
      </c>
      <c r="O1868" s="121">
        <v>2652</v>
      </c>
    </row>
    <row r="1869" spans="1:15" x14ac:dyDescent="0.4">
      <c r="A1869" s="117" t="s">
        <v>6634</v>
      </c>
      <c r="B1869" s="117" t="s">
        <v>225</v>
      </c>
      <c r="C1869" s="117" t="s">
        <v>224</v>
      </c>
      <c r="D1869" s="117" t="s">
        <v>223</v>
      </c>
      <c r="E1869" s="117" t="s">
        <v>2927</v>
      </c>
      <c r="F1869" s="117" t="s">
        <v>2926</v>
      </c>
      <c r="G1869" s="118" t="str">
        <f t="shared" si="29"/>
        <v>239305愛知県後期高齢者医療広域連合</v>
      </c>
      <c r="H1869" s="117"/>
      <c r="J1869" s="117"/>
      <c r="K1869" s="121">
        <v>5892</v>
      </c>
      <c r="L1869" s="121">
        <v>0</v>
      </c>
      <c r="M1869" s="121">
        <v>4009</v>
      </c>
      <c r="N1869" s="121">
        <v>0</v>
      </c>
      <c r="O1869" s="121">
        <v>3</v>
      </c>
    </row>
    <row r="1870" spans="1:15" x14ac:dyDescent="0.4">
      <c r="A1870" s="117" t="s">
        <v>6634</v>
      </c>
      <c r="B1870" s="117" t="s">
        <v>225</v>
      </c>
      <c r="C1870" s="117" t="s">
        <v>224</v>
      </c>
      <c r="D1870" s="117" t="s">
        <v>223</v>
      </c>
      <c r="E1870" s="117" t="s">
        <v>2925</v>
      </c>
      <c r="F1870" s="117" t="s">
        <v>2924</v>
      </c>
      <c r="G1870" s="118" t="str">
        <f t="shared" si="29"/>
        <v>239321知多南部広域環境組合</v>
      </c>
      <c r="H1870" s="117"/>
      <c r="J1870" s="117"/>
      <c r="K1870" s="121">
        <v>1173</v>
      </c>
      <c r="L1870" s="121">
        <v>0</v>
      </c>
      <c r="M1870" s="121">
        <v>0</v>
      </c>
      <c r="N1870" s="121">
        <v>0</v>
      </c>
      <c r="O1870" s="121">
        <v>0</v>
      </c>
    </row>
    <row r="1871" spans="1:15" x14ac:dyDescent="0.4">
      <c r="A1871" s="117" t="s">
        <v>6634</v>
      </c>
      <c r="B1871" s="117" t="s">
        <v>225</v>
      </c>
      <c r="C1871" s="117" t="s">
        <v>224</v>
      </c>
      <c r="D1871" s="117" t="s">
        <v>223</v>
      </c>
      <c r="E1871" s="117" t="s">
        <v>2923</v>
      </c>
      <c r="F1871" s="117" t="s">
        <v>2922</v>
      </c>
      <c r="G1871" s="118" t="str">
        <f t="shared" si="29"/>
        <v>239330東三河広域連合</v>
      </c>
      <c r="H1871" s="117"/>
      <c r="J1871" s="117"/>
      <c r="K1871" s="121">
        <v>87714</v>
      </c>
      <c r="L1871" s="121">
        <v>11230</v>
      </c>
      <c r="M1871" s="121">
        <v>4011</v>
      </c>
      <c r="N1871" s="121">
        <v>1700</v>
      </c>
      <c r="O1871" s="121">
        <v>12</v>
      </c>
    </row>
    <row r="1872" spans="1:15" x14ac:dyDescent="0.4">
      <c r="A1872" s="117" t="s">
        <v>6634</v>
      </c>
      <c r="B1872" s="117" t="s">
        <v>225</v>
      </c>
      <c r="C1872" s="117" t="s">
        <v>224</v>
      </c>
      <c r="D1872" s="117" t="s">
        <v>223</v>
      </c>
      <c r="E1872" s="117" t="s">
        <v>6652</v>
      </c>
      <c r="F1872" s="117" t="s">
        <v>6653</v>
      </c>
      <c r="G1872" s="118" t="str">
        <f t="shared" si="29"/>
        <v>239348尾張北部環境組合</v>
      </c>
      <c r="H1872" s="117"/>
      <c r="J1872" s="117"/>
      <c r="K1872" s="121">
        <v>124</v>
      </c>
      <c r="L1872" s="121">
        <v>0</v>
      </c>
      <c r="M1872" s="121">
        <v>0</v>
      </c>
      <c r="N1872" s="121">
        <v>0</v>
      </c>
      <c r="O1872" s="121">
        <v>0</v>
      </c>
    </row>
    <row r="1873" spans="1:15" x14ac:dyDescent="0.4">
      <c r="A1873" s="117" t="s">
        <v>6634</v>
      </c>
      <c r="B1873" s="117" t="s">
        <v>225</v>
      </c>
      <c r="C1873" s="117" t="s">
        <v>224</v>
      </c>
      <c r="D1873" s="117" t="s">
        <v>223</v>
      </c>
      <c r="E1873" s="117" t="s">
        <v>2920</v>
      </c>
      <c r="F1873" s="117" t="s">
        <v>2919</v>
      </c>
      <c r="G1873" s="118" t="str">
        <f t="shared" si="29"/>
        <v>242012津市</v>
      </c>
      <c r="H1873" s="117"/>
      <c r="J1873" s="117"/>
      <c r="K1873" s="121">
        <v>19527398</v>
      </c>
      <c r="L1873" s="121">
        <v>8995199</v>
      </c>
      <c r="M1873" s="121">
        <v>4867321</v>
      </c>
      <c r="N1873" s="121">
        <v>2770033</v>
      </c>
      <c r="O1873" s="121">
        <v>27446</v>
      </c>
    </row>
    <row r="1874" spans="1:15" x14ac:dyDescent="0.4">
      <c r="A1874" s="117" t="s">
        <v>6634</v>
      </c>
      <c r="B1874" s="117" t="s">
        <v>225</v>
      </c>
      <c r="C1874" s="117" t="s">
        <v>224</v>
      </c>
      <c r="D1874" s="117" t="s">
        <v>223</v>
      </c>
      <c r="E1874" s="117" t="s">
        <v>2918</v>
      </c>
      <c r="F1874" s="117" t="s">
        <v>2917</v>
      </c>
      <c r="G1874" s="118" t="str">
        <f t="shared" si="29"/>
        <v>242021四日市市</v>
      </c>
      <c r="H1874" s="117"/>
      <c r="J1874" s="117"/>
      <c r="K1874" s="121">
        <v>16720261</v>
      </c>
      <c r="L1874" s="121">
        <v>7662992</v>
      </c>
      <c r="M1874" s="121">
        <v>4484235</v>
      </c>
      <c r="N1874" s="121">
        <v>2594713</v>
      </c>
      <c r="O1874" s="121">
        <v>22267</v>
      </c>
    </row>
    <row r="1875" spans="1:15" x14ac:dyDescent="0.4">
      <c r="A1875" s="117" t="s">
        <v>6634</v>
      </c>
      <c r="B1875" s="117" t="s">
        <v>225</v>
      </c>
      <c r="C1875" s="117" t="s">
        <v>224</v>
      </c>
      <c r="D1875" s="117" t="s">
        <v>223</v>
      </c>
      <c r="E1875" s="117" t="s">
        <v>2916</v>
      </c>
      <c r="F1875" s="117" t="s">
        <v>2915</v>
      </c>
      <c r="G1875" s="118" t="str">
        <f t="shared" si="29"/>
        <v>242039伊勢市</v>
      </c>
      <c r="H1875" s="117"/>
      <c r="J1875" s="117"/>
      <c r="K1875" s="121">
        <v>7814136</v>
      </c>
      <c r="L1875" s="121">
        <v>3616341</v>
      </c>
      <c r="M1875" s="121">
        <v>2023273</v>
      </c>
      <c r="N1875" s="121">
        <v>1234554</v>
      </c>
      <c r="O1875" s="121">
        <v>10905</v>
      </c>
    </row>
    <row r="1876" spans="1:15" x14ac:dyDescent="0.4">
      <c r="A1876" s="117" t="s">
        <v>6634</v>
      </c>
      <c r="B1876" s="117" t="s">
        <v>225</v>
      </c>
      <c r="C1876" s="117" t="s">
        <v>224</v>
      </c>
      <c r="D1876" s="117" t="s">
        <v>223</v>
      </c>
      <c r="E1876" s="117" t="s">
        <v>2914</v>
      </c>
      <c r="F1876" s="117" t="s">
        <v>2913</v>
      </c>
      <c r="G1876" s="118" t="str">
        <f t="shared" si="29"/>
        <v>242047松阪市</v>
      </c>
      <c r="H1876" s="117"/>
      <c r="J1876" s="117"/>
      <c r="K1876" s="121">
        <v>9975734</v>
      </c>
      <c r="L1876" s="121">
        <v>4681291</v>
      </c>
      <c r="M1876" s="121">
        <v>2439700</v>
      </c>
      <c r="N1876" s="121">
        <v>1498557</v>
      </c>
      <c r="O1876" s="121">
        <v>11120</v>
      </c>
    </row>
    <row r="1877" spans="1:15" x14ac:dyDescent="0.4">
      <c r="A1877" s="117" t="s">
        <v>6634</v>
      </c>
      <c r="B1877" s="117" t="s">
        <v>225</v>
      </c>
      <c r="C1877" s="117" t="s">
        <v>224</v>
      </c>
      <c r="D1877" s="117" t="s">
        <v>223</v>
      </c>
      <c r="E1877" s="117" t="s">
        <v>2912</v>
      </c>
      <c r="F1877" s="117" t="s">
        <v>2911</v>
      </c>
      <c r="G1877" s="118" t="str">
        <f t="shared" si="29"/>
        <v>242055桑名市</v>
      </c>
      <c r="H1877" s="117"/>
      <c r="J1877" s="117"/>
      <c r="K1877" s="121">
        <v>9125249</v>
      </c>
      <c r="L1877" s="121">
        <v>4379244</v>
      </c>
      <c r="M1877" s="121">
        <v>2210248</v>
      </c>
      <c r="N1877" s="121">
        <v>1401703</v>
      </c>
      <c r="O1877" s="121">
        <v>10343</v>
      </c>
    </row>
    <row r="1878" spans="1:15" x14ac:dyDescent="0.4">
      <c r="A1878" s="117" t="s">
        <v>6634</v>
      </c>
      <c r="B1878" s="117" t="s">
        <v>225</v>
      </c>
      <c r="C1878" s="117" t="s">
        <v>224</v>
      </c>
      <c r="D1878" s="117" t="s">
        <v>223</v>
      </c>
      <c r="E1878" s="117" t="s">
        <v>2910</v>
      </c>
      <c r="F1878" s="117" t="s">
        <v>2909</v>
      </c>
      <c r="G1878" s="118" t="str">
        <f t="shared" si="29"/>
        <v>242071鈴鹿市</v>
      </c>
      <c r="H1878" s="117"/>
      <c r="J1878" s="117"/>
      <c r="K1878" s="121">
        <v>12324621</v>
      </c>
      <c r="L1878" s="121">
        <v>5646935</v>
      </c>
      <c r="M1878" s="121">
        <v>3101684</v>
      </c>
      <c r="N1878" s="121">
        <v>1857142</v>
      </c>
      <c r="O1878" s="121">
        <v>15124</v>
      </c>
    </row>
    <row r="1879" spans="1:15" x14ac:dyDescent="0.4">
      <c r="A1879" s="117" t="s">
        <v>6634</v>
      </c>
      <c r="B1879" s="117" t="s">
        <v>225</v>
      </c>
      <c r="C1879" s="117" t="s">
        <v>224</v>
      </c>
      <c r="D1879" s="117" t="s">
        <v>223</v>
      </c>
      <c r="E1879" s="117" t="s">
        <v>2908</v>
      </c>
      <c r="F1879" s="117" t="s">
        <v>2907</v>
      </c>
      <c r="G1879" s="118" t="str">
        <f t="shared" si="29"/>
        <v>242080名張市</v>
      </c>
      <c r="H1879" s="117"/>
      <c r="J1879" s="117"/>
      <c r="K1879" s="121">
        <v>4695399</v>
      </c>
      <c r="L1879" s="121">
        <v>2055913</v>
      </c>
      <c r="M1879" s="121">
        <v>1142247</v>
      </c>
      <c r="N1879" s="121">
        <v>718586</v>
      </c>
      <c r="O1879" s="121">
        <v>7103</v>
      </c>
    </row>
    <row r="1880" spans="1:15" x14ac:dyDescent="0.4">
      <c r="A1880" s="117" t="s">
        <v>6634</v>
      </c>
      <c r="B1880" s="117" t="s">
        <v>225</v>
      </c>
      <c r="C1880" s="117" t="s">
        <v>224</v>
      </c>
      <c r="D1880" s="117" t="s">
        <v>223</v>
      </c>
      <c r="E1880" s="117" t="s">
        <v>2906</v>
      </c>
      <c r="F1880" s="117" t="s">
        <v>2905</v>
      </c>
      <c r="G1880" s="118" t="str">
        <f t="shared" si="29"/>
        <v>242098尾鷲市</v>
      </c>
      <c r="H1880" s="117"/>
      <c r="J1880" s="117"/>
      <c r="K1880" s="121">
        <v>1436806</v>
      </c>
      <c r="L1880" s="121">
        <v>666309</v>
      </c>
      <c r="M1880" s="121">
        <v>321081</v>
      </c>
      <c r="N1880" s="121">
        <v>224987</v>
      </c>
      <c r="O1880" s="121">
        <v>1503</v>
      </c>
    </row>
    <row r="1881" spans="1:15" x14ac:dyDescent="0.4">
      <c r="A1881" s="117" t="s">
        <v>6634</v>
      </c>
      <c r="B1881" s="117" t="s">
        <v>225</v>
      </c>
      <c r="C1881" s="117" t="s">
        <v>224</v>
      </c>
      <c r="D1881" s="117" t="s">
        <v>223</v>
      </c>
      <c r="E1881" s="117" t="s">
        <v>2904</v>
      </c>
      <c r="F1881" s="117" t="s">
        <v>2903</v>
      </c>
      <c r="G1881" s="118" t="str">
        <f t="shared" si="29"/>
        <v>242101亀山市</v>
      </c>
      <c r="H1881" s="117"/>
      <c r="J1881" s="117"/>
      <c r="K1881" s="121">
        <v>3901500</v>
      </c>
      <c r="L1881" s="121">
        <v>1751210</v>
      </c>
      <c r="M1881" s="121">
        <v>936442</v>
      </c>
      <c r="N1881" s="121">
        <v>611132</v>
      </c>
      <c r="O1881" s="121">
        <v>7</v>
      </c>
    </row>
    <row r="1882" spans="1:15" x14ac:dyDescent="0.4">
      <c r="A1882" s="117" t="s">
        <v>6634</v>
      </c>
      <c r="B1882" s="117" t="s">
        <v>225</v>
      </c>
      <c r="C1882" s="117" t="s">
        <v>224</v>
      </c>
      <c r="D1882" s="117" t="s">
        <v>223</v>
      </c>
      <c r="E1882" s="117" t="s">
        <v>2902</v>
      </c>
      <c r="F1882" s="117" t="s">
        <v>2901</v>
      </c>
      <c r="G1882" s="118" t="str">
        <f t="shared" si="29"/>
        <v>242110鳥羽市</v>
      </c>
      <c r="H1882" s="117"/>
      <c r="J1882" s="117"/>
      <c r="K1882" s="121">
        <v>2387239</v>
      </c>
      <c r="L1882" s="121">
        <v>1044115</v>
      </c>
      <c r="M1882" s="121">
        <v>528097</v>
      </c>
      <c r="N1882" s="121">
        <v>345221</v>
      </c>
      <c r="O1882" s="121">
        <v>2184</v>
      </c>
    </row>
    <row r="1883" spans="1:15" x14ac:dyDescent="0.4">
      <c r="A1883" s="117" t="s">
        <v>6634</v>
      </c>
      <c r="B1883" s="117" t="s">
        <v>225</v>
      </c>
      <c r="C1883" s="117" t="s">
        <v>224</v>
      </c>
      <c r="D1883" s="117" t="s">
        <v>223</v>
      </c>
      <c r="E1883" s="117" t="s">
        <v>2900</v>
      </c>
      <c r="F1883" s="117" t="s">
        <v>2899</v>
      </c>
      <c r="G1883" s="118" t="str">
        <f t="shared" si="29"/>
        <v>242128熊野市</v>
      </c>
      <c r="H1883" s="117"/>
      <c r="J1883" s="117"/>
      <c r="K1883" s="121">
        <v>2481581</v>
      </c>
      <c r="L1883" s="121">
        <v>1134534</v>
      </c>
      <c r="M1883" s="121">
        <v>581699</v>
      </c>
      <c r="N1883" s="121">
        <v>379662</v>
      </c>
      <c r="O1883" s="121">
        <v>4694</v>
      </c>
    </row>
    <row r="1884" spans="1:15" x14ac:dyDescent="0.4">
      <c r="A1884" s="117" t="s">
        <v>6634</v>
      </c>
      <c r="B1884" s="117" t="s">
        <v>225</v>
      </c>
      <c r="C1884" s="117" t="s">
        <v>224</v>
      </c>
      <c r="D1884" s="117" t="s">
        <v>223</v>
      </c>
      <c r="E1884" s="117" t="s">
        <v>2898</v>
      </c>
      <c r="F1884" s="117" t="s">
        <v>2897</v>
      </c>
      <c r="G1884" s="118" t="str">
        <f t="shared" si="29"/>
        <v>242144いなべ市</v>
      </c>
      <c r="H1884" s="117"/>
      <c r="J1884" s="117"/>
      <c r="K1884" s="121">
        <v>2945243</v>
      </c>
      <c r="L1884" s="121">
        <v>1332346</v>
      </c>
      <c r="M1884" s="121">
        <v>677048</v>
      </c>
      <c r="N1884" s="121">
        <v>420103</v>
      </c>
      <c r="O1884" s="121">
        <v>2611</v>
      </c>
    </row>
    <row r="1885" spans="1:15" x14ac:dyDescent="0.4">
      <c r="A1885" s="117" t="s">
        <v>6634</v>
      </c>
      <c r="B1885" s="117" t="s">
        <v>225</v>
      </c>
      <c r="C1885" s="117" t="s">
        <v>224</v>
      </c>
      <c r="D1885" s="117" t="s">
        <v>223</v>
      </c>
      <c r="E1885" s="117" t="s">
        <v>2896</v>
      </c>
      <c r="F1885" s="117" t="s">
        <v>2895</v>
      </c>
      <c r="G1885" s="118" t="str">
        <f t="shared" si="29"/>
        <v>242152志摩市</v>
      </c>
      <c r="H1885" s="117"/>
      <c r="J1885" s="117"/>
      <c r="K1885" s="121">
        <v>4174134</v>
      </c>
      <c r="L1885" s="121">
        <v>1905777</v>
      </c>
      <c r="M1885" s="121">
        <v>948789</v>
      </c>
      <c r="N1885" s="121">
        <v>608959</v>
      </c>
      <c r="O1885" s="121">
        <v>3828</v>
      </c>
    </row>
    <row r="1886" spans="1:15" x14ac:dyDescent="0.4">
      <c r="A1886" s="117" t="s">
        <v>6634</v>
      </c>
      <c r="B1886" s="117" t="s">
        <v>225</v>
      </c>
      <c r="C1886" s="117" t="s">
        <v>224</v>
      </c>
      <c r="D1886" s="117" t="s">
        <v>223</v>
      </c>
      <c r="E1886" s="117" t="s">
        <v>2894</v>
      </c>
      <c r="F1886" s="117" t="s">
        <v>2893</v>
      </c>
      <c r="G1886" s="118" t="str">
        <f t="shared" si="29"/>
        <v>242161伊賀市</v>
      </c>
      <c r="H1886" s="117"/>
      <c r="J1886" s="117"/>
      <c r="K1886" s="121">
        <v>8762947</v>
      </c>
      <c r="L1886" s="121">
        <v>3836351</v>
      </c>
      <c r="M1886" s="121">
        <v>2103894</v>
      </c>
      <c r="N1886" s="121">
        <v>1280945</v>
      </c>
      <c r="O1886" s="121">
        <v>40809</v>
      </c>
    </row>
    <row r="1887" spans="1:15" x14ac:dyDescent="0.4">
      <c r="A1887" s="117" t="s">
        <v>6634</v>
      </c>
      <c r="B1887" s="117" t="s">
        <v>225</v>
      </c>
      <c r="C1887" s="117" t="s">
        <v>224</v>
      </c>
      <c r="D1887" s="117" t="s">
        <v>223</v>
      </c>
      <c r="E1887" s="117" t="s">
        <v>2892</v>
      </c>
      <c r="F1887" s="117" t="s">
        <v>2891</v>
      </c>
      <c r="G1887" s="118" t="str">
        <f t="shared" si="29"/>
        <v>243035木曽岬町</v>
      </c>
      <c r="H1887" s="117"/>
      <c r="J1887" s="117"/>
      <c r="K1887" s="121">
        <v>562442</v>
      </c>
      <c r="L1887" s="121">
        <v>239410</v>
      </c>
      <c r="M1887" s="121">
        <v>110752</v>
      </c>
      <c r="N1887" s="121">
        <v>81183</v>
      </c>
      <c r="O1887" s="121">
        <v>503</v>
      </c>
    </row>
    <row r="1888" spans="1:15" x14ac:dyDescent="0.4">
      <c r="A1888" s="117" t="s">
        <v>6634</v>
      </c>
      <c r="B1888" s="117" t="s">
        <v>225</v>
      </c>
      <c r="C1888" s="117" t="s">
        <v>224</v>
      </c>
      <c r="D1888" s="117" t="s">
        <v>223</v>
      </c>
      <c r="E1888" s="117" t="s">
        <v>2890</v>
      </c>
      <c r="F1888" s="117" t="s">
        <v>2889</v>
      </c>
      <c r="G1888" s="118" t="str">
        <f t="shared" si="29"/>
        <v>243248東員町</v>
      </c>
      <c r="H1888" s="117"/>
      <c r="J1888" s="117"/>
      <c r="K1888" s="121">
        <v>1770035</v>
      </c>
      <c r="L1888" s="121">
        <v>728758</v>
      </c>
      <c r="M1888" s="121">
        <v>344291</v>
      </c>
      <c r="N1888" s="121">
        <v>247925</v>
      </c>
      <c r="O1888" s="121">
        <v>1423</v>
      </c>
    </row>
    <row r="1889" spans="1:15" x14ac:dyDescent="0.4">
      <c r="A1889" s="117" t="s">
        <v>6634</v>
      </c>
      <c r="B1889" s="117" t="s">
        <v>225</v>
      </c>
      <c r="C1889" s="117" t="s">
        <v>224</v>
      </c>
      <c r="D1889" s="117" t="s">
        <v>223</v>
      </c>
      <c r="E1889" s="117" t="s">
        <v>2888</v>
      </c>
      <c r="F1889" s="117" t="s">
        <v>2887</v>
      </c>
      <c r="G1889" s="118" t="str">
        <f t="shared" si="29"/>
        <v>243418菰野町</v>
      </c>
      <c r="H1889" s="117"/>
      <c r="J1889" s="117"/>
      <c r="K1889" s="121">
        <v>2602232</v>
      </c>
      <c r="L1889" s="121">
        <v>1070147</v>
      </c>
      <c r="M1889" s="121">
        <v>599886</v>
      </c>
      <c r="N1889" s="121">
        <v>378556</v>
      </c>
      <c r="O1889" s="121">
        <v>4359</v>
      </c>
    </row>
    <row r="1890" spans="1:15" x14ac:dyDescent="0.4">
      <c r="A1890" s="117" t="s">
        <v>6634</v>
      </c>
      <c r="B1890" s="117" t="s">
        <v>225</v>
      </c>
      <c r="C1890" s="117" t="s">
        <v>224</v>
      </c>
      <c r="D1890" s="117" t="s">
        <v>223</v>
      </c>
      <c r="E1890" s="117" t="s">
        <v>2886</v>
      </c>
      <c r="F1890" s="117" t="s">
        <v>2885</v>
      </c>
      <c r="G1890" s="118" t="str">
        <f t="shared" si="29"/>
        <v>243434朝日町</v>
      </c>
      <c r="H1890" s="117"/>
      <c r="J1890" s="117"/>
      <c r="K1890" s="121">
        <v>831997</v>
      </c>
      <c r="L1890" s="121">
        <v>338613</v>
      </c>
      <c r="M1890" s="121">
        <v>178747</v>
      </c>
      <c r="N1890" s="121">
        <v>122510</v>
      </c>
      <c r="O1890" s="121">
        <v>847</v>
      </c>
    </row>
    <row r="1891" spans="1:15" x14ac:dyDescent="0.4">
      <c r="A1891" s="117" t="s">
        <v>6634</v>
      </c>
      <c r="B1891" s="117" t="s">
        <v>225</v>
      </c>
      <c r="C1891" s="117" t="s">
        <v>224</v>
      </c>
      <c r="D1891" s="117" t="s">
        <v>223</v>
      </c>
      <c r="E1891" s="117" t="s">
        <v>2884</v>
      </c>
      <c r="F1891" s="117" t="s">
        <v>2883</v>
      </c>
      <c r="G1891" s="118" t="str">
        <f t="shared" si="29"/>
        <v>243442川越町</v>
      </c>
      <c r="H1891" s="117"/>
      <c r="J1891" s="117"/>
      <c r="K1891" s="121">
        <v>918063</v>
      </c>
      <c r="L1891" s="121">
        <v>375746</v>
      </c>
      <c r="M1891" s="121">
        <v>200232</v>
      </c>
      <c r="N1891" s="121">
        <v>139245</v>
      </c>
      <c r="O1891" s="121">
        <v>978</v>
      </c>
    </row>
    <row r="1892" spans="1:15" x14ac:dyDescent="0.4">
      <c r="A1892" s="117" t="s">
        <v>6634</v>
      </c>
      <c r="B1892" s="117" t="s">
        <v>225</v>
      </c>
      <c r="C1892" s="117" t="s">
        <v>224</v>
      </c>
      <c r="D1892" s="117" t="s">
        <v>223</v>
      </c>
      <c r="E1892" s="117" t="s">
        <v>2882</v>
      </c>
      <c r="F1892" s="117" t="s">
        <v>2881</v>
      </c>
      <c r="G1892" s="118" t="str">
        <f t="shared" si="29"/>
        <v>244414多気町</v>
      </c>
      <c r="H1892" s="117"/>
      <c r="J1892" s="117"/>
      <c r="K1892" s="121">
        <v>1190291</v>
      </c>
      <c r="L1892" s="121">
        <v>493621</v>
      </c>
      <c r="M1892" s="121">
        <v>253183</v>
      </c>
      <c r="N1892" s="121">
        <v>166924</v>
      </c>
      <c r="O1892" s="121">
        <v>1205</v>
      </c>
    </row>
    <row r="1893" spans="1:15" x14ac:dyDescent="0.4">
      <c r="A1893" s="117" t="s">
        <v>6634</v>
      </c>
      <c r="B1893" s="117" t="s">
        <v>225</v>
      </c>
      <c r="C1893" s="117" t="s">
        <v>224</v>
      </c>
      <c r="D1893" s="117" t="s">
        <v>223</v>
      </c>
      <c r="E1893" s="117" t="s">
        <v>2880</v>
      </c>
      <c r="F1893" s="117" t="s">
        <v>2879</v>
      </c>
      <c r="G1893" s="118" t="str">
        <f t="shared" si="29"/>
        <v>244422明和町</v>
      </c>
      <c r="H1893" s="117"/>
      <c r="J1893" s="117"/>
      <c r="K1893" s="121">
        <v>1482264</v>
      </c>
      <c r="L1893" s="121">
        <v>664360</v>
      </c>
      <c r="M1893" s="121">
        <v>323913</v>
      </c>
      <c r="N1893" s="121">
        <v>218905</v>
      </c>
      <c r="O1893" s="121">
        <v>2127</v>
      </c>
    </row>
    <row r="1894" spans="1:15" x14ac:dyDescent="0.4">
      <c r="A1894" s="117" t="s">
        <v>6634</v>
      </c>
      <c r="B1894" s="117" t="s">
        <v>225</v>
      </c>
      <c r="C1894" s="117" t="s">
        <v>224</v>
      </c>
      <c r="D1894" s="117" t="s">
        <v>223</v>
      </c>
      <c r="E1894" s="117" t="s">
        <v>2878</v>
      </c>
      <c r="F1894" s="117" t="s">
        <v>2877</v>
      </c>
      <c r="G1894" s="118" t="str">
        <f t="shared" si="29"/>
        <v>244431大台町</v>
      </c>
      <c r="H1894" s="117"/>
      <c r="J1894" s="117"/>
      <c r="K1894" s="121">
        <v>1330929</v>
      </c>
      <c r="L1894" s="121">
        <v>569332</v>
      </c>
      <c r="M1894" s="121">
        <v>302006</v>
      </c>
      <c r="N1894" s="121">
        <v>191090</v>
      </c>
      <c r="O1894" s="121">
        <v>1497</v>
      </c>
    </row>
    <row r="1895" spans="1:15" x14ac:dyDescent="0.4">
      <c r="A1895" s="117" t="s">
        <v>6634</v>
      </c>
      <c r="B1895" s="117" t="s">
        <v>225</v>
      </c>
      <c r="C1895" s="117" t="s">
        <v>224</v>
      </c>
      <c r="D1895" s="117" t="s">
        <v>223</v>
      </c>
      <c r="E1895" s="117" t="s">
        <v>2876</v>
      </c>
      <c r="F1895" s="117" t="s">
        <v>2875</v>
      </c>
      <c r="G1895" s="118" t="str">
        <f t="shared" si="29"/>
        <v>244619玉城町</v>
      </c>
      <c r="H1895" s="117"/>
      <c r="J1895" s="117"/>
      <c r="K1895" s="121">
        <v>827335</v>
      </c>
      <c r="L1895" s="121">
        <v>352981</v>
      </c>
      <c r="M1895" s="121">
        <v>171196</v>
      </c>
      <c r="N1895" s="121">
        <v>124873</v>
      </c>
      <c r="O1895" s="121">
        <v>630</v>
      </c>
    </row>
    <row r="1896" spans="1:15" x14ac:dyDescent="0.4">
      <c r="A1896" s="117" t="s">
        <v>6634</v>
      </c>
      <c r="B1896" s="117" t="s">
        <v>225</v>
      </c>
      <c r="C1896" s="117" t="s">
        <v>224</v>
      </c>
      <c r="D1896" s="117" t="s">
        <v>223</v>
      </c>
      <c r="E1896" s="117" t="s">
        <v>2874</v>
      </c>
      <c r="F1896" s="117" t="s">
        <v>2873</v>
      </c>
      <c r="G1896" s="118" t="str">
        <f t="shared" si="29"/>
        <v>244708度会町</v>
      </c>
      <c r="H1896" s="117"/>
      <c r="J1896" s="117"/>
      <c r="K1896" s="121">
        <v>658427</v>
      </c>
      <c r="L1896" s="121">
        <v>287525</v>
      </c>
      <c r="M1896" s="121">
        <v>126968</v>
      </c>
      <c r="N1896" s="121">
        <v>100743</v>
      </c>
      <c r="O1896" s="121">
        <v>680</v>
      </c>
    </row>
    <row r="1897" spans="1:15" x14ac:dyDescent="0.4">
      <c r="A1897" s="117" t="s">
        <v>6634</v>
      </c>
      <c r="B1897" s="117" t="s">
        <v>225</v>
      </c>
      <c r="C1897" s="117" t="s">
        <v>224</v>
      </c>
      <c r="D1897" s="117" t="s">
        <v>223</v>
      </c>
      <c r="E1897" s="117" t="s">
        <v>2872</v>
      </c>
      <c r="F1897" s="117" t="s">
        <v>2871</v>
      </c>
      <c r="G1897" s="118" t="str">
        <f t="shared" si="29"/>
        <v>244716大紀町</v>
      </c>
      <c r="H1897" s="117"/>
      <c r="J1897" s="117"/>
      <c r="K1897" s="121">
        <v>1104453</v>
      </c>
      <c r="L1897" s="121">
        <v>493976</v>
      </c>
      <c r="M1897" s="121">
        <v>226377</v>
      </c>
      <c r="N1897" s="121">
        <v>153078</v>
      </c>
      <c r="O1897" s="121">
        <v>11866</v>
      </c>
    </row>
    <row r="1898" spans="1:15" x14ac:dyDescent="0.4">
      <c r="A1898" s="117" t="s">
        <v>6634</v>
      </c>
      <c r="B1898" s="117" t="s">
        <v>225</v>
      </c>
      <c r="C1898" s="117" t="s">
        <v>224</v>
      </c>
      <c r="D1898" s="117" t="s">
        <v>223</v>
      </c>
      <c r="E1898" s="117" t="s">
        <v>2870</v>
      </c>
      <c r="F1898" s="117" t="s">
        <v>2869</v>
      </c>
      <c r="G1898" s="118" t="str">
        <f t="shared" si="29"/>
        <v>244724南伊勢町</v>
      </c>
      <c r="H1898" s="117"/>
      <c r="J1898" s="117"/>
      <c r="K1898" s="121">
        <v>1573590</v>
      </c>
      <c r="L1898" s="121">
        <v>712825</v>
      </c>
      <c r="M1898" s="121">
        <v>331880</v>
      </c>
      <c r="N1898" s="121">
        <v>241605</v>
      </c>
      <c r="O1898" s="121">
        <v>2015</v>
      </c>
    </row>
    <row r="1899" spans="1:15" x14ac:dyDescent="0.4">
      <c r="A1899" s="117" t="s">
        <v>6634</v>
      </c>
      <c r="B1899" s="117" t="s">
        <v>225</v>
      </c>
      <c r="C1899" s="117" t="s">
        <v>224</v>
      </c>
      <c r="D1899" s="117" t="s">
        <v>223</v>
      </c>
      <c r="E1899" s="117" t="s">
        <v>2868</v>
      </c>
      <c r="F1899" s="117" t="s">
        <v>2867</v>
      </c>
      <c r="G1899" s="118" t="str">
        <f t="shared" si="29"/>
        <v>245437紀北町</v>
      </c>
      <c r="H1899" s="117"/>
      <c r="J1899" s="117"/>
      <c r="K1899" s="121">
        <v>1432898</v>
      </c>
      <c r="L1899" s="121">
        <v>652464</v>
      </c>
      <c r="M1899" s="121">
        <v>321067</v>
      </c>
      <c r="N1899" s="121">
        <v>203822</v>
      </c>
      <c r="O1899" s="121">
        <v>1662</v>
      </c>
    </row>
    <row r="1900" spans="1:15" x14ac:dyDescent="0.4">
      <c r="A1900" s="117" t="s">
        <v>6634</v>
      </c>
      <c r="B1900" s="117" t="s">
        <v>225</v>
      </c>
      <c r="C1900" s="117" t="s">
        <v>224</v>
      </c>
      <c r="D1900" s="117" t="s">
        <v>223</v>
      </c>
      <c r="E1900" s="117" t="s">
        <v>2866</v>
      </c>
      <c r="F1900" s="117" t="s">
        <v>2865</v>
      </c>
      <c r="G1900" s="118" t="str">
        <f t="shared" si="29"/>
        <v>245615御浜町</v>
      </c>
      <c r="H1900" s="117"/>
      <c r="J1900" s="117"/>
      <c r="K1900" s="121">
        <v>867411</v>
      </c>
      <c r="L1900" s="121">
        <v>358144</v>
      </c>
      <c r="M1900" s="121">
        <v>192312</v>
      </c>
      <c r="N1900" s="121">
        <v>130794</v>
      </c>
      <c r="O1900" s="121">
        <v>1131</v>
      </c>
    </row>
    <row r="1901" spans="1:15" x14ac:dyDescent="0.4">
      <c r="A1901" s="117" t="s">
        <v>6634</v>
      </c>
      <c r="B1901" s="117" t="s">
        <v>225</v>
      </c>
      <c r="C1901" s="117" t="s">
        <v>224</v>
      </c>
      <c r="D1901" s="117" t="s">
        <v>223</v>
      </c>
      <c r="E1901" s="117" t="s">
        <v>2864</v>
      </c>
      <c r="F1901" s="117" t="s">
        <v>2863</v>
      </c>
      <c r="G1901" s="118" t="str">
        <f t="shared" si="29"/>
        <v>245623紀宝町</v>
      </c>
      <c r="H1901" s="117"/>
      <c r="J1901" s="117"/>
      <c r="K1901" s="121">
        <v>1053863</v>
      </c>
      <c r="L1901" s="121">
        <v>422791</v>
      </c>
      <c r="M1901" s="121">
        <v>237997</v>
      </c>
      <c r="N1901" s="121">
        <v>162245</v>
      </c>
      <c r="O1901" s="121">
        <v>1080</v>
      </c>
    </row>
    <row r="1902" spans="1:15" x14ac:dyDescent="0.4">
      <c r="A1902" s="117" t="s">
        <v>6634</v>
      </c>
      <c r="B1902" s="117" t="s">
        <v>225</v>
      </c>
      <c r="C1902" s="117" t="s">
        <v>224</v>
      </c>
      <c r="D1902" s="117" t="s">
        <v>223</v>
      </c>
      <c r="E1902" s="117" t="s">
        <v>2862</v>
      </c>
      <c r="F1902" s="117" t="s">
        <v>2861</v>
      </c>
      <c r="G1902" s="118" t="str">
        <f t="shared" si="29"/>
        <v>248011四日市港管理組合</v>
      </c>
      <c r="H1902" s="117"/>
      <c r="J1902" s="117"/>
      <c r="K1902" s="121">
        <v>552481</v>
      </c>
      <c r="L1902" s="121">
        <v>275376</v>
      </c>
      <c r="M1902" s="121">
        <v>159937</v>
      </c>
      <c r="N1902" s="121">
        <v>92822</v>
      </c>
      <c r="O1902" s="121">
        <v>543</v>
      </c>
    </row>
    <row r="1903" spans="1:15" x14ac:dyDescent="0.4">
      <c r="A1903" s="117" t="s">
        <v>6634</v>
      </c>
      <c r="B1903" s="117" t="s">
        <v>225</v>
      </c>
      <c r="C1903" s="117" t="s">
        <v>224</v>
      </c>
      <c r="D1903" s="117" t="s">
        <v>223</v>
      </c>
      <c r="E1903" s="117" t="s">
        <v>2860</v>
      </c>
      <c r="F1903" s="117" t="s">
        <v>2859</v>
      </c>
      <c r="G1903" s="118" t="str">
        <f t="shared" si="29"/>
        <v>248274三重県多気郡多気町松阪市学校組合</v>
      </c>
      <c r="H1903" s="117"/>
      <c r="J1903" s="117"/>
      <c r="K1903" s="121">
        <v>10563</v>
      </c>
      <c r="L1903" s="121">
        <v>4497</v>
      </c>
      <c r="M1903" s="121">
        <v>2581</v>
      </c>
      <c r="N1903" s="121">
        <v>1288</v>
      </c>
      <c r="O1903" s="121">
        <v>31</v>
      </c>
    </row>
    <row r="1904" spans="1:15" x14ac:dyDescent="0.4">
      <c r="A1904" s="117" t="s">
        <v>6634</v>
      </c>
      <c r="B1904" s="117" t="s">
        <v>225</v>
      </c>
      <c r="C1904" s="117" t="s">
        <v>224</v>
      </c>
      <c r="D1904" s="117" t="s">
        <v>223</v>
      </c>
      <c r="E1904" s="117" t="s">
        <v>2858</v>
      </c>
      <c r="F1904" s="117" t="s">
        <v>2857</v>
      </c>
      <c r="G1904" s="118" t="str">
        <f t="shared" si="29"/>
        <v>248347わたらい老人福祉施設組合</v>
      </c>
      <c r="H1904" s="117"/>
      <c r="J1904" s="117"/>
      <c r="K1904" s="121">
        <v>60893</v>
      </c>
      <c r="L1904" s="121">
        <v>24696</v>
      </c>
      <c r="M1904" s="121">
        <v>12533</v>
      </c>
      <c r="N1904" s="121">
        <v>7632</v>
      </c>
      <c r="O1904" s="121">
        <v>67</v>
      </c>
    </row>
    <row r="1905" spans="1:15" x14ac:dyDescent="0.4">
      <c r="A1905" s="117" t="s">
        <v>6634</v>
      </c>
      <c r="B1905" s="117" t="s">
        <v>225</v>
      </c>
      <c r="C1905" s="117" t="s">
        <v>224</v>
      </c>
      <c r="D1905" s="117" t="s">
        <v>223</v>
      </c>
      <c r="E1905" s="117" t="s">
        <v>2856</v>
      </c>
      <c r="F1905" s="117" t="s">
        <v>2855</v>
      </c>
      <c r="G1905" s="118" t="str">
        <f t="shared" si="29"/>
        <v>248355宮川福祉施設組合</v>
      </c>
      <c r="H1905" s="117"/>
      <c r="J1905" s="117"/>
      <c r="K1905" s="121">
        <v>60739</v>
      </c>
      <c r="L1905" s="121">
        <v>30845</v>
      </c>
      <c r="M1905" s="121">
        <v>15584</v>
      </c>
      <c r="N1905" s="121">
        <v>8939</v>
      </c>
      <c r="O1905" s="121">
        <v>50</v>
      </c>
    </row>
    <row r="1906" spans="1:15" x14ac:dyDescent="0.4">
      <c r="A1906" s="117" t="s">
        <v>6634</v>
      </c>
      <c r="B1906" s="117" t="s">
        <v>225</v>
      </c>
      <c r="C1906" s="117" t="s">
        <v>224</v>
      </c>
      <c r="D1906" s="117" t="s">
        <v>223</v>
      </c>
      <c r="E1906" s="117" t="s">
        <v>2854</v>
      </c>
      <c r="F1906" s="117" t="s">
        <v>2853</v>
      </c>
      <c r="G1906" s="118" t="str">
        <f t="shared" si="29"/>
        <v>248371紀南社会福祉施設組合</v>
      </c>
      <c r="H1906" s="117"/>
      <c r="J1906" s="117"/>
      <c r="K1906" s="121">
        <v>64088</v>
      </c>
      <c r="L1906" s="121">
        <v>29392</v>
      </c>
      <c r="M1906" s="121">
        <v>11510</v>
      </c>
      <c r="N1906" s="121">
        <v>8665</v>
      </c>
      <c r="O1906" s="121">
        <v>69</v>
      </c>
    </row>
    <row r="1907" spans="1:15" x14ac:dyDescent="0.4">
      <c r="A1907" s="117" t="s">
        <v>6634</v>
      </c>
      <c r="B1907" s="117" t="s">
        <v>225</v>
      </c>
      <c r="C1907" s="117" t="s">
        <v>224</v>
      </c>
      <c r="D1907" s="117" t="s">
        <v>223</v>
      </c>
      <c r="E1907" s="117" t="s">
        <v>2852</v>
      </c>
      <c r="F1907" s="117" t="s">
        <v>2851</v>
      </c>
      <c r="G1907" s="118" t="str">
        <f t="shared" si="29"/>
        <v>248398三重県三重郡老人福祉施設組合</v>
      </c>
      <c r="H1907" s="117"/>
      <c r="J1907" s="117"/>
      <c r="K1907" s="121">
        <v>74305</v>
      </c>
      <c r="L1907" s="121">
        <v>33845</v>
      </c>
      <c r="M1907" s="121">
        <v>17431</v>
      </c>
      <c r="N1907" s="121">
        <v>14525</v>
      </c>
      <c r="O1907" s="121">
        <v>65</v>
      </c>
    </row>
    <row r="1908" spans="1:15" x14ac:dyDescent="0.4">
      <c r="A1908" s="117" t="s">
        <v>6634</v>
      </c>
      <c r="B1908" s="117" t="s">
        <v>225</v>
      </c>
      <c r="C1908" s="117" t="s">
        <v>224</v>
      </c>
      <c r="D1908" s="117" t="s">
        <v>223</v>
      </c>
      <c r="E1908" s="117" t="s">
        <v>2850</v>
      </c>
      <c r="F1908" s="117" t="s">
        <v>2849</v>
      </c>
      <c r="G1908" s="118" t="str">
        <f t="shared" si="29"/>
        <v>248533朝日町、川越町組合立環境クリーンセンター</v>
      </c>
      <c r="H1908" s="117"/>
      <c r="J1908" s="117"/>
      <c r="K1908" s="121">
        <v>35423</v>
      </c>
      <c r="L1908" s="121">
        <v>19004</v>
      </c>
      <c r="M1908" s="121">
        <v>7958</v>
      </c>
      <c r="N1908" s="121">
        <v>5478</v>
      </c>
      <c r="O1908" s="121">
        <v>150</v>
      </c>
    </row>
    <row r="1909" spans="1:15" x14ac:dyDescent="0.4">
      <c r="A1909" s="117" t="s">
        <v>6634</v>
      </c>
      <c r="B1909" s="117" t="s">
        <v>225</v>
      </c>
      <c r="C1909" s="117" t="s">
        <v>224</v>
      </c>
      <c r="D1909" s="117" t="s">
        <v>223</v>
      </c>
      <c r="E1909" s="117" t="s">
        <v>2848</v>
      </c>
      <c r="F1909" s="117" t="s">
        <v>2847</v>
      </c>
      <c r="G1909" s="118" t="str">
        <f t="shared" si="29"/>
        <v>248592奥伊勢広域行政組合</v>
      </c>
      <c r="H1909" s="117"/>
      <c r="J1909" s="117"/>
      <c r="K1909" s="121">
        <v>9670</v>
      </c>
      <c r="L1909" s="121">
        <v>4807</v>
      </c>
      <c r="M1909" s="121">
        <v>2393</v>
      </c>
      <c r="N1909" s="121">
        <v>1492</v>
      </c>
      <c r="O1909" s="121">
        <v>8</v>
      </c>
    </row>
    <row r="1910" spans="1:15" x14ac:dyDescent="0.4">
      <c r="A1910" s="117" t="s">
        <v>6634</v>
      </c>
      <c r="B1910" s="117" t="s">
        <v>225</v>
      </c>
      <c r="C1910" s="117" t="s">
        <v>224</v>
      </c>
      <c r="D1910" s="117" t="s">
        <v>223</v>
      </c>
      <c r="E1910" s="117" t="s">
        <v>2846</v>
      </c>
      <c r="F1910" s="117" t="s">
        <v>2845</v>
      </c>
      <c r="G1910" s="118" t="str">
        <f t="shared" si="29"/>
        <v>248622朝明広域衛生組合</v>
      </c>
      <c r="H1910" s="117"/>
      <c r="J1910" s="117"/>
      <c r="K1910" s="121">
        <v>312</v>
      </c>
      <c r="L1910" s="121">
        <v>0</v>
      </c>
      <c r="M1910" s="121">
        <v>0</v>
      </c>
      <c r="N1910" s="121">
        <v>0</v>
      </c>
      <c r="O1910" s="121">
        <v>52</v>
      </c>
    </row>
    <row r="1911" spans="1:15" x14ac:dyDescent="0.4">
      <c r="A1911" s="117" t="s">
        <v>6634</v>
      </c>
      <c r="B1911" s="117" t="s">
        <v>225</v>
      </c>
      <c r="C1911" s="117" t="s">
        <v>224</v>
      </c>
      <c r="D1911" s="117" t="s">
        <v>223</v>
      </c>
      <c r="E1911" s="117" t="s">
        <v>2844</v>
      </c>
      <c r="F1911" s="117" t="s">
        <v>2843</v>
      </c>
      <c r="G1911" s="118" t="str">
        <f t="shared" si="29"/>
        <v>248631松阪地区広域衛生組合</v>
      </c>
      <c r="H1911" s="117"/>
      <c r="J1911" s="117"/>
      <c r="K1911" s="121">
        <v>76941</v>
      </c>
      <c r="L1911" s="121">
        <v>42769</v>
      </c>
      <c r="M1911" s="121">
        <v>20485</v>
      </c>
      <c r="N1911" s="121">
        <v>12427</v>
      </c>
      <c r="O1911" s="121">
        <v>203</v>
      </c>
    </row>
    <row r="1912" spans="1:15" x14ac:dyDescent="0.4">
      <c r="A1912" s="117" t="s">
        <v>6634</v>
      </c>
      <c r="B1912" s="117" t="s">
        <v>225</v>
      </c>
      <c r="C1912" s="117" t="s">
        <v>224</v>
      </c>
      <c r="D1912" s="117" t="s">
        <v>223</v>
      </c>
      <c r="E1912" s="117" t="s">
        <v>2842</v>
      </c>
      <c r="F1912" s="117" t="s">
        <v>2841</v>
      </c>
      <c r="G1912" s="118" t="str">
        <f t="shared" si="29"/>
        <v>248746伊賀市・名張市広域行政事務組合</v>
      </c>
      <c r="H1912" s="117"/>
      <c r="J1912" s="117"/>
      <c r="K1912" s="121">
        <v>27141</v>
      </c>
      <c r="L1912" s="121">
        <v>14497</v>
      </c>
      <c r="M1912" s="121">
        <v>7663</v>
      </c>
      <c r="N1912" s="121">
        <v>4589</v>
      </c>
      <c r="O1912" s="121">
        <v>24</v>
      </c>
    </row>
    <row r="1913" spans="1:15" x14ac:dyDescent="0.4">
      <c r="A1913" s="117" t="s">
        <v>6634</v>
      </c>
      <c r="B1913" s="117" t="s">
        <v>225</v>
      </c>
      <c r="C1913" s="117" t="s">
        <v>224</v>
      </c>
      <c r="D1913" s="117" t="s">
        <v>223</v>
      </c>
      <c r="E1913" s="117" t="s">
        <v>2840</v>
      </c>
      <c r="F1913" s="117" t="s">
        <v>2839</v>
      </c>
      <c r="G1913" s="118" t="str">
        <f t="shared" si="29"/>
        <v>248754伊賀南部環境衛生組合</v>
      </c>
      <c r="H1913" s="117"/>
      <c r="J1913" s="117"/>
      <c r="K1913" s="121">
        <v>306383</v>
      </c>
      <c r="L1913" s="121">
        <v>141623</v>
      </c>
      <c r="M1913" s="121">
        <v>72232</v>
      </c>
      <c r="N1913" s="121">
        <v>43247</v>
      </c>
      <c r="O1913" s="121">
        <v>838</v>
      </c>
    </row>
    <row r="1914" spans="1:15" x14ac:dyDescent="0.4">
      <c r="A1914" s="117" t="s">
        <v>6634</v>
      </c>
      <c r="B1914" s="117" t="s">
        <v>225</v>
      </c>
      <c r="C1914" s="117" t="s">
        <v>224</v>
      </c>
      <c r="D1914" s="117" t="s">
        <v>223</v>
      </c>
      <c r="E1914" s="117" t="s">
        <v>2838</v>
      </c>
      <c r="F1914" s="117" t="s">
        <v>2837</v>
      </c>
      <c r="G1914" s="118" t="str">
        <f t="shared" si="29"/>
        <v>248771三重紀北消防組合</v>
      </c>
      <c r="H1914" s="117"/>
      <c r="J1914" s="117"/>
      <c r="K1914" s="121">
        <v>758506</v>
      </c>
      <c r="L1914" s="121">
        <v>353464</v>
      </c>
      <c r="M1914" s="121">
        <v>213901</v>
      </c>
      <c r="N1914" s="121">
        <v>114701</v>
      </c>
      <c r="O1914" s="121">
        <v>1327</v>
      </c>
    </row>
    <row r="1915" spans="1:15" x14ac:dyDescent="0.4">
      <c r="A1915" s="117" t="s">
        <v>6634</v>
      </c>
      <c r="B1915" s="117" t="s">
        <v>225</v>
      </c>
      <c r="C1915" s="117" t="s">
        <v>224</v>
      </c>
      <c r="D1915" s="117" t="s">
        <v>223</v>
      </c>
      <c r="E1915" s="117" t="s">
        <v>2836</v>
      </c>
      <c r="F1915" s="117" t="s">
        <v>2835</v>
      </c>
      <c r="G1915" s="118" t="str">
        <f t="shared" si="29"/>
        <v>248789南牟婁清掃施設組合</v>
      </c>
      <c r="H1915" s="117"/>
      <c r="J1915" s="117"/>
      <c r="K1915" s="121">
        <v>39678</v>
      </c>
      <c r="L1915" s="121">
        <v>20452</v>
      </c>
      <c r="M1915" s="121">
        <v>9086</v>
      </c>
      <c r="N1915" s="121">
        <v>6298</v>
      </c>
      <c r="O1915" s="121">
        <v>123</v>
      </c>
    </row>
    <row r="1916" spans="1:15" x14ac:dyDescent="0.4">
      <c r="A1916" s="117" t="s">
        <v>6634</v>
      </c>
      <c r="B1916" s="117" t="s">
        <v>225</v>
      </c>
      <c r="C1916" s="117" t="s">
        <v>224</v>
      </c>
      <c r="D1916" s="117" t="s">
        <v>223</v>
      </c>
      <c r="E1916" s="117" t="s">
        <v>2834</v>
      </c>
      <c r="F1916" s="117" t="s">
        <v>2833</v>
      </c>
      <c r="G1916" s="118" t="str">
        <f t="shared" si="29"/>
        <v>248835松阪地区広域消防組合</v>
      </c>
      <c r="H1916" s="117"/>
      <c r="J1916" s="117"/>
      <c r="K1916" s="121">
        <v>2115796</v>
      </c>
      <c r="L1916" s="121">
        <v>1029959</v>
      </c>
      <c r="M1916" s="121">
        <v>636738</v>
      </c>
      <c r="N1916" s="121">
        <v>311037</v>
      </c>
      <c r="O1916" s="121">
        <v>30307</v>
      </c>
    </row>
    <row r="1917" spans="1:15" x14ac:dyDescent="0.4">
      <c r="A1917" s="117" t="s">
        <v>6634</v>
      </c>
      <c r="B1917" s="117" t="s">
        <v>225</v>
      </c>
      <c r="C1917" s="117" t="s">
        <v>224</v>
      </c>
      <c r="D1917" s="117" t="s">
        <v>223</v>
      </c>
      <c r="E1917" s="117" t="s">
        <v>2832</v>
      </c>
      <c r="F1917" s="117" t="s">
        <v>2831</v>
      </c>
      <c r="G1917" s="118" t="str">
        <f t="shared" si="29"/>
        <v>248851志摩広域消防組合</v>
      </c>
      <c r="H1917" s="117"/>
      <c r="J1917" s="117"/>
      <c r="K1917" s="121">
        <v>987142</v>
      </c>
      <c r="L1917" s="121">
        <v>472430</v>
      </c>
      <c r="M1917" s="121">
        <v>278723</v>
      </c>
      <c r="N1917" s="121">
        <v>152490</v>
      </c>
      <c r="O1917" s="121">
        <v>1707</v>
      </c>
    </row>
    <row r="1918" spans="1:15" x14ac:dyDescent="0.4">
      <c r="A1918" s="117" t="s">
        <v>6634</v>
      </c>
      <c r="B1918" s="117" t="s">
        <v>225</v>
      </c>
      <c r="C1918" s="117" t="s">
        <v>224</v>
      </c>
      <c r="D1918" s="117" t="s">
        <v>223</v>
      </c>
      <c r="E1918" s="117" t="s">
        <v>2830</v>
      </c>
      <c r="F1918" s="117" t="s">
        <v>2829</v>
      </c>
      <c r="G1918" s="118" t="str">
        <f t="shared" si="29"/>
        <v>248959桑名広域清掃事業組合</v>
      </c>
      <c r="H1918" s="117"/>
      <c r="J1918" s="117"/>
      <c r="K1918" s="121">
        <v>239074</v>
      </c>
      <c r="L1918" s="121">
        <v>84986</v>
      </c>
      <c r="M1918" s="121">
        <v>41025</v>
      </c>
      <c r="N1918" s="121">
        <v>26285</v>
      </c>
      <c r="O1918" s="121">
        <v>472</v>
      </c>
    </row>
    <row r="1919" spans="1:15" x14ac:dyDescent="0.4">
      <c r="A1919" s="117" t="s">
        <v>6634</v>
      </c>
      <c r="B1919" s="117" t="s">
        <v>225</v>
      </c>
      <c r="C1919" s="117" t="s">
        <v>224</v>
      </c>
      <c r="D1919" s="117" t="s">
        <v>223</v>
      </c>
      <c r="E1919" s="117" t="s">
        <v>2828</v>
      </c>
      <c r="F1919" s="117" t="s">
        <v>2827</v>
      </c>
      <c r="G1919" s="118" t="str">
        <f t="shared" si="29"/>
        <v>248967志摩広域行政組合</v>
      </c>
      <c r="H1919" s="117"/>
      <c r="J1919" s="117"/>
      <c r="K1919" s="121">
        <v>150576</v>
      </c>
      <c r="L1919" s="121">
        <v>76270</v>
      </c>
      <c r="M1919" s="121">
        <v>34273</v>
      </c>
      <c r="N1919" s="121">
        <v>22707</v>
      </c>
      <c r="O1919" s="121">
        <v>136</v>
      </c>
    </row>
    <row r="1920" spans="1:15" x14ac:dyDescent="0.4">
      <c r="A1920" s="117" t="s">
        <v>6634</v>
      </c>
      <c r="B1920" s="117" t="s">
        <v>225</v>
      </c>
      <c r="C1920" s="117" t="s">
        <v>224</v>
      </c>
      <c r="D1920" s="117" t="s">
        <v>223</v>
      </c>
      <c r="E1920" s="117" t="s">
        <v>2826</v>
      </c>
      <c r="F1920" s="117" t="s">
        <v>2825</v>
      </c>
      <c r="G1920" s="118" t="str">
        <f t="shared" si="29"/>
        <v>249106三重県市町総合事務組合</v>
      </c>
      <c r="H1920" s="117"/>
      <c r="J1920" s="117"/>
      <c r="K1920" s="121">
        <v>5120743</v>
      </c>
      <c r="L1920" s="121">
        <v>105466</v>
      </c>
      <c r="M1920" s="121">
        <v>46115</v>
      </c>
      <c r="N1920" s="121">
        <v>32062</v>
      </c>
      <c r="O1920" s="121">
        <v>161</v>
      </c>
    </row>
    <row r="1921" spans="1:15" x14ac:dyDescent="0.4">
      <c r="A1921" s="117" t="s">
        <v>6634</v>
      </c>
      <c r="B1921" s="117" t="s">
        <v>225</v>
      </c>
      <c r="C1921" s="117" t="s">
        <v>224</v>
      </c>
      <c r="D1921" s="117" t="s">
        <v>223</v>
      </c>
      <c r="E1921" s="117" t="s">
        <v>2824</v>
      </c>
      <c r="F1921" s="117" t="s">
        <v>2823</v>
      </c>
      <c r="G1921" s="118" t="str">
        <f t="shared" si="29"/>
        <v>249149紀勢地区広域消防組合</v>
      </c>
      <c r="H1921" s="117"/>
      <c r="J1921" s="117"/>
      <c r="K1921" s="121">
        <v>675472</v>
      </c>
      <c r="L1921" s="121">
        <v>327682</v>
      </c>
      <c r="M1921" s="121">
        <v>174024</v>
      </c>
      <c r="N1921" s="121">
        <v>102847</v>
      </c>
      <c r="O1921" s="121">
        <v>1209</v>
      </c>
    </row>
    <row r="1922" spans="1:15" x14ac:dyDescent="0.4">
      <c r="A1922" s="117" t="s">
        <v>6634</v>
      </c>
      <c r="B1922" s="117" t="s">
        <v>225</v>
      </c>
      <c r="C1922" s="117" t="s">
        <v>224</v>
      </c>
      <c r="D1922" s="117" t="s">
        <v>223</v>
      </c>
      <c r="E1922" s="117" t="s">
        <v>2822</v>
      </c>
      <c r="F1922" s="117" t="s">
        <v>2821</v>
      </c>
      <c r="G1922" s="118" t="str">
        <f t="shared" ref="G1922:G1985" si="30">E1922&amp;F1922</f>
        <v>249173荷坂やすらぎ苑組合</v>
      </c>
      <c r="H1922" s="117"/>
      <c r="J1922" s="117"/>
      <c r="K1922" s="121">
        <v>10982</v>
      </c>
      <c r="L1922" s="121">
        <v>5444</v>
      </c>
      <c r="M1922" s="121">
        <v>2703</v>
      </c>
      <c r="N1922" s="121">
        <v>1686</v>
      </c>
      <c r="O1922" s="121">
        <v>9</v>
      </c>
    </row>
    <row r="1923" spans="1:15" x14ac:dyDescent="0.4">
      <c r="A1923" s="117" t="s">
        <v>6634</v>
      </c>
      <c r="B1923" s="117" t="s">
        <v>225</v>
      </c>
      <c r="C1923" s="117" t="s">
        <v>224</v>
      </c>
      <c r="D1923" s="117" t="s">
        <v>223</v>
      </c>
      <c r="E1923" s="117" t="s">
        <v>2820</v>
      </c>
      <c r="F1923" s="117" t="s">
        <v>2819</v>
      </c>
      <c r="G1923" s="118" t="str">
        <f t="shared" si="30"/>
        <v>249181香肌奥伊勢資源化広域連合</v>
      </c>
      <c r="H1923" s="117"/>
      <c r="J1923" s="117"/>
      <c r="K1923" s="121">
        <v>83721</v>
      </c>
      <c r="L1923" s="121">
        <v>35230</v>
      </c>
      <c r="M1923" s="121">
        <v>18311</v>
      </c>
      <c r="N1923" s="121">
        <v>10744</v>
      </c>
      <c r="O1923" s="121">
        <v>65</v>
      </c>
    </row>
    <row r="1924" spans="1:15" x14ac:dyDescent="0.4">
      <c r="A1924" s="117" t="s">
        <v>6634</v>
      </c>
      <c r="B1924" s="117" t="s">
        <v>225</v>
      </c>
      <c r="C1924" s="117" t="s">
        <v>224</v>
      </c>
      <c r="D1924" s="117" t="s">
        <v>223</v>
      </c>
      <c r="E1924" s="117" t="s">
        <v>2818</v>
      </c>
      <c r="F1924" s="117" t="s">
        <v>2817</v>
      </c>
      <c r="G1924" s="118" t="str">
        <f t="shared" si="30"/>
        <v>249203鳥羽志勢広域連合</v>
      </c>
      <c r="H1924" s="117"/>
      <c r="J1924" s="117"/>
      <c r="K1924" s="121">
        <v>64675</v>
      </c>
      <c r="L1924" s="121">
        <v>26939</v>
      </c>
      <c r="M1924" s="121">
        <v>13668</v>
      </c>
      <c r="N1924" s="121">
        <v>7999</v>
      </c>
      <c r="O1924" s="121">
        <v>156</v>
      </c>
    </row>
    <row r="1925" spans="1:15" x14ac:dyDescent="0.4">
      <c r="A1925" s="117" t="s">
        <v>6634</v>
      </c>
      <c r="B1925" s="117" t="s">
        <v>225</v>
      </c>
      <c r="C1925" s="117" t="s">
        <v>224</v>
      </c>
      <c r="D1925" s="117" t="s">
        <v>223</v>
      </c>
      <c r="E1925" s="117" t="s">
        <v>2816</v>
      </c>
      <c r="F1925" s="117" t="s">
        <v>2815</v>
      </c>
      <c r="G1925" s="118" t="str">
        <f t="shared" si="30"/>
        <v>249211紀北広域連合</v>
      </c>
      <c r="H1925" s="117"/>
      <c r="J1925" s="117"/>
      <c r="K1925" s="121">
        <v>120882</v>
      </c>
      <c r="L1925" s="121">
        <v>62693</v>
      </c>
      <c r="M1925" s="121">
        <v>27667</v>
      </c>
      <c r="N1925" s="121">
        <v>18473</v>
      </c>
      <c r="O1925" s="121">
        <v>143</v>
      </c>
    </row>
    <row r="1926" spans="1:15" x14ac:dyDescent="0.4">
      <c r="A1926" s="117" t="s">
        <v>6634</v>
      </c>
      <c r="B1926" s="117" t="s">
        <v>225</v>
      </c>
      <c r="C1926" s="117" t="s">
        <v>224</v>
      </c>
      <c r="D1926" s="117" t="s">
        <v>223</v>
      </c>
      <c r="E1926" s="117" t="s">
        <v>2814</v>
      </c>
      <c r="F1926" s="117" t="s">
        <v>2813</v>
      </c>
      <c r="G1926" s="118" t="str">
        <f t="shared" si="30"/>
        <v>249220紀南介護保険広域連合</v>
      </c>
      <c r="H1926" s="117"/>
      <c r="J1926" s="117"/>
      <c r="K1926" s="121">
        <v>75710</v>
      </c>
      <c r="L1926" s="121">
        <v>40748</v>
      </c>
      <c r="M1926" s="121">
        <v>21003</v>
      </c>
      <c r="N1926" s="121">
        <v>13098</v>
      </c>
      <c r="O1926" s="121">
        <v>69</v>
      </c>
    </row>
    <row r="1927" spans="1:15" x14ac:dyDescent="0.4">
      <c r="A1927" s="117" t="s">
        <v>6634</v>
      </c>
      <c r="B1927" s="117" t="s">
        <v>225</v>
      </c>
      <c r="C1927" s="117" t="s">
        <v>224</v>
      </c>
      <c r="D1927" s="117" t="s">
        <v>223</v>
      </c>
      <c r="E1927" s="117" t="s">
        <v>2812</v>
      </c>
      <c r="F1927" s="117" t="s">
        <v>2811</v>
      </c>
      <c r="G1927" s="118" t="str">
        <f t="shared" si="30"/>
        <v>249262度会広域連合</v>
      </c>
      <c r="H1927" s="117"/>
      <c r="J1927" s="117"/>
      <c r="K1927" s="121">
        <v>53937</v>
      </c>
      <c r="L1927" s="121">
        <v>20323</v>
      </c>
      <c r="M1927" s="121">
        <v>10150</v>
      </c>
      <c r="N1927" s="121">
        <v>6004</v>
      </c>
      <c r="O1927" s="121">
        <v>74</v>
      </c>
    </row>
    <row r="1928" spans="1:15" x14ac:dyDescent="0.4">
      <c r="A1928" s="117" t="s">
        <v>6634</v>
      </c>
      <c r="B1928" s="117" t="s">
        <v>225</v>
      </c>
      <c r="C1928" s="117" t="s">
        <v>224</v>
      </c>
      <c r="D1928" s="117" t="s">
        <v>223</v>
      </c>
      <c r="E1928" s="117" t="s">
        <v>2810</v>
      </c>
      <c r="F1928" s="117" t="s">
        <v>2809</v>
      </c>
      <c r="G1928" s="118" t="str">
        <f t="shared" si="30"/>
        <v>249271鈴鹿亀山地区広域連合</v>
      </c>
      <c r="H1928" s="117"/>
      <c r="J1928" s="117"/>
      <c r="K1928" s="121">
        <v>1312</v>
      </c>
      <c r="L1928" s="121">
        <v>0</v>
      </c>
      <c r="M1928" s="121">
        <v>0</v>
      </c>
      <c r="N1928" s="121">
        <v>0</v>
      </c>
      <c r="O1928" s="121">
        <v>0</v>
      </c>
    </row>
    <row r="1929" spans="1:15" x14ac:dyDescent="0.4">
      <c r="A1929" s="117" t="s">
        <v>6634</v>
      </c>
      <c r="B1929" s="117" t="s">
        <v>225</v>
      </c>
      <c r="C1929" s="117" t="s">
        <v>224</v>
      </c>
      <c r="D1929" s="117" t="s">
        <v>223</v>
      </c>
      <c r="E1929" s="117" t="s">
        <v>2808</v>
      </c>
      <c r="F1929" s="117" t="s">
        <v>2807</v>
      </c>
      <c r="G1929" s="118" t="str">
        <f t="shared" si="30"/>
        <v>249289桑名・員弁広域連合</v>
      </c>
      <c r="H1929" s="117"/>
      <c r="J1929" s="117"/>
      <c r="K1929" s="121">
        <v>18123</v>
      </c>
      <c r="L1929" s="121">
        <v>3871</v>
      </c>
      <c r="M1929" s="121">
        <v>1159</v>
      </c>
      <c r="N1929" s="121">
        <v>0</v>
      </c>
      <c r="O1929" s="121">
        <v>3</v>
      </c>
    </row>
    <row r="1930" spans="1:15" x14ac:dyDescent="0.4">
      <c r="A1930" s="117" t="s">
        <v>6634</v>
      </c>
      <c r="B1930" s="117" t="s">
        <v>225</v>
      </c>
      <c r="C1930" s="117" t="s">
        <v>224</v>
      </c>
      <c r="D1930" s="117" t="s">
        <v>223</v>
      </c>
      <c r="E1930" s="117" t="s">
        <v>2806</v>
      </c>
      <c r="F1930" s="117" t="s">
        <v>2805</v>
      </c>
      <c r="G1930" s="118" t="str">
        <f t="shared" si="30"/>
        <v>249335伊勢広域環境組合</v>
      </c>
      <c r="H1930" s="117"/>
      <c r="J1930" s="117"/>
      <c r="K1930" s="121">
        <v>88053</v>
      </c>
      <c r="L1930" s="121">
        <v>46110</v>
      </c>
      <c r="M1930" s="121">
        <v>21459</v>
      </c>
      <c r="N1930" s="121">
        <v>13386</v>
      </c>
      <c r="O1930" s="121">
        <v>199</v>
      </c>
    </row>
    <row r="1931" spans="1:15" x14ac:dyDescent="0.4">
      <c r="A1931" s="117" t="s">
        <v>6634</v>
      </c>
      <c r="B1931" s="117" t="s">
        <v>225</v>
      </c>
      <c r="C1931" s="117" t="s">
        <v>224</v>
      </c>
      <c r="D1931" s="117" t="s">
        <v>223</v>
      </c>
      <c r="E1931" s="117" t="s">
        <v>2804</v>
      </c>
      <c r="F1931" s="117" t="s">
        <v>2803</v>
      </c>
      <c r="G1931" s="118" t="str">
        <f t="shared" si="30"/>
        <v>249343三重地方税管理回収機構</v>
      </c>
      <c r="H1931" s="117"/>
      <c r="J1931" s="117"/>
      <c r="K1931" s="121">
        <v>40704</v>
      </c>
      <c r="L1931" s="121">
        <v>0</v>
      </c>
      <c r="M1931" s="121">
        <v>17290</v>
      </c>
      <c r="N1931" s="121">
        <v>0</v>
      </c>
      <c r="O1931" s="121">
        <v>0</v>
      </c>
    </row>
    <row r="1932" spans="1:15" x14ac:dyDescent="0.4">
      <c r="A1932" s="117" t="s">
        <v>6634</v>
      </c>
      <c r="B1932" s="117" t="s">
        <v>225</v>
      </c>
      <c r="C1932" s="117" t="s">
        <v>224</v>
      </c>
      <c r="D1932" s="117" t="s">
        <v>223</v>
      </c>
      <c r="E1932" s="117" t="s">
        <v>2802</v>
      </c>
      <c r="F1932" s="117" t="s">
        <v>2801</v>
      </c>
      <c r="G1932" s="118" t="str">
        <f t="shared" si="30"/>
        <v>249351三重県後期高齢者医療広域連合</v>
      </c>
      <c r="H1932" s="117"/>
      <c r="J1932" s="117"/>
      <c r="K1932" s="121">
        <v>7512</v>
      </c>
      <c r="L1932" s="121">
        <v>3520</v>
      </c>
      <c r="M1932" s="121">
        <v>2117</v>
      </c>
      <c r="N1932" s="121">
        <v>1011</v>
      </c>
      <c r="O1932" s="121">
        <v>14</v>
      </c>
    </row>
    <row r="1933" spans="1:15" x14ac:dyDescent="0.4">
      <c r="A1933" s="117" t="s">
        <v>6634</v>
      </c>
      <c r="B1933" s="117" t="s">
        <v>225</v>
      </c>
      <c r="C1933" s="117" t="s">
        <v>224</v>
      </c>
      <c r="D1933" s="117" t="s">
        <v>223</v>
      </c>
      <c r="E1933" s="117" t="s">
        <v>2799</v>
      </c>
      <c r="F1933" s="117" t="s">
        <v>2798</v>
      </c>
      <c r="G1933" s="118" t="str">
        <f t="shared" si="30"/>
        <v>252018大津市</v>
      </c>
      <c r="H1933" s="117"/>
      <c r="J1933" s="117"/>
      <c r="K1933" s="121">
        <v>19892026</v>
      </c>
      <c r="L1933" s="121">
        <v>8322102</v>
      </c>
      <c r="M1933" s="121">
        <v>4679919</v>
      </c>
      <c r="N1933" s="121">
        <v>2806054</v>
      </c>
      <c r="O1933" s="121">
        <v>49050</v>
      </c>
    </row>
    <row r="1934" spans="1:15" x14ac:dyDescent="0.4">
      <c r="A1934" s="117" t="s">
        <v>6634</v>
      </c>
      <c r="B1934" s="117" t="s">
        <v>225</v>
      </c>
      <c r="C1934" s="117" t="s">
        <v>224</v>
      </c>
      <c r="D1934" s="117" t="s">
        <v>223</v>
      </c>
      <c r="E1934" s="117" t="s">
        <v>2797</v>
      </c>
      <c r="F1934" s="117" t="s">
        <v>2796</v>
      </c>
      <c r="G1934" s="118" t="str">
        <f t="shared" si="30"/>
        <v>252026彦根市</v>
      </c>
      <c r="H1934" s="117"/>
      <c r="J1934" s="117"/>
      <c r="K1934" s="121">
        <v>7242742</v>
      </c>
      <c r="L1934" s="121">
        <v>3317405</v>
      </c>
      <c r="M1934" s="121">
        <v>1999826</v>
      </c>
      <c r="N1934" s="121">
        <v>1099445</v>
      </c>
      <c r="O1934" s="121">
        <v>12350</v>
      </c>
    </row>
    <row r="1935" spans="1:15" x14ac:dyDescent="0.4">
      <c r="A1935" s="117" t="s">
        <v>6634</v>
      </c>
      <c r="B1935" s="117" t="s">
        <v>225</v>
      </c>
      <c r="C1935" s="117" t="s">
        <v>224</v>
      </c>
      <c r="D1935" s="117" t="s">
        <v>223</v>
      </c>
      <c r="E1935" s="117" t="s">
        <v>2795</v>
      </c>
      <c r="F1935" s="117" t="s">
        <v>2794</v>
      </c>
      <c r="G1935" s="118" t="str">
        <f t="shared" si="30"/>
        <v>252034長浜市</v>
      </c>
      <c r="H1935" s="117"/>
      <c r="J1935" s="117"/>
      <c r="K1935" s="121">
        <v>8091086</v>
      </c>
      <c r="L1935" s="121">
        <v>3563566</v>
      </c>
      <c r="M1935" s="121">
        <v>2056413</v>
      </c>
      <c r="N1935" s="121">
        <v>1192850</v>
      </c>
      <c r="O1935" s="121">
        <v>6203</v>
      </c>
    </row>
    <row r="1936" spans="1:15" x14ac:dyDescent="0.4">
      <c r="A1936" s="117" t="s">
        <v>6634</v>
      </c>
      <c r="B1936" s="117" t="s">
        <v>225</v>
      </c>
      <c r="C1936" s="117" t="s">
        <v>224</v>
      </c>
      <c r="D1936" s="117" t="s">
        <v>223</v>
      </c>
      <c r="E1936" s="117" t="s">
        <v>2793</v>
      </c>
      <c r="F1936" s="117" t="s">
        <v>2792</v>
      </c>
      <c r="G1936" s="118" t="str">
        <f t="shared" si="30"/>
        <v>252042近江八幡市</v>
      </c>
      <c r="H1936" s="117"/>
      <c r="J1936" s="117"/>
      <c r="K1936" s="121">
        <v>4469541</v>
      </c>
      <c r="L1936" s="121">
        <v>2033711</v>
      </c>
      <c r="M1936" s="121">
        <v>1117196</v>
      </c>
      <c r="N1936" s="121">
        <v>671928</v>
      </c>
      <c r="O1936" s="121">
        <v>4358</v>
      </c>
    </row>
    <row r="1937" spans="1:15" x14ac:dyDescent="0.4">
      <c r="A1937" s="117" t="s">
        <v>6634</v>
      </c>
      <c r="B1937" s="117" t="s">
        <v>225</v>
      </c>
      <c r="C1937" s="117" t="s">
        <v>224</v>
      </c>
      <c r="D1937" s="117" t="s">
        <v>223</v>
      </c>
      <c r="E1937" s="117" t="s">
        <v>2791</v>
      </c>
      <c r="F1937" s="117" t="s">
        <v>2790</v>
      </c>
      <c r="G1937" s="118" t="str">
        <f t="shared" si="30"/>
        <v>252069草津市</v>
      </c>
      <c r="H1937" s="117"/>
      <c r="J1937" s="117"/>
      <c r="K1937" s="121">
        <v>6388448</v>
      </c>
      <c r="L1937" s="121">
        <v>2572016</v>
      </c>
      <c r="M1937" s="121">
        <v>1612938</v>
      </c>
      <c r="N1937" s="121">
        <v>909177</v>
      </c>
      <c r="O1937" s="121">
        <v>6043</v>
      </c>
    </row>
    <row r="1938" spans="1:15" x14ac:dyDescent="0.4">
      <c r="A1938" s="117" t="s">
        <v>6634</v>
      </c>
      <c r="B1938" s="117" t="s">
        <v>225</v>
      </c>
      <c r="C1938" s="117" t="s">
        <v>224</v>
      </c>
      <c r="D1938" s="117" t="s">
        <v>223</v>
      </c>
      <c r="E1938" s="117" t="s">
        <v>2789</v>
      </c>
      <c r="F1938" s="117" t="s">
        <v>2788</v>
      </c>
      <c r="G1938" s="118" t="str">
        <f t="shared" si="30"/>
        <v>252077守山市</v>
      </c>
      <c r="H1938" s="117"/>
      <c r="J1938" s="117"/>
      <c r="K1938" s="121">
        <v>4359598</v>
      </c>
      <c r="L1938" s="121">
        <v>1684869</v>
      </c>
      <c r="M1938" s="121">
        <v>966356</v>
      </c>
      <c r="N1938" s="121">
        <v>586566</v>
      </c>
      <c r="O1938" s="121">
        <v>4080</v>
      </c>
    </row>
    <row r="1939" spans="1:15" x14ac:dyDescent="0.4">
      <c r="A1939" s="117" t="s">
        <v>6634</v>
      </c>
      <c r="B1939" s="117" t="s">
        <v>225</v>
      </c>
      <c r="C1939" s="117" t="s">
        <v>224</v>
      </c>
      <c r="D1939" s="117" t="s">
        <v>223</v>
      </c>
      <c r="E1939" s="117" t="s">
        <v>2787</v>
      </c>
      <c r="F1939" s="117" t="s">
        <v>2786</v>
      </c>
      <c r="G1939" s="118" t="str">
        <f t="shared" si="30"/>
        <v>252085栗東市</v>
      </c>
      <c r="H1939" s="117"/>
      <c r="J1939" s="117"/>
      <c r="K1939" s="121">
        <v>3369390</v>
      </c>
      <c r="L1939" s="121">
        <v>1567229</v>
      </c>
      <c r="M1939" s="121">
        <v>786548</v>
      </c>
      <c r="N1939" s="121">
        <v>534304</v>
      </c>
      <c r="O1939" s="121">
        <v>4473</v>
      </c>
    </row>
    <row r="1940" spans="1:15" x14ac:dyDescent="0.4">
      <c r="A1940" s="117" t="s">
        <v>6634</v>
      </c>
      <c r="B1940" s="117" t="s">
        <v>225</v>
      </c>
      <c r="C1940" s="117" t="s">
        <v>224</v>
      </c>
      <c r="D1940" s="117" t="s">
        <v>223</v>
      </c>
      <c r="E1940" s="117" t="s">
        <v>2785</v>
      </c>
      <c r="F1940" s="117" t="s">
        <v>2784</v>
      </c>
      <c r="G1940" s="118" t="str">
        <f t="shared" si="30"/>
        <v>252093甲賀市</v>
      </c>
      <c r="H1940" s="117"/>
      <c r="J1940" s="117"/>
      <c r="K1940" s="121">
        <v>6619597</v>
      </c>
      <c r="L1940" s="121">
        <v>2716910</v>
      </c>
      <c r="M1940" s="121">
        <v>1411382</v>
      </c>
      <c r="N1940" s="121">
        <v>877736</v>
      </c>
      <c r="O1940" s="121">
        <v>6230</v>
      </c>
    </row>
    <row r="1941" spans="1:15" x14ac:dyDescent="0.4">
      <c r="A1941" s="117" t="s">
        <v>6634</v>
      </c>
      <c r="B1941" s="117" t="s">
        <v>225</v>
      </c>
      <c r="C1941" s="117" t="s">
        <v>224</v>
      </c>
      <c r="D1941" s="117" t="s">
        <v>223</v>
      </c>
      <c r="E1941" s="117" t="s">
        <v>2783</v>
      </c>
      <c r="F1941" s="117" t="s">
        <v>2782</v>
      </c>
      <c r="G1941" s="118" t="str">
        <f t="shared" si="30"/>
        <v>252107野洲市</v>
      </c>
      <c r="H1941" s="117"/>
      <c r="J1941" s="117"/>
      <c r="K1941" s="121">
        <v>3710711</v>
      </c>
      <c r="L1941" s="121">
        <v>1465189</v>
      </c>
      <c r="M1941" s="121">
        <v>796688</v>
      </c>
      <c r="N1941" s="121">
        <v>485554</v>
      </c>
      <c r="O1941" s="121">
        <v>4044</v>
      </c>
    </row>
    <row r="1942" spans="1:15" x14ac:dyDescent="0.4">
      <c r="A1942" s="117" t="s">
        <v>6634</v>
      </c>
      <c r="B1942" s="117" t="s">
        <v>225</v>
      </c>
      <c r="C1942" s="117" t="s">
        <v>224</v>
      </c>
      <c r="D1942" s="117" t="s">
        <v>223</v>
      </c>
      <c r="E1942" s="117" t="s">
        <v>2781</v>
      </c>
      <c r="F1942" s="117" t="s">
        <v>2780</v>
      </c>
      <c r="G1942" s="118" t="str">
        <f t="shared" si="30"/>
        <v>252115湖南市</v>
      </c>
      <c r="H1942" s="117"/>
      <c r="J1942" s="117"/>
      <c r="K1942" s="121">
        <v>3073955</v>
      </c>
      <c r="L1942" s="121">
        <v>1419947</v>
      </c>
      <c r="M1942" s="121">
        <v>755950</v>
      </c>
      <c r="N1942" s="121">
        <v>484177</v>
      </c>
      <c r="O1942" s="121">
        <v>9208</v>
      </c>
    </row>
    <row r="1943" spans="1:15" x14ac:dyDescent="0.4">
      <c r="A1943" s="117" t="s">
        <v>6634</v>
      </c>
      <c r="B1943" s="117" t="s">
        <v>225</v>
      </c>
      <c r="C1943" s="117" t="s">
        <v>224</v>
      </c>
      <c r="D1943" s="117" t="s">
        <v>223</v>
      </c>
      <c r="E1943" s="117" t="s">
        <v>2779</v>
      </c>
      <c r="F1943" s="117" t="s">
        <v>2778</v>
      </c>
      <c r="G1943" s="118" t="str">
        <f t="shared" si="30"/>
        <v>252123高島市</v>
      </c>
      <c r="H1943" s="117"/>
      <c r="J1943" s="117"/>
      <c r="K1943" s="121">
        <v>4426919</v>
      </c>
      <c r="L1943" s="121">
        <v>2052238</v>
      </c>
      <c r="M1943" s="121">
        <v>1100350</v>
      </c>
      <c r="N1943" s="121">
        <v>682261</v>
      </c>
      <c r="O1943" s="121">
        <v>4931</v>
      </c>
    </row>
    <row r="1944" spans="1:15" x14ac:dyDescent="0.4">
      <c r="A1944" s="117" t="s">
        <v>6634</v>
      </c>
      <c r="B1944" s="117" t="s">
        <v>225</v>
      </c>
      <c r="C1944" s="117" t="s">
        <v>224</v>
      </c>
      <c r="D1944" s="117" t="s">
        <v>223</v>
      </c>
      <c r="E1944" s="117" t="s">
        <v>2777</v>
      </c>
      <c r="F1944" s="117" t="s">
        <v>2776</v>
      </c>
      <c r="G1944" s="118" t="str">
        <f t="shared" si="30"/>
        <v>252131東近江市</v>
      </c>
      <c r="H1944" s="117"/>
      <c r="J1944" s="117"/>
      <c r="K1944" s="121">
        <v>7085502</v>
      </c>
      <c r="L1944" s="121">
        <v>3141623</v>
      </c>
      <c r="M1944" s="121">
        <v>1810091</v>
      </c>
      <c r="N1944" s="121">
        <v>1087881</v>
      </c>
      <c r="O1944" s="121">
        <v>9348</v>
      </c>
    </row>
    <row r="1945" spans="1:15" x14ac:dyDescent="0.4">
      <c r="A1945" s="117" t="s">
        <v>6634</v>
      </c>
      <c r="B1945" s="117" t="s">
        <v>225</v>
      </c>
      <c r="C1945" s="117" t="s">
        <v>224</v>
      </c>
      <c r="D1945" s="117" t="s">
        <v>223</v>
      </c>
      <c r="E1945" s="117" t="s">
        <v>2775</v>
      </c>
      <c r="F1945" s="117" t="s">
        <v>2774</v>
      </c>
      <c r="G1945" s="118" t="str">
        <f t="shared" si="30"/>
        <v>252140米原市</v>
      </c>
      <c r="H1945" s="117"/>
      <c r="J1945" s="117"/>
      <c r="K1945" s="121">
        <v>3051496</v>
      </c>
      <c r="L1945" s="121">
        <v>1349533</v>
      </c>
      <c r="M1945" s="121">
        <v>730616</v>
      </c>
      <c r="N1945" s="121">
        <v>460013</v>
      </c>
      <c r="O1945" s="121">
        <v>2565</v>
      </c>
    </row>
    <row r="1946" spans="1:15" x14ac:dyDescent="0.4">
      <c r="A1946" s="117" t="s">
        <v>6634</v>
      </c>
      <c r="B1946" s="117" t="s">
        <v>225</v>
      </c>
      <c r="C1946" s="117" t="s">
        <v>224</v>
      </c>
      <c r="D1946" s="117" t="s">
        <v>223</v>
      </c>
      <c r="E1946" s="117" t="s">
        <v>2773</v>
      </c>
      <c r="F1946" s="117" t="s">
        <v>1988</v>
      </c>
      <c r="G1946" s="118" t="str">
        <f t="shared" si="30"/>
        <v>253839日野町</v>
      </c>
      <c r="H1946" s="117"/>
      <c r="J1946" s="117"/>
      <c r="K1946" s="121">
        <v>1539948</v>
      </c>
      <c r="L1946" s="121">
        <v>689955</v>
      </c>
      <c r="M1946" s="121">
        <v>379548</v>
      </c>
      <c r="N1946" s="121">
        <v>239797</v>
      </c>
      <c r="O1946" s="121">
        <v>5274</v>
      </c>
    </row>
    <row r="1947" spans="1:15" x14ac:dyDescent="0.4">
      <c r="A1947" s="117" t="s">
        <v>6634</v>
      </c>
      <c r="B1947" s="117" t="s">
        <v>225</v>
      </c>
      <c r="C1947" s="117" t="s">
        <v>224</v>
      </c>
      <c r="D1947" s="117" t="s">
        <v>223</v>
      </c>
      <c r="E1947" s="117" t="s">
        <v>2772</v>
      </c>
      <c r="F1947" s="117" t="s">
        <v>2771</v>
      </c>
      <c r="G1947" s="118" t="str">
        <f t="shared" si="30"/>
        <v>253847竜王町</v>
      </c>
      <c r="H1947" s="117"/>
      <c r="J1947" s="117"/>
      <c r="K1947" s="121">
        <v>1099824</v>
      </c>
      <c r="L1947" s="121">
        <v>462213</v>
      </c>
      <c r="M1947" s="121">
        <v>261078</v>
      </c>
      <c r="N1947" s="121">
        <v>161182</v>
      </c>
      <c r="O1947" s="121">
        <v>1281</v>
      </c>
    </row>
    <row r="1948" spans="1:15" x14ac:dyDescent="0.4">
      <c r="A1948" s="117" t="s">
        <v>6634</v>
      </c>
      <c r="B1948" s="117" t="s">
        <v>225</v>
      </c>
      <c r="C1948" s="117" t="s">
        <v>224</v>
      </c>
      <c r="D1948" s="117" t="s">
        <v>223</v>
      </c>
      <c r="E1948" s="117" t="s">
        <v>2770</v>
      </c>
      <c r="F1948" s="117" t="s">
        <v>2769</v>
      </c>
      <c r="G1948" s="118" t="str">
        <f t="shared" si="30"/>
        <v>254258愛荘町</v>
      </c>
      <c r="H1948" s="117"/>
      <c r="J1948" s="117"/>
      <c r="K1948" s="121">
        <v>1292171</v>
      </c>
      <c r="L1948" s="121">
        <v>572059</v>
      </c>
      <c r="M1948" s="121">
        <v>307398</v>
      </c>
      <c r="N1948" s="121">
        <v>196221</v>
      </c>
      <c r="O1948" s="121">
        <v>1242</v>
      </c>
    </row>
    <row r="1949" spans="1:15" x14ac:dyDescent="0.4">
      <c r="A1949" s="117" t="s">
        <v>6634</v>
      </c>
      <c r="B1949" s="117" t="s">
        <v>225</v>
      </c>
      <c r="C1949" s="117" t="s">
        <v>224</v>
      </c>
      <c r="D1949" s="117" t="s">
        <v>223</v>
      </c>
      <c r="E1949" s="117" t="s">
        <v>2768</v>
      </c>
      <c r="F1949" s="117" t="s">
        <v>2767</v>
      </c>
      <c r="G1949" s="118" t="str">
        <f t="shared" si="30"/>
        <v>254410豊郷町</v>
      </c>
      <c r="H1949" s="117"/>
      <c r="J1949" s="117"/>
      <c r="K1949" s="121">
        <v>693321</v>
      </c>
      <c r="L1949" s="121">
        <v>277331</v>
      </c>
      <c r="M1949" s="121">
        <v>143390</v>
      </c>
      <c r="N1949" s="121">
        <v>96441</v>
      </c>
      <c r="O1949" s="121">
        <v>583</v>
      </c>
    </row>
    <row r="1950" spans="1:15" x14ac:dyDescent="0.4">
      <c r="A1950" s="117" t="s">
        <v>6634</v>
      </c>
      <c r="B1950" s="117" t="s">
        <v>225</v>
      </c>
      <c r="C1950" s="117" t="s">
        <v>224</v>
      </c>
      <c r="D1950" s="117" t="s">
        <v>223</v>
      </c>
      <c r="E1950" s="117" t="s">
        <v>2766</v>
      </c>
      <c r="F1950" s="117" t="s">
        <v>2765</v>
      </c>
      <c r="G1950" s="118" t="str">
        <f t="shared" si="30"/>
        <v>254428甲良町</v>
      </c>
      <c r="H1950" s="117"/>
      <c r="J1950" s="117"/>
      <c r="K1950" s="121">
        <v>748084</v>
      </c>
      <c r="L1950" s="121">
        <v>340436</v>
      </c>
      <c r="M1950" s="121">
        <v>171210</v>
      </c>
      <c r="N1950" s="121">
        <v>109395</v>
      </c>
      <c r="O1950" s="121">
        <v>743</v>
      </c>
    </row>
    <row r="1951" spans="1:15" x14ac:dyDescent="0.4">
      <c r="A1951" s="117" t="s">
        <v>6634</v>
      </c>
      <c r="B1951" s="117" t="s">
        <v>225</v>
      </c>
      <c r="C1951" s="117" t="s">
        <v>224</v>
      </c>
      <c r="D1951" s="117" t="s">
        <v>223</v>
      </c>
      <c r="E1951" s="117" t="s">
        <v>2764</v>
      </c>
      <c r="F1951" s="117" t="s">
        <v>2763</v>
      </c>
      <c r="G1951" s="118" t="str">
        <f t="shared" si="30"/>
        <v>254436多賀町</v>
      </c>
      <c r="H1951" s="117"/>
      <c r="J1951" s="117"/>
      <c r="K1951" s="121">
        <v>813608</v>
      </c>
      <c r="L1951" s="121">
        <v>363822</v>
      </c>
      <c r="M1951" s="121">
        <v>182140</v>
      </c>
      <c r="N1951" s="121">
        <v>126670</v>
      </c>
      <c r="O1951" s="121">
        <v>2247</v>
      </c>
    </row>
    <row r="1952" spans="1:15" x14ac:dyDescent="0.4">
      <c r="A1952" s="117" t="s">
        <v>6634</v>
      </c>
      <c r="B1952" s="117" t="s">
        <v>225</v>
      </c>
      <c r="C1952" s="117" t="s">
        <v>224</v>
      </c>
      <c r="D1952" s="117" t="s">
        <v>223</v>
      </c>
      <c r="E1952" s="117" t="s">
        <v>2762</v>
      </c>
      <c r="F1952" s="117" t="s">
        <v>2761</v>
      </c>
      <c r="G1952" s="118" t="str">
        <f t="shared" si="30"/>
        <v>258024滋賀県市町村職員退職手当組合</v>
      </c>
      <c r="H1952" s="117"/>
      <c r="J1952" s="117"/>
      <c r="K1952" s="121">
        <v>3192710</v>
      </c>
      <c r="L1952" s="121">
        <v>50212</v>
      </c>
      <c r="M1952" s="121">
        <v>28611</v>
      </c>
      <c r="N1952" s="121">
        <v>15911</v>
      </c>
      <c r="O1952" s="121">
        <v>84</v>
      </c>
    </row>
    <row r="1953" spans="1:15" x14ac:dyDescent="0.4">
      <c r="A1953" s="117" t="s">
        <v>6634</v>
      </c>
      <c r="B1953" s="117" t="s">
        <v>225</v>
      </c>
      <c r="C1953" s="117" t="s">
        <v>224</v>
      </c>
      <c r="D1953" s="117" t="s">
        <v>223</v>
      </c>
      <c r="E1953" s="117" t="s">
        <v>2760</v>
      </c>
      <c r="F1953" s="117" t="s">
        <v>2759</v>
      </c>
      <c r="G1953" s="118" t="str">
        <f t="shared" si="30"/>
        <v>258130彦根市犬上郡営林組合</v>
      </c>
      <c r="H1953" s="117"/>
      <c r="J1953" s="117"/>
      <c r="K1953" s="121">
        <v>14415</v>
      </c>
      <c r="L1953" s="121">
        <v>5983</v>
      </c>
      <c r="M1953" s="121">
        <v>2994</v>
      </c>
      <c r="N1953" s="121">
        <v>1648</v>
      </c>
      <c r="O1953" s="121">
        <v>9</v>
      </c>
    </row>
    <row r="1954" spans="1:15" x14ac:dyDescent="0.4">
      <c r="A1954" s="117" t="s">
        <v>6634</v>
      </c>
      <c r="B1954" s="117" t="s">
        <v>225</v>
      </c>
      <c r="C1954" s="117" t="s">
        <v>224</v>
      </c>
      <c r="D1954" s="117" t="s">
        <v>223</v>
      </c>
      <c r="E1954" s="117" t="s">
        <v>2758</v>
      </c>
      <c r="F1954" s="117" t="s">
        <v>2757</v>
      </c>
      <c r="G1954" s="118" t="str">
        <f t="shared" si="30"/>
        <v>258148彦根市米原市山林組合</v>
      </c>
      <c r="H1954" s="117"/>
      <c r="J1954" s="117"/>
      <c r="K1954" s="121">
        <v>150</v>
      </c>
      <c r="L1954" s="121">
        <v>0</v>
      </c>
      <c r="M1954" s="121">
        <v>0</v>
      </c>
      <c r="N1954" s="121">
        <v>0</v>
      </c>
      <c r="O1954" s="121">
        <v>0</v>
      </c>
    </row>
    <row r="1955" spans="1:15" x14ac:dyDescent="0.4">
      <c r="A1955" s="117" t="s">
        <v>6634</v>
      </c>
      <c r="B1955" s="117" t="s">
        <v>225</v>
      </c>
      <c r="C1955" s="117" t="s">
        <v>224</v>
      </c>
      <c r="D1955" s="117" t="s">
        <v>223</v>
      </c>
      <c r="E1955" s="117" t="s">
        <v>2756</v>
      </c>
      <c r="F1955" s="117" t="s">
        <v>2755</v>
      </c>
      <c r="G1955" s="118" t="str">
        <f t="shared" si="30"/>
        <v>258156大滝山林組合</v>
      </c>
      <c r="H1955" s="117"/>
      <c r="J1955" s="117"/>
      <c r="K1955" s="121">
        <v>37538</v>
      </c>
      <c r="L1955" s="121">
        <v>18514</v>
      </c>
      <c r="M1955" s="121">
        <v>8594</v>
      </c>
      <c r="N1955" s="121">
        <v>5444</v>
      </c>
      <c r="O1955" s="121">
        <v>30</v>
      </c>
    </row>
    <row r="1956" spans="1:15" x14ac:dyDescent="0.4">
      <c r="A1956" s="117" t="s">
        <v>6634</v>
      </c>
      <c r="B1956" s="117" t="s">
        <v>225</v>
      </c>
      <c r="C1956" s="117" t="s">
        <v>224</v>
      </c>
      <c r="D1956" s="117" t="s">
        <v>223</v>
      </c>
      <c r="E1956" s="117" t="s">
        <v>2754</v>
      </c>
      <c r="F1956" s="117" t="s">
        <v>2753</v>
      </c>
      <c r="G1956" s="118" t="str">
        <f t="shared" si="30"/>
        <v>258318湖北広域行政事務センター</v>
      </c>
      <c r="H1956" s="117"/>
      <c r="J1956" s="117"/>
      <c r="K1956" s="121">
        <v>420337</v>
      </c>
      <c r="L1956" s="121">
        <v>169150</v>
      </c>
      <c r="M1956" s="121">
        <v>90472</v>
      </c>
      <c r="N1956" s="121">
        <v>55090</v>
      </c>
      <c r="O1956" s="121">
        <v>746</v>
      </c>
    </row>
    <row r="1957" spans="1:15" x14ac:dyDescent="0.4">
      <c r="A1957" s="117" t="s">
        <v>6634</v>
      </c>
      <c r="B1957" s="117" t="s">
        <v>225</v>
      </c>
      <c r="C1957" s="117" t="s">
        <v>224</v>
      </c>
      <c r="D1957" s="117" t="s">
        <v>223</v>
      </c>
      <c r="E1957" s="117" t="s">
        <v>2752</v>
      </c>
      <c r="F1957" s="117" t="s">
        <v>2751</v>
      </c>
      <c r="G1957" s="118" t="str">
        <f t="shared" si="30"/>
        <v>258326滋賀県市町村交通災害共済組合</v>
      </c>
      <c r="H1957" s="117"/>
      <c r="J1957" s="117"/>
      <c r="K1957" s="121">
        <v>0</v>
      </c>
      <c r="L1957" s="121">
        <v>0</v>
      </c>
      <c r="M1957" s="121">
        <v>0</v>
      </c>
      <c r="N1957" s="121">
        <v>0</v>
      </c>
      <c r="O1957" s="121">
        <v>0</v>
      </c>
    </row>
    <row r="1958" spans="1:15" x14ac:dyDescent="0.4">
      <c r="A1958" s="117" t="s">
        <v>6634</v>
      </c>
      <c r="B1958" s="117" t="s">
        <v>225</v>
      </c>
      <c r="C1958" s="117" t="s">
        <v>224</v>
      </c>
      <c r="D1958" s="117" t="s">
        <v>223</v>
      </c>
      <c r="E1958" s="117" t="s">
        <v>2750</v>
      </c>
      <c r="F1958" s="117" t="s">
        <v>2749</v>
      </c>
      <c r="G1958" s="118" t="str">
        <f t="shared" si="30"/>
        <v>258334八日市布引ライフ組合</v>
      </c>
      <c r="H1958" s="117"/>
      <c r="J1958" s="117"/>
      <c r="K1958" s="121">
        <v>59387</v>
      </c>
      <c r="L1958" s="121">
        <v>30367</v>
      </c>
      <c r="M1958" s="121">
        <v>18459</v>
      </c>
      <c r="N1958" s="121">
        <v>9892</v>
      </c>
      <c r="O1958" s="121">
        <v>154</v>
      </c>
    </row>
    <row r="1959" spans="1:15" x14ac:dyDescent="0.4">
      <c r="A1959" s="117" t="s">
        <v>6634</v>
      </c>
      <c r="B1959" s="117" t="s">
        <v>225</v>
      </c>
      <c r="C1959" s="117" t="s">
        <v>224</v>
      </c>
      <c r="D1959" s="117" t="s">
        <v>223</v>
      </c>
      <c r="E1959" s="117" t="s">
        <v>2748</v>
      </c>
      <c r="F1959" s="117" t="s">
        <v>2747</v>
      </c>
      <c r="G1959" s="118" t="str">
        <f t="shared" si="30"/>
        <v>258351滋賀県市町村議会議員公務災害補償等組合</v>
      </c>
      <c r="H1959" s="117"/>
      <c r="J1959" s="117"/>
      <c r="K1959" s="121">
        <v>28457</v>
      </c>
      <c r="L1959" s="121">
        <v>14582</v>
      </c>
      <c r="M1959" s="121">
        <v>7454</v>
      </c>
      <c r="N1959" s="121">
        <v>4437</v>
      </c>
      <c r="O1959" s="121">
        <v>23</v>
      </c>
    </row>
    <row r="1960" spans="1:15" x14ac:dyDescent="0.4">
      <c r="A1960" s="117" t="s">
        <v>6634</v>
      </c>
      <c r="B1960" s="117" t="s">
        <v>225</v>
      </c>
      <c r="C1960" s="117" t="s">
        <v>224</v>
      </c>
      <c r="D1960" s="117" t="s">
        <v>223</v>
      </c>
      <c r="E1960" s="117" t="s">
        <v>2746</v>
      </c>
      <c r="F1960" s="117" t="s">
        <v>2745</v>
      </c>
      <c r="G1960" s="118" t="str">
        <f t="shared" si="30"/>
        <v>258415中部清掃組合</v>
      </c>
      <c r="H1960" s="117"/>
      <c r="J1960" s="117"/>
      <c r="K1960" s="121">
        <v>49936</v>
      </c>
      <c r="L1960" s="121">
        <v>20377</v>
      </c>
      <c r="M1960" s="121">
        <v>11771</v>
      </c>
      <c r="N1960" s="121">
        <v>6489</v>
      </c>
      <c r="O1960" s="121">
        <v>139</v>
      </c>
    </row>
    <row r="1961" spans="1:15" x14ac:dyDescent="0.4">
      <c r="A1961" s="117" t="s">
        <v>6634</v>
      </c>
      <c r="B1961" s="117" t="s">
        <v>225</v>
      </c>
      <c r="C1961" s="117" t="s">
        <v>224</v>
      </c>
      <c r="D1961" s="117" t="s">
        <v>223</v>
      </c>
      <c r="E1961" s="117" t="s">
        <v>2744</v>
      </c>
      <c r="F1961" s="117" t="s">
        <v>2743</v>
      </c>
      <c r="G1961" s="118" t="str">
        <f t="shared" si="30"/>
        <v>258458東近江行政組合</v>
      </c>
      <c r="H1961" s="117"/>
      <c r="J1961" s="117"/>
      <c r="K1961" s="121">
        <v>2287705</v>
      </c>
      <c r="L1961" s="121">
        <v>1145491</v>
      </c>
      <c r="M1961" s="121">
        <v>699078</v>
      </c>
      <c r="N1961" s="121">
        <v>374095</v>
      </c>
      <c r="O1961" s="121">
        <v>4280</v>
      </c>
    </row>
    <row r="1962" spans="1:15" x14ac:dyDescent="0.4">
      <c r="A1962" s="117" t="s">
        <v>6634</v>
      </c>
      <c r="B1962" s="117" t="s">
        <v>225</v>
      </c>
      <c r="C1962" s="117" t="s">
        <v>224</v>
      </c>
      <c r="D1962" s="117" t="s">
        <v>223</v>
      </c>
      <c r="E1962" s="117" t="s">
        <v>2742</v>
      </c>
      <c r="F1962" s="117" t="s">
        <v>2741</v>
      </c>
      <c r="G1962" s="118" t="str">
        <f t="shared" si="30"/>
        <v>258474甲賀広域行政組合</v>
      </c>
      <c r="H1962" s="117"/>
      <c r="J1962" s="117"/>
      <c r="K1962" s="121">
        <v>1772134</v>
      </c>
      <c r="L1962" s="121">
        <v>863915</v>
      </c>
      <c r="M1962" s="121">
        <v>501488</v>
      </c>
      <c r="N1962" s="121">
        <v>275663</v>
      </c>
      <c r="O1962" s="121">
        <v>3373</v>
      </c>
    </row>
    <row r="1963" spans="1:15" x14ac:dyDescent="0.4">
      <c r="A1963" s="117" t="s">
        <v>6634</v>
      </c>
      <c r="B1963" s="117" t="s">
        <v>225</v>
      </c>
      <c r="C1963" s="117" t="s">
        <v>224</v>
      </c>
      <c r="D1963" s="117" t="s">
        <v>223</v>
      </c>
      <c r="E1963" s="117" t="s">
        <v>2740</v>
      </c>
      <c r="F1963" s="117" t="s">
        <v>2739</v>
      </c>
      <c r="G1963" s="118" t="str">
        <f t="shared" si="30"/>
        <v>258580湖東広域衛生管理組合</v>
      </c>
      <c r="H1963" s="117"/>
      <c r="J1963" s="117"/>
      <c r="K1963" s="121">
        <v>162025</v>
      </c>
      <c r="L1963" s="121">
        <v>80221</v>
      </c>
      <c r="M1963" s="121">
        <v>44069</v>
      </c>
      <c r="N1963" s="121">
        <v>25056</v>
      </c>
      <c r="O1963" s="121">
        <v>343</v>
      </c>
    </row>
    <row r="1964" spans="1:15" x14ac:dyDescent="0.4">
      <c r="A1964" s="117" t="s">
        <v>6634</v>
      </c>
      <c r="B1964" s="117" t="s">
        <v>225</v>
      </c>
      <c r="C1964" s="117" t="s">
        <v>224</v>
      </c>
      <c r="D1964" s="117" t="s">
        <v>223</v>
      </c>
      <c r="E1964" s="117" t="s">
        <v>2738</v>
      </c>
      <c r="F1964" s="117" t="s">
        <v>2737</v>
      </c>
      <c r="G1964" s="118" t="str">
        <f t="shared" si="30"/>
        <v>258598愛知郡広域行政組合（普通会計分）</v>
      </c>
      <c r="H1964" s="117"/>
      <c r="J1964" s="117"/>
      <c r="K1964" s="121">
        <v>23324</v>
      </c>
      <c r="L1964" s="121">
        <v>9404</v>
      </c>
      <c r="M1964" s="121">
        <v>4608</v>
      </c>
      <c r="N1964" s="121">
        <v>3624</v>
      </c>
      <c r="O1964" s="121">
        <v>22</v>
      </c>
    </row>
    <row r="1965" spans="1:15" x14ac:dyDescent="0.4">
      <c r="A1965" s="117" t="s">
        <v>6634</v>
      </c>
      <c r="B1965" s="117" t="s">
        <v>225</v>
      </c>
      <c r="C1965" s="117" t="s">
        <v>224</v>
      </c>
      <c r="D1965" s="117" t="s">
        <v>223</v>
      </c>
      <c r="E1965" s="117" t="s">
        <v>2736</v>
      </c>
      <c r="F1965" s="117" t="s">
        <v>2735</v>
      </c>
      <c r="G1965" s="118" t="str">
        <f t="shared" si="30"/>
        <v>258679公立甲賀病院組合（普通会計分）</v>
      </c>
      <c r="H1965" s="117"/>
      <c r="J1965" s="117"/>
      <c r="K1965" s="121">
        <v>894</v>
      </c>
      <c r="L1965" s="121">
        <v>0</v>
      </c>
      <c r="M1965" s="121">
        <v>0</v>
      </c>
      <c r="N1965" s="121">
        <v>0</v>
      </c>
      <c r="O1965" s="121">
        <v>0</v>
      </c>
    </row>
    <row r="1966" spans="1:15" x14ac:dyDescent="0.4">
      <c r="A1966" s="117" t="s">
        <v>6634</v>
      </c>
      <c r="B1966" s="117" t="s">
        <v>225</v>
      </c>
      <c r="C1966" s="117" t="s">
        <v>224</v>
      </c>
      <c r="D1966" s="117" t="s">
        <v>223</v>
      </c>
      <c r="E1966" s="117" t="s">
        <v>2734</v>
      </c>
      <c r="F1966" s="117" t="s">
        <v>2733</v>
      </c>
      <c r="G1966" s="118" t="str">
        <f t="shared" si="30"/>
        <v>258695守山野洲行政事務組合</v>
      </c>
      <c r="H1966" s="117"/>
      <c r="J1966" s="117"/>
      <c r="K1966" s="121">
        <v>12078</v>
      </c>
      <c r="L1966" s="121">
        <v>0</v>
      </c>
      <c r="M1966" s="121">
        <v>0</v>
      </c>
      <c r="N1966" s="121">
        <v>0</v>
      </c>
      <c r="O1966" s="121">
        <v>0</v>
      </c>
    </row>
    <row r="1967" spans="1:15" x14ac:dyDescent="0.4">
      <c r="A1967" s="117" t="s">
        <v>6634</v>
      </c>
      <c r="B1967" s="117" t="s">
        <v>225</v>
      </c>
      <c r="C1967" s="117" t="s">
        <v>224</v>
      </c>
      <c r="D1967" s="117" t="s">
        <v>223</v>
      </c>
      <c r="E1967" s="117" t="s">
        <v>2732</v>
      </c>
      <c r="F1967" s="117" t="s">
        <v>2731</v>
      </c>
      <c r="G1967" s="118" t="str">
        <f t="shared" si="30"/>
        <v>258717湖南広域行政組合</v>
      </c>
      <c r="H1967" s="117"/>
      <c r="J1967" s="117"/>
      <c r="K1967" s="121">
        <v>3082785</v>
      </c>
      <c r="L1967" s="121">
        <v>1438578</v>
      </c>
      <c r="M1967" s="121">
        <v>842327</v>
      </c>
      <c r="N1967" s="121">
        <v>454128</v>
      </c>
      <c r="O1967" s="121">
        <v>5324</v>
      </c>
    </row>
    <row r="1968" spans="1:15" x14ac:dyDescent="0.4">
      <c r="A1968" s="117" t="s">
        <v>6634</v>
      </c>
      <c r="B1968" s="117" t="s">
        <v>225</v>
      </c>
      <c r="C1968" s="117" t="s">
        <v>224</v>
      </c>
      <c r="D1968" s="117" t="s">
        <v>223</v>
      </c>
      <c r="E1968" s="117" t="s">
        <v>2730</v>
      </c>
      <c r="F1968" s="117" t="s">
        <v>2729</v>
      </c>
      <c r="G1968" s="118" t="str">
        <f t="shared" si="30"/>
        <v>258741彦根愛知犬上広域行政組合</v>
      </c>
      <c r="H1968" s="117"/>
      <c r="J1968" s="117"/>
      <c r="K1968" s="121">
        <v>132102</v>
      </c>
      <c r="L1968" s="121">
        <v>58043</v>
      </c>
      <c r="M1968" s="121">
        <v>38271</v>
      </c>
      <c r="N1968" s="121">
        <v>19758</v>
      </c>
      <c r="O1968" s="121">
        <v>143</v>
      </c>
    </row>
    <row r="1969" spans="1:15" x14ac:dyDescent="0.4">
      <c r="A1969" s="117" t="s">
        <v>6634</v>
      </c>
      <c r="B1969" s="117" t="s">
        <v>225</v>
      </c>
      <c r="C1969" s="117" t="s">
        <v>224</v>
      </c>
      <c r="D1969" s="117" t="s">
        <v>223</v>
      </c>
      <c r="E1969" s="117" t="s">
        <v>2728</v>
      </c>
      <c r="F1969" s="117" t="s">
        <v>2727</v>
      </c>
      <c r="G1969" s="118" t="str">
        <f t="shared" si="30"/>
        <v>258750滋賀県市町村職員研修センター</v>
      </c>
      <c r="H1969" s="117"/>
      <c r="J1969" s="117"/>
      <c r="K1969" s="121">
        <v>21081</v>
      </c>
      <c r="L1969" s="121">
        <v>9056</v>
      </c>
      <c r="M1969" s="121">
        <v>3549</v>
      </c>
      <c r="N1969" s="121">
        <v>2557</v>
      </c>
      <c r="O1969" s="121">
        <v>14</v>
      </c>
    </row>
    <row r="1970" spans="1:15" x14ac:dyDescent="0.4">
      <c r="A1970" s="117" t="s">
        <v>6634</v>
      </c>
      <c r="B1970" s="117" t="s">
        <v>225</v>
      </c>
      <c r="C1970" s="117" t="s">
        <v>224</v>
      </c>
      <c r="D1970" s="117" t="s">
        <v>223</v>
      </c>
      <c r="E1970" s="117" t="s">
        <v>2726</v>
      </c>
      <c r="F1970" s="117" t="s">
        <v>2725</v>
      </c>
      <c r="G1970" s="118" t="str">
        <f t="shared" si="30"/>
        <v>258768湖北地域消防組合</v>
      </c>
      <c r="H1970" s="117"/>
      <c r="J1970" s="117"/>
      <c r="K1970" s="121">
        <v>1834812</v>
      </c>
      <c r="L1970" s="121">
        <v>871047</v>
      </c>
      <c r="M1970" s="121">
        <v>513874</v>
      </c>
      <c r="N1970" s="121">
        <v>280521</v>
      </c>
      <c r="O1970" s="121">
        <v>4868</v>
      </c>
    </row>
    <row r="1971" spans="1:15" x14ac:dyDescent="0.4">
      <c r="A1971" s="117" t="s">
        <v>6634</v>
      </c>
      <c r="B1971" s="117" t="s">
        <v>225</v>
      </c>
      <c r="C1971" s="117" t="s">
        <v>224</v>
      </c>
      <c r="D1971" s="117" t="s">
        <v>223</v>
      </c>
      <c r="E1971" s="117" t="s">
        <v>2724</v>
      </c>
      <c r="F1971" s="117" t="s">
        <v>2723</v>
      </c>
      <c r="G1971" s="118" t="str">
        <f t="shared" si="30"/>
        <v>258776滋賀県後期高齢者医療広域連合</v>
      </c>
      <c r="H1971" s="117"/>
      <c r="J1971" s="117"/>
      <c r="K1971" s="121">
        <v>18105</v>
      </c>
      <c r="L1971" s="121">
        <v>0</v>
      </c>
      <c r="M1971" s="121">
        <v>0</v>
      </c>
      <c r="N1971" s="121">
        <v>0</v>
      </c>
      <c r="O1971" s="121">
        <v>0</v>
      </c>
    </row>
    <row r="1972" spans="1:15" x14ac:dyDescent="0.4">
      <c r="A1972" s="117" t="s">
        <v>6634</v>
      </c>
      <c r="B1972" s="117" t="s">
        <v>225</v>
      </c>
      <c r="C1972" s="117" t="s">
        <v>224</v>
      </c>
      <c r="D1972" s="117" t="s">
        <v>223</v>
      </c>
      <c r="E1972" s="117" t="s">
        <v>2721</v>
      </c>
      <c r="F1972" s="117" t="s">
        <v>2720</v>
      </c>
      <c r="G1972" s="118" t="str">
        <f t="shared" si="30"/>
        <v>261009京都市</v>
      </c>
      <c r="H1972" s="117"/>
      <c r="J1972" s="117"/>
      <c r="K1972" s="121">
        <v>168902689</v>
      </c>
      <c r="L1972" s="121">
        <v>78828424</v>
      </c>
      <c r="M1972" s="121">
        <v>40706742</v>
      </c>
      <c r="N1972" s="121">
        <v>24590118</v>
      </c>
      <c r="O1972" s="121">
        <v>209871</v>
      </c>
    </row>
    <row r="1973" spans="1:15" x14ac:dyDescent="0.4">
      <c r="A1973" s="117" t="s">
        <v>6634</v>
      </c>
      <c r="B1973" s="117" t="s">
        <v>225</v>
      </c>
      <c r="C1973" s="117" t="s">
        <v>224</v>
      </c>
      <c r="D1973" s="117" t="s">
        <v>223</v>
      </c>
      <c r="E1973" s="117" t="s">
        <v>2719</v>
      </c>
      <c r="F1973" s="117" t="s">
        <v>2718</v>
      </c>
      <c r="G1973" s="118" t="str">
        <f t="shared" si="30"/>
        <v>262013福知山市</v>
      </c>
      <c r="H1973" s="117"/>
      <c r="J1973" s="117"/>
      <c r="K1973" s="121">
        <v>6679061</v>
      </c>
      <c r="L1973" s="121">
        <v>2604382</v>
      </c>
      <c r="M1973" s="121">
        <v>1484612</v>
      </c>
      <c r="N1973" s="121">
        <v>946929</v>
      </c>
      <c r="O1973" s="121">
        <v>8284</v>
      </c>
    </row>
    <row r="1974" spans="1:15" x14ac:dyDescent="0.4">
      <c r="A1974" s="117" t="s">
        <v>6634</v>
      </c>
      <c r="B1974" s="117" t="s">
        <v>225</v>
      </c>
      <c r="C1974" s="117" t="s">
        <v>224</v>
      </c>
      <c r="D1974" s="117" t="s">
        <v>223</v>
      </c>
      <c r="E1974" s="117" t="s">
        <v>2717</v>
      </c>
      <c r="F1974" s="117" t="s">
        <v>2716</v>
      </c>
      <c r="G1974" s="118" t="str">
        <f t="shared" si="30"/>
        <v>262021舞鶴市</v>
      </c>
      <c r="H1974" s="117"/>
      <c r="J1974" s="117"/>
      <c r="K1974" s="121">
        <v>6965056</v>
      </c>
      <c r="L1974" s="121">
        <v>2738736</v>
      </c>
      <c r="M1974" s="121">
        <v>1536192</v>
      </c>
      <c r="N1974" s="121">
        <v>968889</v>
      </c>
      <c r="O1974" s="121">
        <v>8198</v>
      </c>
    </row>
    <row r="1975" spans="1:15" x14ac:dyDescent="0.4">
      <c r="A1975" s="117" t="s">
        <v>6634</v>
      </c>
      <c r="B1975" s="117" t="s">
        <v>225</v>
      </c>
      <c r="C1975" s="117" t="s">
        <v>224</v>
      </c>
      <c r="D1975" s="117" t="s">
        <v>223</v>
      </c>
      <c r="E1975" s="117" t="s">
        <v>2715</v>
      </c>
      <c r="F1975" s="117" t="s">
        <v>2714</v>
      </c>
      <c r="G1975" s="118" t="str">
        <f t="shared" si="30"/>
        <v>262030綾部市</v>
      </c>
      <c r="H1975" s="117"/>
      <c r="J1975" s="117"/>
      <c r="K1975" s="121">
        <v>3346410</v>
      </c>
      <c r="L1975" s="121">
        <v>1285306</v>
      </c>
      <c r="M1975" s="121">
        <v>767663</v>
      </c>
      <c r="N1975" s="121">
        <v>458867</v>
      </c>
      <c r="O1975" s="121">
        <v>6469</v>
      </c>
    </row>
    <row r="1976" spans="1:15" x14ac:dyDescent="0.4">
      <c r="A1976" s="117" t="s">
        <v>6634</v>
      </c>
      <c r="B1976" s="117" t="s">
        <v>225</v>
      </c>
      <c r="C1976" s="117" t="s">
        <v>224</v>
      </c>
      <c r="D1976" s="117" t="s">
        <v>223</v>
      </c>
      <c r="E1976" s="117" t="s">
        <v>2713</v>
      </c>
      <c r="F1976" s="117" t="s">
        <v>2712</v>
      </c>
      <c r="G1976" s="118" t="str">
        <f t="shared" si="30"/>
        <v>262048宇治市</v>
      </c>
      <c r="H1976" s="117"/>
      <c r="J1976" s="117"/>
      <c r="K1976" s="121">
        <v>11556011</v>
      </c>
      <c r="L1976" s="121">
        <v>5318539</v>
      </c>
      <c r="M1976" s="121">
        <v>2938893</v>
      </c>
      <c r="N1976" s="121">
        <v>1770800</v>
      </c>
      <c r="O1976" s="121">
        <v>15321</v>
      </c>
    </row>
    <row r="1977" spans="1:15" x14ac:dyDescent="0.4">
      <c r="A1977" s="117" t="s">
        <v>6634</v>
      </c>
      <c r="B1977" s="117" t="s">
        <v>225</v>
      </c>
      <c r="C1977" s="117" t="s">
        <v>224</v>
      </c>
      <c r="D1977" s="117" t="s">
        <v>223</v>
      </c>
      <c r="E1977" s="117" t="s">
        <v>2711</v>
      </c>
      <c r="F1977" s="117" t="s">
        <v>2710</v>
      </c>
      <c r="G1977" s="118" t="str">
        <f t="shared" si="30"/>
        <v>262056宮津市</v>
      </c>
      <c r="H1977" s="117"/>
      <c r="J1977" s="117"/>
      <c r="K1977" s="121">
        <v>2075564</v>
      </c>
      <c r="L1977" s="121">
        <v>768064</v>
      </c>
      <c r="M1977" s="121">
        <v>431431</v>
      </c>
      <c r="N1977" s="121">
        <v>282926</v>
      </c>
      <c r="O1977" s="121">
        <v>1554</v>
      </c>
    </row>
    <row r="1978" spans="1:15" x14ac:dyDescent="0.4">
      <c r="A1978" s="117" t="s">
        <v>6634</v>
      </c>
      <c r="B1978" s="117" t="s">
        <v>225</v>
      </c>
      <c r="C1978" s="117" t="s">
        <v>224</v>
      </c>
      <c r="D1978" s="117" t="s">
        <v>223</v>
      </c>
      <c r="E1978" s="117" t="s">
        <v>2709</v>
      </c>
      <c r="F1978" s="117" t="s">
        <v>2708</v>
      </c>
      <c r="G1978" s="118" t="str">
        <f t="shared" si="30"/>
        <v>262064亀岡市</v>
      </c>
      <c r="H1978" s="117"/>
      <c r="J1978" s="117"/>
      <c r="K1978" s="121">
        <v>5386109</v>
      </c>
      <c r="L1978" s="121">
        <v>1994074</v>
      </c>
      <c r="M1978" s="121">
        <v>1086907</v>
      </c>
      <c r="N1978" s="121">
        <v>690167</v>
      </c>
      <c r="O1978" s="121">
        <v>1401</v>
      </c>
    </row>
    <row r="1979" spans="1:15" x14ac:dyDescent="0.4">
      <c r="A1979" s="117" t="s">
        <v>6634</v>
      </c>
      <c r="B1979" s="117" t="s">
        <v>225</v>
      </c>
      <c r="C1979" s="117" t="s">
        <v>224</v>
      </c>
      <c r="D1979" s="117" t="s">
        <v>223</v>
      </c>
      <c r="E1979" s="117" t="s">
        <v>2707</v>
      </c>
      <c r="F1979" s="117" t="s">
        <v>2706</v>
      </c>
      <c r="G1979" s="118" t="str">
        <f t="shared" si="30"/>
        <v>262072城陽市</v>
      </c>
      <c r="H1979" s="117"/>
      <c r="J1979" s="117"/>
      <c r="K1979" s="121">
        <v>4272103</v>
      </c>
      <c r="L1979" s="121">
        <v>1490342</v>
      </c>
      <c r="M1979" s="121">
        <v>958619</v>
      </c>
      <c r="N1979" s="121">
        <v>563138</v>
      </c>
      <c r="O1979" s="121">
        <v>8574</v>
      </c>
    </row>
    <row r="1980" spans="1:15" x14ac:dyDescent="0.4">
      <c r="A1980" s="117" t="s">
        <v>6634</v>
      </c>
      <c r="B1980" s="117" t="s">
        <v>225</v>
      </c>
      <c r="C1980" s="117" t="s">
        <v>224</v>
      </c>
      <c r="D1980" s="117" t="s">
        <v>223</v>
      </c>
      <c r="E1980" s="117" t="s">
        <v>2705</v>
      </c>
      <c r="F1980" s="117" t="s">
        <v>2704</v>
      </c>
      <c r="G1980" s="118" t="str">
        <f t="shared" si="30"/>
        <v>262081向日市</v>
      </c>
      <c r="H1980" s="117"/>
      <c r="J1980" s="117"/>
      <c r="K1980" s="121">
        <v>3392414</v>
      </c>
      <c r="L1980" s="121">
        <v>1393596</v>
      </c>
      <c r="M1980" s="121">
        <v>741605</v>
      </c>
      <c r="N1980" s="121">
        <v>476062</v>
      </c>
      <c r="O1980" s="121">
        <v>2660</v>
      </c>
    </row>
    <row r="1981" spans="1:15" x14ac:dyDescent="0.4">
      <c r="A1981" s="117" t="s">
        <v>6634</v>
      </c>
      <c r="B1981" s="117" t="s">
        <v>225</v>
      </c>
      <c r="C1981" s="117" t="s">
        <v>224</v>
      </c>
      <c r="D1981" s="117" t="s">
        <v>223</v>
      </c>
      <c r="E1981" s="117" t="s">
        <v>2703</v>
      </c>
      <c r="F1981" s="117" t="s">
        <v>2702</v>
      </c>
      <c r="G1981" s="118" t="str">
        <f t="shared" si="30"/>
        <v>262099長岡京市</v>
      </c>
      <c r="H1981" s="117"/>
      <c r="J1981" s="117"/>
      <c r="K1981" s="121">
        <v>4635111</v>
      </c>
      <c r="L1981" s="121">
        <v>2142741</v>
      </c>
      <c r="M1981" s="121">
        <v>1086188</v>
      </c>
      <c r="N1981" s="121">
        <v>650998</v>
      </c>
      <c r="O1981" s="121">
        <v>6059</v>
      </c>
    </row>
    <row r="1982" spans="1:15" x14ac:dyDescent="0.4">
      <c r="A1982" s="117" t="s">
        <v>6634</v>
      </c>
      <c r="B1982" s="117" t="s">
        <v>225</v>
      </c>
      <c r="C1982" s="117" t="s">
        <v>224</v>
      </c>
      <c r="D1982" s="117" t="s">
        <v>223</v>
      </c>
      <c r="E1982" s="117" t="s">
        <v>2701</v>
      </c>
      <c r="F1982" s="117" t="s">
        <v>2700</v>
      </c>
      <c r="G1982" s="118" t="str">
        <f t="shared" si="30"/>
        <v>262102八幡市</v>
      </c>
      <c r="H1982" s="117"/>
      <c r="J1982" s="117"/>
      <c r="K1982" s="121">
        <v>5362865</v>
      </c>
      <c r="L1982" s="121">
        <v>2073985</v>
      </c>
      <c r="M1982" s="121">
        <v>1131803</v>
      </c>
      <c r="N1982" s="121">
        <v>714162</v>
      </c>
      <c r="O1982" s="121">
        <v>4968</v>
      </c>
    </row>
    <row r="1983" spans="1:15" x14ac:dyDescent="0.4">
      <c r="A1983" s="117" t="s">
        <v>6634</v>
      </c>
      <c r="B1983" s="117" t="s">
        <v>225</v>
      </c>
      <c r="C1983" s="117" t="s">
        <v>224</v>
      </c>
      <c r="D1983" s="117" t="s">
        <v>223</v>
      </c>
      <c r="E1983" s="117" t="s">
        <v>2699</v>
      </c>
      <c r="F1983" s="117" t="s">
        <v>2698</v>
      </c>
      <c r="G1983" s="118" t="str">
        <f t="shared" si="30"/>
        <v>262111京田辺市</v>
      </c>
      <c r="H1983" s="117"/>
      <c r="J1983" s="117"/>
      <c r="K1983" s="121">
        <v>5458666</v>
      </c>
      <c r="L1983" s="121">
        <v>2311162</v>
      </c>
      <c r="M1983" s="121">
        <v>1333724</v>
      </c>
      <c r="N1983" s="121">
        <v>743485</v>
      </c>
      <c r="O1983" s="121">
        <v>6035</v>
      </c>
    </row>
    <row r="1984" spans="1:15" x14ac:dyDescent="0.4">
      <c r="A1984" s="117" t="s">
        <v>6634</v>
      </c>
      <c r="B1984" s="117" t="s">
        <v>225</v>
      </c>
      <c r="C1984" s="117" t="s">
        <v>224</v>
      </c>
      <c r="D1984" s="117" t="s">
        <v>223</v>
      </c>
      <c r="E1984" s="117" t="s">
        <v>2697</v>
      </c>
      <c r="F1984" s="117" t="s">
        <v>2696</v>
      </c>
      <c r="G1984" s="118" t="str">
        <f t="shared" si="30"/>
        <v>262129京丹後市</v>
      </c>
      <c r="H1984" s="117"/>
      <c r="J1984" s="117"/>
      <c r="K1984" s="121">
        <v>5350519</v>
      </c>
      <c r="L1984" s="121">
        <v>2275075</v>
      </c>
      <c r="M1984" s="121">
        <v>1294212</v>
      </c>
      <c r="N1984" s="121">
        <v>797183</v>
      </c>
      <c r="O1984" s="121">
        <v>8901</v>
      </c>
    </row>
    <row r="1985" spans="1:15" x14ac:dyDescent="0.4">
      <c r="A1985" s="117" t="s">
        <v>6634</v>
      </c>
      <c r="B1985" s="117" t="s">
        <v>225</v>
      </c>
      <c r="C1985" s="117" t="s">
        <v>224</v>
      </c>
      <c r="D1985" s="117" t="s">
        <v>223</v>
      </c>
      <c r="E1985" s="117" t="s">
        <v>2695</v>
      </c>
      <c r="F1985" s="117" t="s">
        <v>2694</v>
      </c>
      <c r="G1985" s="118" t="str">
        <f t="shared" si="30"/>
        <v>262137南丹市</v>
      </c>
      <c r="H1985" s="117"/>
      <c r="J1985" s="117"/>
      <c r="K1985" s="121">
        <v>3461658</v>
      </c>
      <c r="L1985" s="121">
        <v>1265264</v>
      </c>
      <c r="M1985" s="121">
        <v>673986</v>
      </c>
      <c r="N1985" s="121">
        <v>470456</v>
      </c>
      <c r="O1985" s="121">
        <v>3914</v>
      </c>
    </row>
    <row r="1986" spans="1:15" x14ac:dyDescent="0.4">
      <c r="A1986" s="117" t="s">
        <v>6634</v>
      </c>
      <c r="B1986" s="117" t="s">
        <v>225</v>
      </c>
      <c r="C1986" s="117" t="s">
        <v>224</v>
      </c>
      <c r="D1986" s="117" t="s">
        <v>223</v>
      </c>
      <c r="E1986" s="117" t="s">
        <v>2693</v>
      </c>
      <c r="F1986" s="117" t="s">
        <v>2692</v>
      </c>
      <c r="G1986" s="118" t="str">
        <f t="shared" ref="G1986:G2049" si="31">E1986&amp;F1986</f>
        <v>262145木津川市</v>
      </c>
      <c r="H1986" s="117"/>
      <c r="J1986" s="117"/>
      <c r="K1986" s="121">
        <v>4219890</v>
      </c>
      <c r="L1986" s="121">
        <v>1767035</v>
      </c>
      <c r="M1986" s="121">
        <v>902881</v>
      </c>
      <c r="N1986" s="121">
        <v>594443</v>
      </c>
      <c r="O1986" s="121">
        <v>3093</v>
      </c>
    </row>
    <row r="1987" spans="1:15" x14ac:dyDescent="0.4">
      <c r="A1987" s="117" t="s">
        <v>6634</v>
      </c>
      <c r="B1987" s="117" t="s">
        <v>225</v>
      </c>
      <c r="C1987" s="117" t="s">
        <v>224</v>
      </c>
      <c r="D1987" s="117" t="s">
        <v>223</v>
      </c>
      <c r="E1987" s="117" t="s">
        <v>2691</v>
      </c>
      <c r="F1987" s="117" t="s">
        <v>2690</v>
      </c>
      <c r="G1987" s="118" t="str">
        <f t="shared" si="31"/>
        <v>263036大山崎町</v>
      </c>
      <c r="H1987" s="117"/>
      <c r="J1987" s="117"/>
      <c r="K1987" s="121">
        <v>1217965</v>
      </c>
      <c r="L1987" s="121">
        <v>506538</v>
      </c>
      <c r="M1987" s="121">
        <v>259202</v>
      </c>
      <c r="N1987" s="121">
        <v>158764</v>
      </c>
      <c r="O1987" s="121">
        <v>1115</v>
      </c>
    </row>
    <row r="1988" spans="1:15" x14ac:dyDescent="0.4">
      <c r="A1988" s="117" t="s">
        <v>6634</v>
      </c>
      <c r="B1988" s="117" t="s">
        <v>225</v>
      </c>
      <c r="C1988" s="117" t="s">
        <v>224</v>
      </c>
      <c r="D1988" s="117" t="s">
        <v>223</v>
      </c>
      <c r="E1988" s="117" t="s">
        <v>2689</v>
      </c>
      <c r="F1988" s="117" t="s">
        <v>2688</v>
      </c>
      <c r="G1988" s="118" t="str">
        <f t="shared" si="31"/>
        <v>263222久御山町</v>
      </c>
      <c r="H1988" s="117"/>
      <c r="J1988" s="117"/>
      <c r="K1988" s="121">
        <v>1801467</v>
      </c>
      <c r="L1988" s="121">
        <v>752897</v>
      </c>
      <c r="M1988" s="121">
        <v>407892</v>
      </c>
      <c r="N1988" s="121">
        <v>276216</v>
      </c>
      <c r="O1988" s="121">
        <v>1805</v>
      </c>
    </row>
    <row r="1989" spans="1:15" x14ac:dyDescent="0.4">
      <c r="A1989" s="117" t="s">
        <v>6634</v>
      </c>
      <c r="B1989" s="117" t="s">
        <v>225</v>
      </c>
      <c r="C1989" s="117" t="s">
        <v>224</v>
      </c>
      <c r="D1989" s="117" t="s">
        <v>223</v>
      </c>
      <c r="E1989" s="117" t="s">
        <v>2687</v>
      </c>
      <c r="F1989" s="117" t="s">
        <v>2686</v>
      </c>
      <c r="G1989" s="118" t="str">
        <f t="shared" si="31"/>
        <v>263435井手町</v>
      </c>
      <c r="H1989" s="117"/>
      <c r="J1989" s="117"/>
      <c r="K1989" s="121">
        <v>750519</v>
      </c>
      <c r="L1989" s="121">
        <v>271971</v>
      </c>
      <c r="M1989" s="121">
        <v>140372</v>
      </c>
      <c r="N1989" s="121">
        <v>101070</v>
      </c>
      <c r="O1989" s="121">
        <v>568</v>
      </c>
    </row>
    <row r="1990" spans="1:15" x14ac:dyDescent="0.4">
      <c r="A1990" s="117" t="s">
        <v>6634</v>
      </c>
      <c r="B1990" s="117" t="s">
        <v>225</v>
      </c>
      <c r="C1990" s="117" t="s">
        <v>224</v>
      </c>
      <c r="D1990" s="117" t="s">
        <v>223</v>
      </c>
      <c r="E1990" s="117" t="s">
        <v>2685</v>
      </c>
      <c r="F1990" s="117" t="s">
        <v>2684</v>
      </c>
      <c r="G1990" s="118" t="str">
        <f t="shared" si="31"/>
        <v>263443宇治田原町</v>
      </c>
      <c r="H1990" s="117"/>
      <c r="J1990" s="117"/>
      <c r="K1990" s="121">
        <v>1004215</v>
      </c>
      <c r="L1990" s="121">
        <v>398661</v>
      </c>
      <c r="M1990" s="121">
        <v>211995</v>
      </c>
      <c r="N1990" s="121">
        <v>149391</v>
      </c>
      <c r="O1990" s="121">
        <v>813</v>
      </c>
    </row>
    <row r="1991" spans="1:15" x14ac:dyDescent="0.4">
      <c r="A1991" s="117" t="s">
        <v>6634</v>
      </c>
      <c r="B1991" s="117" t="s">
        <v>225</v>
      </c>
      <c r="C1991" s="117" t="s">
        <v>224</v>
      </c>
      <c r="D1991" s="117" t="s">
        <v>223</v>
      </c>
      <c r="E1991" s="117" t="s">
        <v>2683</v>
      </c>
      <c r="F1991" s="117" t="s">
        <v>2682</v>
      </c>
      <c r="G1991" s="118" t="str">
        <f t="shared" si="31"/>
        <v>263648笠置町</v>
      </c>
      <c r="H1991" s="117"/>
      <c r="J1991" s="117"/>
      <c r="K1991" s="121">
        <v>351843</v>
      </c>
      <c r="L1991" s="121">
        <v>123243</v>
      </c>
      <c r="M1991" s="121">
        <v>69056</v>
      </c>
      <c r="N1991" s="121">
        <v>54356</v>
      </c>
      <c r="O1991" s="121">
        <v>258</v>
      </c>
    </row>
    <row r="1992" spans="1:15" x14ac:dyDescent="0.4">
      <c r="A1992" s="117" t="s">
        <v>6634</v>
      </c>
      <c r="B1992" s="117" t="s">
        <v>225</v>
      </c>
      <c r="C1992" s="117" t="s">
        <v>224</v>
      </c>
      <c r="D1992" s="117" t="s">
        <v>223</v>
      </c>
      <c r="E1992" s="117" t="s">
        <v>2681</v>
      </c>
      <c r="F1992" s="117" t="s">
        <v>2680</v>
      </c>
      <c r="G1992" s="118" t="str">
        <f t="shared" si="31"/>
        <v>263656和束町</v>
      </c>
      <c r="H1992" s="117"/>
      <c r="J1992" s="117"/>
      <c r="K1992" s="121">
        <v>574958</v>
      </c>
      <c r="L1992" s="121">
        <v>229768</v>
      </c>
      <c r="M1992" s="121">
        <v>115633</v>
      </c>
      <c r="N1992" s="121">
        <v>82975</v>
      </c>
      <c r="O1992" s="121">
        <v>451</v>
      </c>
    </row>
    <row r="1993" spans="1:15" x14ac:dyDescent="0.4">
      <c r="A1993" s="117" t="s">
        <v>6634</v>
      </c>
      <c r="B1993" s="117" t="s">
        <v>225</v>
      </c>
      <c r="C1993" s="117" t="s">
        <v>224</v>
      </c>
      <c r="D1993" s="117" t="s">
        <v>223</v>
      </c>
      <c r="E1993" s="117" t="s">
        <v>2679</v>
      </c>
      <c r="F1993" s="117" t="s">
        <v>2678</v>
      </c>
      <c r="G1993" s="118" t="str">
        <f t="shared" si="31"/>
        <v>263664精華町</v>
      </c>
      <c r="H1993" s="117"/>
      <c r="J1993" s="117"/>
      <c r="K1993" s="121">
        <v>2557153</v>
      </c>
      <c r="L1993" s="121">
        <v>1141723</v>
      </c>
      <c r="M1993" s="121">
        <v>656315</v>
      </c>
      <c r="N1993" s="121">
        <v>400174</v>
      </c>
      <c r="O1993" s="121">
        <v>2515</v>
      </c>
    </row>
    <row r="1994" spans="1:15" x14ac:dyDescent="0.4">
      <c r="A1994" s="117" t="s">
        <v>6634</v>
      </c>
      <c r="B1994" s="117" t="s">
        <v>225</v>
      </c>
      <c r="C1994" s="117" t="s">
        <v>224</v>
      </c>
      <c r="D1994" s="117" t="s">
        <v>223</v>
      </c>
      <c r="E1994" s="117" t="s">
        <v>2677</v>
      </c>
      <c r="F1994" s="117" t="s">
        <v>2676</v>
      </c>
      <c r="G1994" s="118" t="str">
        <f t="shared" si="31"/>
        <v>263672南山城村</v>
      </c>
      <c r="H1994" s="117"/>
      <c r="J1994" s="117"/>
      <c r="K1994" s="121">
        <v>408912</v>
      </c>
      <c r="L1994" s="121">
        <v>159087</v>
      </c>
      <c r="M1994" s="121">
        <v>85107</v>
      </c>
      <c r="N1994" s="121">
        <v>66776</v>
      </c>
      <c r="O1994" s="121">
        <v>359</v>
      </c>
    </row>
    <row r="1995" spans="1:15" x14ac:dyDescent="0.4">
      <c r="A1995" s="117" t="s">
        <v>6634</v>
      </c>
      <c r="B1995" s="117" t="s">
        <v>225</v>
      </c>
      <c r="C1995" s="117" t="s">
        <v>224</v>
      </c>
      <c r="D1995" s="117" t="s">
        <v>223</v>
      </c>
      <c r="E1995" s="117" t="s">
        <v>2675</v>
      </c>
      <c r="F1995" s="117" t="s">
        <v>2674</v>
      </c>
      <c r="G1995" s="118" t="str">
        <f t="shared" si="31"/>
        <v>264075京丹波町</v>
      </c>
      <c r="H1995" s="117"/>
      <c r="J1995" s="117"/>
      <c r="K1995" s="121">
        <v>1794029</v>
      </c>
      <c r="L1995" s="121">
        <v>690919</v>
      </c>
      <c r="M1995" s="121">
        <v>391201</v>
      </c>
      <c r="N1995" s="121">
        <v>264591</v>
      </c>
      <c r="O1995" s="121">
        <v>20442</v>
      </c>
    </row>
    <row r="1996" spans="1:15" x14ac:dyDescent="0.4">
      <c r="A1996" s="117" t="s">
        <v>6634</v>
      </c>
      <c r="B1996" s="117" t="s">
        <v>225</v>
      </c>
      <c r="C1996" s="117" t="s">
        <v>224</v>
      </c>
      <c r="D1996" s="117" t="s">
        <v>223</v>
      </c>
      <c r="E1996" s="117" t="s">
        <v>2673</v>
      </c>
      <c r="F1996" s="117" t="s">
        <v>2672</v>
      </c>
      <c r="G1996" s="118" t="str">
        <f t="shared" si="31"/>
        <v>264636伊根町</v>
      </c>
      <c r="H1996" s="117"/>
      <c r="J1996" s="117"/>
      <c r="K1996" s="121">
        <v>455577</v>
      </c>
      <c r="L1996" s="121">
        <v>169691</v>
      </c>
      <c r="M1996" s="121">
        <v>95945</v>
      </c>
      <c r="N1996" s="121">
        <v>49012</v>
      </c>
      <c r="O1996" s="121">
        <v>495</v>
      </c>
    </row>
    <row r="1997" spans="1:15" x14ac:dyDescent="0.4">
      <c r="A1997" s="117" t="s">
        <v>6634</v>
      </c>
      <c r="B1997" s="117" t="s">
        <v>225</v>
      </c>
      <c r="C1997" s="117" t="s">
        <v>224</v>
      </c>
      <c r="D1997" s="117" t="s">
        <v>223</v>
      </c>
      <c r="E1997" s="117" t="s">
        <v>2671</v>
      </c>
      <c r="F1997" s="117" t="s">
        <v>2670</v>
      </c>
      <c r="G1997" s="118" t="str">
        <f t="shared" si="31"/>
        <v>264652与謝野町</v>
      </c>
      <c r="H1997" s="117"/>
      <c r="J1997" s="117"/>
      <c r="K1997" s="121">
        <v>1783970</v>
      </c>
      <c r="L1997" s="121">
        <v>796107</v>
      </c>
      <c r="M1997" s="121">
        <v>390567</v>
      </c>
      <c r="N1997" s="121">
        <v>263755</v>
      </c>
      <c r="O1997" s="121">
        <v>1596</v>
      </c>
    </row>
    <row r="1998" spans="1:15" x14ac:dyDescent="0.4">
      <c r="A1998" s="117" t="s">
        <v>6634</v>
      </c>
      <c r="B1998" s="117" t="s">
        <v>225</v>
      </c>
      <c r="C1998" s="117" t="s">
        <v>224</v>
      </c>
      <c r="D1998" s="117" t="s">
        <v>223</v>
      </c>
      <c r="E1998" s="117" t="s">
        <v>2669</v>
      </c>
      <c r="F1998" s="117" t="s">
        <v>2668</v>
      </c>
      <c r="G1998" s="118" t="str">
        <f t="shared" si="31"/>
        <v>268020与謝野町宮津市中学校組合</v>
      </c>
      <c r="H1998" s="117"/>
      <c r="J1998" s="117"/>
      <c r="K1998" s="121">
        <v>796</v>
      </c>
      <c r="L1998" s="121">
        <v>0</v>
      </c>
      <c r="M1998" s="121">
        <v>0</v>
      </c>
      <c r="N1998" s="121">
        <v>6</v>
      </c>
      <c r="O1998" s="121">
        <v>1</v>
      </c>
    </row>
    <row r="1999" spans="1:15" x14ac:dyDescent="0.4">
      <c r="A1999" s="117" t="s">
        <v>6634</v>
      </c>
      <c r="B1999" s="117" t="s">
        <v>225</v>
      </c>
      <c r="C1999" s="117" t="s">
        <v>224</v>
      </c>
      <c r="D1999" s="117" t="s">
        <v>223</v>
      </c>
      <c r="E1999" s="117" t="s">
        <v>2667</v>
      </c>
      <c r="F1999" s="117" t="s">
        <v>2666</v>
      </c>
      <c r="G1999" s="118" t="str">
        <f t="shared" si="31"/>
        <v>268038加茂笠置組合</v>
      </c>
      <c r="H1999" s="117"/>
      <c r="J1999" s="117"/>
      <c r="K1999" s="121">
        <v>0</v>
      </c>
      <c r="L1999" s="121">
        <v>0</v>
      </c>
      <c r="M1999" s="121">
        <v>0</v>
      </c>
      <c r="N1999" s="121">
        <v>0</v>
      </c>
      <c r="O1999" s="121">
        <v>0</v>
      </c>
    </row>
    <row r="2000" spans="1:15" x14ac:dyDescent="0.4">
      <c r="A2000" s="117" t="s">
        <v>6634</v>
      </c>
      <c r="B2000" s="117" t="s">
        <v>225</v>
      </c>
      <c r="C2000" s="117" t="s">
        <v>224</v>
      </c>
      <c r="D2000" s="117" t="s">
        <v>223</v>
      </c>
      <c r="E2000" s="117" t="s">
        <v>2665</v>
      </c>
      <c r="F2000" s="117" t="s">
        <v>2664</v>
      </c>
      <c r="G2000" s="118" t="str">
        <f t="shared" si="31"/>
        <v>268160亀岡市及び南丹市財産区組合</v>
      </c>
      <c r="H2000" s="117"/>
      <c r="J2000" s="117"/>
      <c r="K2000" s="121">
        <v>0</v>
      </c>
      <c r="L2000" s="121">
        <v>0</v>
      </c>
      <c r="M2000" s="121">
        <v>0</v>
      </c>
      <c r="N2000" s="121">
        <v>0</v>
      </c>
      <c r="O2000" s="121">
        <v>0</v>
      </c>
    </row>
    <row r="2001" spans="1:15" x14ac:dyDescent="0.4">
      <c r="A2001" s="117" t="s">
        <v>6634</v>
      </c>
      <c r="B2001" s="117" t="s">
        <v>225</v>
      </c>
      <c r="C2001" s="117" t="s">
        <v>224</v>
      </c>
      <c r="D2001" s="117" t="s">
        <v>223</v>
      </c>
      <c r="E2001" s="117" t="s">
        <v>2663</v>
      </c>
      <c r="F2001" s="117" t="s">
        <v>2662</v>
      </c>
      <c r="G2001" s="118" t="str">
        <f t="shared" si="31"/>
        <v>268178船井郡衛生管理組合</v>
      </c>
      <c r="H2001" s="117"/>
      <c r="J2001" s="117"/>
      <c r="K2001" s="121">
        <v>268301</v>
      </c>
      <c r="L2001" s="121">
        <v>123628</v>
      </c>
      <c r="M2001" s="121">
        <v>55401</v>
      </c>
      <c r="N2001" s="121">
        <v>36801</v>
      </c>
      <c r="O2001" s="121">
        <v>759</v>
      </c>
    </row>
    <row r="2002" spans="1:15" x14ac:dyDescent="0.4">
      <c r="A2002" s="117" t="s">
        <v>6634</v>
      </c>
      <c r="B2002" s="117" t="s">
        <v>225</v>
      </c>
      <c r="C2002" s="117" t="s">
        <v>224</v>
      </c>
      <c r="D2002" s="117" t="s">
        <v>223</v>
      </c>
      <c r="E2002" s="117" t="s">
        <v>2661</v>
      </c>
      <c r="F2002" s="117" t="s">
        <v>2660</v>
      </c>
      <c r="G2002" s="118" t="str">
        <f t="shared" si="31"/>
        <v>268208城南衛生管理組合</v>
      </c>
      <c r="H2002" s="117"/>
      <c r="J2002" s="117"/>
      <c r="K2002" s="121">
        <v>845038</v>
      </c>
      <c r="L2002" s="121">
        <v>403833</v>
      </c>
      <c r="M2002" s="121">
        <v>206887</v>
      </c>
      <c r="N2002" s="121">
        <v>122418</v>
      </c>
      <c r="O2002" s="121">
        <v>2097</v>
      </c>
    </row>
    <row r="2003" spans="1:15" x14ac:dyDescent="0.4">
      <c r="A2003" s="117" t="s">
        <v>6634</v>
      </c>
      <c r="B2003" s="117" t="s">
        <v>225</v>
      </c>
      <c r="C2003" s="117" t="s">
        <v>224</v>
      </c>
      <c r="D2003" s="117" t="s">
        <v>223</v>
      </c>
      <c r="E2003" s="117" t="s">
        <v>2659</v>
      </c>
      <c r="F2003" s="117" t="s">
        <v>2658</v>
      </c>
      <c r="G2003" s="118" t="str">
        <f t="shared" si="31"/>
        <v>268216相楽郡西部塵埃処理組合</v>
      </c>
      <c r="H2003" s="117"/>
      <c r="J2003" s="117"/>
      <c r="K2003" s="121">
        <v>127384</v>
      </c>
      <c r="L2003" s="121">
        <v>57513</v>
      </c>
      <c r="M2003" s="121">
        <v>41648</v>
      </c>
      <c r="N2003" s="121">
        <v>20172</v>
      </c>
      <c r="O2003" s="121">
        <v>340</v>
      </c>
    </row>
    <row r="2004" spans="1:15" x14ac:dyDescent="0.4">
      <c r="A2004" s="117" t="s">
        <v>6634</v>
      </c>
      <c r="B2004" s="117" t="s">
        <v>225</v>
      </c>
      <c r="C2004" s="117" t="s">
        <v>224</v>
      </c>
      <c r="D2004" s="117" t="s">
        <v>223</v>
      </c>
      <c r="E2004" s="117" t="s">
        <v>2657</v>
      </c>
      <c r="F2004" s="117" t="s">
        <v>2656</v>
      </c>
      <c r="G2004" s="118" t="str">
        <f t="shared" si="31"/>
        <v>268224京都府市町村職員退職手当組合</v>
      </c>
      <c r="H2004" s="117"/>
      <c r="J2004" s="117"/>
      <c r="K2004" s="121">
        <v>3741548</v>
      </c>
      <c r="L2004" s="121">
        <v>34793</v>
      </c>
      <c r="M2004" s="121">
        <v>17289</v>
      </c>
      <c r="N2004" s="121">
        <v>10659</v>
      </c>
      <c r="O2004" s="121">
        <v>57</v>
      </c>
    </row>
    <row r="2005" spans="1:15" x14ac:dyDescent="0.4">
      <c r="A2005" s="117" t="s">
        <v>6634</v>
      </c>
      <c r="B2005" s="117" t="s">
        <v>225</v>
      </c>
      <c r="C2005" s="117" t="s">
        <v>224</v>
      </c>
      <c r="D2005" s="117" t="s">
        <v>223</v>
      </c>
      <c r="E2005" s="117" t="s">
        <v>2655</v>
      </c>
      <c r="F2005" s="117" t="s">
        <v>2654</v>
      </c>
      <c r="G2005" s="118" t="str">
        <f t="shared" si="31"/>
        <v>268283乙訓環境衛生組合</v>
      </c>
      <c r="H2005" s="117"/>
      <c r="J2005" s="117"/>
      <c r="K2005" s="121">
        <v>251888</v>
      </c>
      <c r="L2005" s="121">
        <v>125045</v>
      </c>
      <c r="M2005" s="121">
        <v>65172</v>
      </c>
      <c r="N2005" s="121">
        <v>42209</v>
      </c>
      <c r="O2005" s="121">
        <v>774</v>
      </c>
    </row>
    <row r="2006" spans="1:15" x14ac:dyDescent="0.4">
      <c r="A2006" s="117" t="s">
        <v>6634</v>
      </c>
      <c r="B2006" s="117" t="s">
        <v>225</v>
      </c>
      <c r="C2006" s="117" t="s">
        <v>224</v>
      </c>
      <c r="D2006" s="117" t="s">
        <v>223</v>
      </c>
      <c r="E2006" s="117" t="s">
        <v>2653</v>
      </c>
      <c r="F2006" s="117" t="s">
        <v>2652</v>
      </c>
      <c r="G2006" s="118" t="str">
        <f t="shared" si="31"/>
        <v>268305桂川・小畑川水防事務組合</v>
      </c>
      <c r="H2006" s="117"/>
      <c r="J2006" s="117"/>
      <c r="K2006" s="121">
        <v>3237</v>
      </c>
      <c r="L2006" s="121">
        <v>0</v>
      </c>
      <c r="M2006" s="121">
        <v>0</v>
      </c>
      <c r="N2006" s="121">
        <v>0</v>
      </c>
      <c r="O2006" s="121">
        <v>0</v>
      </c>
    </row>
    <row r="2007" spans="1:15" x14ac:dyDescent="0.4">
      <c r="A2007" s="117" t="s">
        <v>6634</v>
      </c>
      <c r="B2007" s="117" t="s">
        <v>225</v>
      </c>
      <c r="C2007" s="117" t="s">
        <v>224</v>
      </c>
      <c r="D2007" s="117" t="s">
        <v>223</v>
      </c>
      <c r="E2007" s="117" t="s">
        <v>2651</v>
      </c>
      <c r="F2007" s="117" t="s">
        <v>2650</v>
      </c>
      <c r="G2007" s="118" t="str">
        <f t="shared" si="31"/>
        <v>268313澱川右岸水防事務組合</v>
      </c>
      <c r="H2007" s="117"/>
      <c r="J2007" s="117"/>
      <c r="K2007" s="121">
        <v>5807</v>
      </c>
      <c r="L2007" s="121">
        <v>0</v>
      </c>
      <c r="M2007" s="121">
        <v>0</v>
      </c>
      <c r="N2007" s="121">
        <v>0</v>
      </c>
      <c r="O2007" s="121">
        <v>0</v>
      </c>
    </row>
    <row r="2008" spans="1:15" x14ac:dyDescent="0.4">
      <c r="A2008" s="117" t="s">
        <v>6634</v>
      </c>
      <c r="B2008" s="117" t="s">
        <v>225</v>
      </c>
      <c r="C2008" s="117" t="s">
        <v>224</v>
      </c>
      <c r="D2008" s="117" t="s">
        <v>223</v>
      </c>
      <c r="E2008" s="117" t="s">
        <v>2649</v>
      </c>
      <c r="F2008" s="117" t="s">
        <v>2648</v>
      </c>
      <c r="G2008" s="118" t="str">
        <f t="shared" si="31"/>
        <v>268348淀川・木津川水防事務組合</v>
      </c>
      <c r="H2008" s="117"/>
      <c r="J2008" s="117"/>
      <c r="K2008" s="121">
        <v>4959</v>
      </c>
      <c r="L2008" s="121">
        <v>2859</v>
      </c>
      <c r="M2008" s="121">
        <v>546</v>
      </c>
      <c r="N2008" s="121">
        <v>478</v>
      </c>
      <c r="O2008" s="121">
        <v>0</v>
      </c>
    </row>
    <row r="2009" spans="1:15" x14ac:dyDescent="0.4">
      <c r="A2009" s="117" t="s">
        <v>6634</v>
      </c>
      <c r="B2009" s="117" t="s">
        <v>225</v>
      </c>
      <c r="C2009" s="117" t="s">
        <v>224</v>
      </c>
      <c r="D2009" s="117" t="s">
        <v>223</v>
      </c>
      <c r="E2009" s="117" t="s">
        <v>2647</v>
      </c>
      <c r="F2009" s="117" t="s">
        <v>2646</v>
      </c>
      <c r="G2009" s="118" t="str">
        <f t="shared" si="31"/>
        <v>268364京都府市町村議会議員公務災害補償等組合</v>
      </c>
      <c r="H2009" s="117"/>
      <c r="J2009" s="117"/>
      <c r="K2009" s="121">
        <v>14</v>
      </c>
      <c r="L2009" s="121">
        <v>0</v>
      </c>
      <c r="M2009" s="121">
        <v>0</v>
      </c>
      <c r="N2009" s="121">
        <v>0</v>
      </c>
      <c r="O2009" s="121">
        <v>0</v>
      </c>
    </row>
    <row r="2010" spans="1:15" x14ac:dyDescent="0.4">
      <c r="A2010" s="117" t="s">
        <v>6634</v>
      </c>
      <c r="B2010" s="117" t="s">
        <v>225</v>
      </c>
      <c r="C2010" s="117" t="s">
        <v>224</v>
      </c>
      <c r="D2010" s="117" t="s">
        <v>223</v>
      </c>
      <c r="E2010" s="117" t="s">
        <v>2645</v>
      </c>
      <c r="F2010" s="117" t="s">
        <v>2644</v>
      </c>
      <c r="G2010" s="118" t="str">
        <f t="shared" si="31"/>
        <v>268411相楽中部消防組合</v>
      </c>
      <c r="H2010" s="117"/>
      <c r="J2010" s="117"/>
      <c r="K2010" s="121">
        <v>1134089</v>
      </c>
      <c r="L2010" s="121">
        <v>547313</v>
      </c>
      <c r="M2010" s="121">
        <v>339435</v>
      </c>
      <c r="N2010" s="121">
        <v>180761</v>
      </c>
      <c r="O2010" s="121">
        <v>2108</v>
      </c>
    </row>
    <row r="2011" spans="1:15" x14ac:dyDescent="0.4">
      <c r="A2011" s="117" t="s">
        <v>6634</v>
      </c>
      <c r="B2011" s="117" t="s">
        <v>225</v>
      </c>
      <c r="C2011" s="117" t="s">
        <v>224</v>
      </c>
      <c r="D2011" s="117" t="s">
        <v>223</v>
      </c>
      <c r="E2011" s="117" t="s">
        <v>2643</v>
      </c>
      <c r="F2011" s="117" t="s">
        <v>2642</v>
      </c>
      <c r="G2011" s="118" t="str">
        <f t="shared" si="31"/>
        <v>268445乙訓福祉施設事務組合</v>
      </c>
      <c r="H2011" s="117"/>
      <c r="J2011" s="117"/>
      <c r="K2011" s="121">
        <v>312531</v>
      </c>
      <c r="L2011" s="121">
        <v>118259</v>
      </c>
      <c r="M2011" s="121">
        <v>64003</v>
      </c>
      <c r="N2011" s="121">
        <v>35998</v>
      </c>
      <c r="O2011" s="121">
        <v>189</v>
      </c>
    </row>
    <row r="2012" spans="1:15" x14ac:dyDescent="0.4">
      <c r="A2012" s="117" t="s">
        <v>6634</v>
      </c>
      <c r="B2012" s="117" t="s">
        <v>225</v>
      </c>
      <c r="C2012" s="117" t="s">
        <v>224</v>
      </c>
      <c r="D2012" s="117" t="s">
        <v>223</v>
      </c>
      <c r="E2012" s="117" t="s">
        <v>2641</v>
      </c>
      <c r="F2012" s="117" t="s">
        <v>2640</v>
      </c>
      <c r="G2012" s="118" t="str">
        <f t="shared" si="31"/>
        <v>268470宮津与謝消防組合</v>
      </c>
      <c r="H2012" s="117"/>
      <c r="J2012" s="117"/>
      <c r="K2012" s="121">
        <v>719795</v>
      </c>
      <c r="L2012" s="121">
        <v>345585</v>
      </c>
      <c r="M2012" s="121">
        <v>195178</v>
      </c>
      <c r="N2012" s="121">
        <v>110735</v>
      </c>
      <c r="O2012" s="121">
        <v>1300</v>
      </c>
    </row>
    <row r="2013" spans="1:15" x14ac:dyDescent="0.4">
      <c r="A2013" s="117" t="s">
        <v>6634</v>
      </c>
      <c r="B2013" s="117" t="s">
        <v>225</v>
      </c>
      <c r="C2013" s="117" t="s">
        <v>224</v>
      </c>
      <c r="D2013" s="117" t="s">
        <v>223</v>
      </c>
      <c r="E2013" s="117" t="s">
        <v>2639</v>
      </c>
      <c r="F2013" s="117" t="s">
        <v>2638</v>
      </c>
      <c r="G2013" s="118" t="str">
        <f t="shared" si="31"/>
        <v>268496相楽郡広域事務組合</v>
      </c>
      <c r="H2013" s="117"/>
      <c r="J2013" s="117"/>
      <c r="K2013" s="121">
        <v>34393</v>
      </c>
      <c r="L2013" s="121">
        <v>13849</v>
      </c>
      <c r="M2013" s="121">
        <v>7362</v>
      </c>
      <c r="N2013" s="121">
        <v>4296</v>
      </c>
      <c r="O2013" s="121">
        <v>23</v>
      </c>
    </row>
    <row r="2014" spans="1:15" x14ac:dyDescent="0.4">
      <c r="A2014" s="117" t="s">
        <v>6634</v>
      </c>
      <c r="B2014" s="117" t="s">
        <v>225</v>
      </c>
      <c r="C2014" s="117" t="s">
        <v>224</v>
      </c>
      <c r="D2014" s="117" t="s">
        <v>223</v>
      </c>
      <c r="E2014" s="117" t="s">
        <v>2637</v>
      </c>
      <c r="F2014" s="117" t="s">
        <v>2636</v>
      </c>
      <c r="G2014" s="118" t="str">
        <f t="shared" si="31"/>
        <v>268500京都中部広域消防組合</v>
      </c>
      <c r="H2014" s="117"/>
      <c r="J2014" s="117"/>
      <c r="K2014" s="121">
        <v>1655983</v>
      </c>
      <c r="L2014" s="121">
        <v>785494</v>
      </c>
      <c r="M2014" s="121">
        <v>466967</v>
      </c>
      <c r="N2014" s="121">
        <v>262741</v>
      </c>
      <c r="O2014" s="121">
        <v>2940</v>
      </c>
    </row>
    <row r="2015" spans="1:15" x14ac:dyDescent="0.4">
      <c r="A2015" s="117" t="s">
        <v>6634</v>
      </c>
      <c r="B2015" s="117" t="s">
        <v>225</v>
      </c>
      <c r="C2015" s="117" t="s">
        <v>224</v>
      </c>
      <c r="D2015" s="117" t="s">
        <v>223</v>
      </c>
      <c r="E2015" s="117" t="s">
        <v>2635</v>
      </c>
      <c r="F2015" s="117" t="s">
        <v>2634</v>
      </c>
      <c r="G2015" s="118" t="str">
        <f t="shared" si="31"/>
        <v>268542京都府自治会館管理組合</v>
      </c>
      <c r="H2015" s="117"/>
      <c r="J2015" s="117"/>
      <c r="K2015" s="121">
        <v>50040</v>
      </c>
      <c r="L2015" s="121">
        <v>18762</v>
      </c>
      <c r="M2015" s="121">
        <v>8300</v>
      </c>
      <c r="N2015" s="121">
        <v>7788</v>
      </c>
      <c r="O2015" s="121">
        <v>37</v>
      </c>
    </row>
    <row r="2016" spans="1:15" x14ac:dyDescent="0.4">
      <c r="A2016" s="117" t="s">
        <v>6634</v>
      </c>
      <c r="B2016" s="117" t="s">
        <v>225</v>
      </c>
      <c r="C2016" s="117" t="s">
        <v>224</v>
      </c>
      <c r="D2016" s="117" t="s">
        <v>223</v>
      </c>
      <c r="E2016" s="117" t="s">
        <v>2633</v>
      </c>
      <c r="F2016" s="117" t="s">
        <v>2632</v>
      </c>
      <c r="G2016" s="118" t="str">
        <f t="shared" si="31"/>
        <v>268569京都府住宅新築資金等貸付事業管理組合</v>
      </c>
      <c r="H2016" s="117"/>
      <c r="J2016" s="117"/>
      <c r="K2016" s="121">
        <v>40622</v>
      </c>
      <c r="L2016" s="121">
        <v>9448</v>
      </c>
      <c r="M2016" s="121">
        <v>8133</v>
      </c>
      <c r="N2016" s="121">
        <v>5753</v>
      </c>
      <c r="O2016" s="121">
        <v>197</v>
      </c>
    </row>
    <row r="2017" spans="1:15" x14ac:dyDescent="0.4">
      <c r="A2017" s="117" t="s">
        <v>6634</v>
      </c>
      <c r="B2017" s="117" t="s">
        <v>225</v>
      </c>
      <c r="C2017" s="117" t="s">
        <v>224</v>
      </c>
      <c r="D2017" s="117" t="s">
        <v>223</v>
      </c>
      <c r="E2017" s="117" t="s">
        <v>2631</v>
      </c>
      <c r="F2017" s="117" t="s">
        <v>2630</v>
      </c>
      <c r="G2017" s="118" t="str">
        <f t="shared" si="31"/>
        <v>268577乙訓消防組合</v>
      </c>
      <c r="H2017" s="117"/>
      <c r="J2017" s="117"/>
      <c r="K2017" s="121">
        <v>1565937</v>
      </c>
      <c r="L2017" s="121">
        <v>766651</v>
      </c>
      <c r="M2017" s="121">
        <v>441353</v>
      </c>
      <c r="N2017" s="121">
        <v>244698</v>
      </c>
      <c r="O2017" s="121">
        <v>2672</v>
      </c>
    </row>
    <row r="2018" spans="1:15" x14ac:dyDescent="0.4">
      <c r="A2018" s="117" t="s">
        <v>6634</v>
      </c>
      <c r="B2018" s="117" t="s">
        <v>225</v>
      </c>
      <c r="C2018" s="117" t="s">
        <v>224</v>
      </c>
      <c r="D2018" s="117" t="s">
        <v>223</v>
      </c>
      <c r="E2018" s="117" t="s">
        <v>2629</v>
      </c>
      <c r="F2018" s="117" t="s">
        <v>2628</v>
      </c>
      <c r="G2018" s="118" t="str">
        <f t="shared" si="31"/>
        <v>268585京都府後期高齢者医療広域連合</v>
      </c>
      <c r="H2018" s="117"/>
      <c r="J2018" s="117"/>
      <c r="K2018" s="121">
        <v>10730</v>
      </c>
      <c r="L2018" s="121">
        <v>0</v>
      </c>
      <c r="M2018" s="121">
        <v>0</v>
      </c>
      <c r="N2018" s="121">
        <v>1661</v>
      </c>
      <c r="O2018" s="121">
        <v>8</v>
      </c>
    </row>
    <row r="2019" spans="1:15" x14ac:dyDescent="0.4">
      <c r="A2019" s="117" t="s">
        <v>6634</v>
      </c>
      <c r="B2019" s="117" t="s">
        <v>225</v>
      </c>
      <c r="C2019" s="117" t="s">
        <v>224</v>
      </c>
      <c r="D2019" s="117" t="s">
        <v>223</v>
      </c>
      <c r="E2019" s="117" t="s">
        <v>2627</v>
      </c>
      <c r="F2019" s="117" t="s">
        <v>2626</v>
      </c>
      <c r="G2019" s="118" t="str">
        <f t="shared" si="31"/>
        <v>268593相楽東部広域連合</v>
      </c>
      <c r="H2019" s="117"/>
      <c r="J2019" s="117"/>
      <c r="K2019" s="121">
        <v>50415</v>
      </c>
      <c r="L2019" s="121">
        <v>12732</v>
      </c>
      <c r="M2019" s="121">
        <v>18493</v>
      </c>
      <c r="N2019" s="121">
        <v>3467</v>
      </c>
      <c r="O2019" s="121">
        <v>47</v>
      </c>
    </row>
    <row r="2020" spans="1:15" x14ac:dyDescent="0.4">
      <c r="A2020" s="117" t="s">
        <v>6634</v>
      </c>
      <c r="B2020" s="117" t="s">
        <v>225</v>
      </c>
      <c r="C2020" s="117" t="s">
        <v>224</v>
      </c>
      <c r="D2020" s="117" t="s">
        <v>223</v>
      </c>
      <c r="E2020" s="117" t="s">
        <v>2625</v>
      </c>
      <c r="F2020" s="117" t="s">
        <v>2624</v>
      </c>
      <c r="G2020" s="118" t="str">
        <f t="shared" si="31"/>
        <v>268607京都地方税機構</v>
      </c>
      <c r="H2020" s="117"/>
      <c r="J2020" s="117"/>
      <c r="K2020" s="121">
        <v>3261</v>
      </c>
      <c r="L2020" s="121">
        <v>0</v>
      </c>
      <c r="M2020" s="121">
        <v>0</v>
      </c>
      <c r="N2020" s="121">
        <v>0</v>
      </c>
      <c r="O2020" s="121">
        <v>0</v>
      </c>
    </row>
    <row r="2021" spans="1:15" x14ac:dyDescent="0.4">
      <c r="A2021" s="117" t="s">
        <v>6634</v>
      </c>
      <c r="B2021" s="117" t="s">
        <v>225</v>
      </c>
      <c r="C2021" s="117" t="s">
        <v>224</v>
      </c>
      <c r="D2021" s="117" t="s">
        <v>223</v>
      </c>
      <c r="E2021" s="117" t="s">
        <v>2623</v>
      </c>
      <c r="F2021" s="117" t="s">
        <v>2622</v>
      </c>
      <c r="G2021" s="118" t="str">
        <f t="shared" si="31"/>
        <v>268615宮津与謝環境組合</v>
      </c>
      <c r="H2021" s="117"/>
      <c r="J2021" s="117"/>
      <c r="K2021" s="121">
        <v>9153</v>
      </c>
      <c r="L2021" s="121">
        <v>3650</v>
      </c>
      <c r="M2021" s="121">
        <v>1478</v>
      </c>
      <c r="N2021" s="121">
        <v>1438</v>
      </c>
      <c r="O2021" s="121">
        <v>17</v>
      </c>
    </row>
    <row r="2022" spans="1:15" x14ac:dyDescent="0.4">
      <c r="A2022" s="117" t="s">
        <v>6634</v>
      </c>
      <c r="B2022" s="117" t="s">
        <v>225</v>
      </c>
      <c r="C2022" s="117" t="s">
        <v>224</v>
      </c>
      <c r="D2022" s="117" t="s">
        <v>223</v>
      </c>
      <c r="E2022" s="117" t="s">
        <v>2620</v>
      </c>
      <c r="F2022" s="117" t="s">
        <v>2619</v>
      </c>
      <c r="G2022" s="118" t="str">
        <f t="shared" si="31"/>
        <v>271004大阪市</v>
      </c>
      <c r="H2022" s="117"/>
      <c r="J2022" s="117"/>
      <c r="K2022" s="121">
        <v>300873562</v>
      </c>
      <c r="L2022" s="121">
        <v>145209967</v>
      </c>
      <c r="M2022" s="121">
        <v>73254946</v>
      </c>
      <c r="N2022" s="121">
        <v>48350817</v>
      </c>
      <c r="O2022" s="121">
        <v>352260</v>
      </c>
    </row>
    <row r="2023" spans="1:15" x14ac:dyDescent="0.4">
      <c r="A2023" s="117" t="s">
        <v>6634</v>
      </c>
      <c r="B2023" s="117" t="s">
        <v>225</v>
      </c>
      <c r="C2023" s="117" t="s">
        <v>224</v>
      </c>
      <c r="D2023" s="117" t="s">
        <v>223</v>
      </c>
      <c r="E2023" s="117" t="s">
        <v>2618</v>
      </c>
      <c r="F2023" s="117" t="s">
        <v>2617</v>
      </c>
      <c r="G2023" s="118" t="str">
        <f t="shared" si="31"/>
        <v>271403堺市</v>
      </c>
      <c r="H2023" s="117"/>
      <c r="J2023" s="117"/>
      <c r="K2023" s="121">
        <v>84078541</v>
      </c>
      <c r="L2023" s="121">
        <v>40293128</v>
      </c>
      <c r="M2023" s="121">
        <v>20174985</v>
      </c>
      <c r="N2023" s="121">
        <v>12575587</v>
      </c>
      <c r="O2023" s="121">
        <v>97008</v>
      </c>
    </row>
    <row r="2024" spans="1:15" x14ac:dyDescent="0.4">
      <c r="A2024" s="117" t="s">
        <v>6634</v>
      </c>
      <c r="B2024" s="117" t="s">
        <v>225</v>
      </c>
      <c r="C2024" s="117" t="s">
        <v>224</v>
      </c>
      <c r="D2024" s="117" t="s">
        <v>223</v>
      </c>
      <c r="E2024" s="117" t="s">
        <v>2616</v>
      </c>
      <c r="F2024" s="117" t="s">
        <v>2615</v>
      </c>
      <c r="G2024" s="118" t="str">
        <f t="shared" si="31"/>
        <v>272027岸和田市</v>
      </c>
      <c r="H2024" s="117"/>
      <c r="J2024" s="117"/>
      <c r="K2024" s="121">
        <v>11479341</v>
      </c>
      <c r="L2024" s="121">
        <v>5321978</v>
      </c>
      <c r="M2024" s="121">
        <v>2706203</v>
      </c>
      <c r="N2024" s="121">
        <v>1707992</v>
      </c>
      <c r="O2024" s="121">
        <v>13775</v>
      </c>
    </row>
    <row r="2025" spans="1:15" x14ac:dyDescent="0.4">
      <c r="A2025" s="117" t="s">
        <v>6634</v>
      </c>
      <c r="B2025" s="117" t="s">
        <v>225</v>
      </c>
      <c r="C2025" s="117" t="s">
        <v>224</v>
      </c>
      <c r="D2025" s="117" t="s">
        <v>223</v>
      </c>
      <c r="E2025" s="117" t="s">
        <v>2614</v>
      </c>
      <c r="F2025" s="117" t="s">
        <v>2613</v>
      </c>
      <c r="G2025" s="118" t="str">
        <f t="shared" si="31"/>
        <v>272035豊中市</v>
      </c>
      <c r="H2025" s="117"/>
      <c r="J2025" s="117"/>
      <c r="K2025" s="121">
        <v>26536375</v>
      </c>
      <c r="L2025" s="121">
        <v>11313803</v>
      </c>
      <c r="M2025" s="121">
        <v>5810833</v>
      </c>
      <c r="N2025" s="121">
        <v>3519516</v>
      </c>
      <c r="O2025" s="121">
        <v>34300</v>
      </c>
    </row>
    <row r="2026" spans="1:15" x14ac:dyDescent="0.4">
      <c r="A2026" s="117" t="s">
        <v>6634</v>
      </c>
      <c r="B2026" s="117" t="s">
        <v>225</v>
      </c>
      <c r="C2026" s="117" t="s">
        <v>224</v>
      </c>
      <c r="D2026" s="117" t="s">
        <v>223</v>
      </c>
      <c r="E2026" s="117" t="s">
        <v>2612</v>
      </c>
      <c r="F2026" s="117" t="s">
        <v>2611</v>
      </c>
      <c r="G2026" s="118" t="str">
        <f t="shared" si="31"/>
        <v>272043池田市</v>
      </c>
      <c r="H2026" s="117"/>
      <c r="J2026" s="117"/>
      <c r="K2026" s="121">
        <v>6287660</v>
      </c>
      <c r="L2026" s="121">
        <v>2879723</v>
      </c>
      <c r="M2026" s="121">
        <v>1427566</v>
      </c>
      <c r="N2026" s="121">
        <v>896204</v>
      </c>
      <c r="O2026" s="121">
        <v>7026</v>
      </c>
    </row>
    <row r="2027" spans="1:15" x14ac:dyDescent="0.4">
      <c r="A2027" s="117" t="s">
        <v>6634</v>
      </c>
      <c r="B2027" s="117" t="s">
        <v>225</v>
      </c>
      <c r="C2027" s="117" t="s">
        <v>224</v>
      </c>
      <c r="D2027" s="117" t="s">
        <v>223</v>
      </c>
      <c r="E2027" s="117" t="s">
        <v>2610</v>
      </c>
      <c r="F2027" s="117" t="s">
        <v>2609</v>
      </c>
      <c r="G2027" s="118" t="str">
        <f t="shared" si="31"/>
        <v>272051吹田市</v>
      </c>
      <c r="H2027" s="117"/>
      <c r="J2027" s="117"/>
      <c r="K2027" s="121">
        <v>22580898</v>
      </c>
      <c r="L2027" s="121">
        <v>9707150</v>
      </c>
      <c r="M2027" s="121">
        <v>5277117</v>
      </c>
      <c r="N2027" s="121">
        <v>3486433</v>
      </c>
      <c r="O2027" s="121">
        <v>22499</v>
      </c>
    </row>
    <row r="2028" spans="1:15" x14ac:dyDescent="0.4">
      <c r="A2028" s="117" t="s">
        <v>6634</v>
      </c>
      <c r="B2028" s="117" t="s">
        <v>225</v>
      </c>
      <c r="C2028" s="117" t="s">
        <v>224</v>
      </c>
      <c r="D2028" s="117" t="s">
        <v>223</v>
      </c>
      <c r="E2028" s="117" t="s">
        <v>2608</v>
      </c>
      <c r="F2028" s="117" t="s">
        <v>2607</v>
      </c>
      <c r="G2028" s="118" t="str">
        <f t="shared" si="31"/>
        <v>272060泉大津市</v>
      </c>
      <c r="H2028" s="117"/>
      <c r="J2028" s="117"/>
      <c r="K2028" s="121">
        <v>3858205</v>
      </c>
      <c r="L2028" s="121">
        <v>1586311</v>
      </c>
      <c r="M2028" s="121">
        <v>827934</v>
      </c>
      <c r="N2028" s="121">
        <v>611161</v>
      </c>
      <c r="O2028" s="121">
        <v>5516</v>
      </c>
    </row>
    <row r="2029" spans="1:15" x14ac:dyDescent="0.4">
      <c r="A2029" s="117" t="s">
        <v>6634</v>
      </c>
      <c r="B2029" s="117" t="s">
        <v>225</v>
      </c>
      <c r="C2029" s="117" t="s">
        <v>224</v>
      </c>
      <c r="D2029" s="117" t="s">
        <v>223</v>
      </c>
      <c r="E2029" s="117" t="s">
        <v>2606</v>
      </c>
      <c r="F2029" s="117" t="s">
        <v>2605</v>
      </c>
      <c r="G2029" s="118" t="str">
        <f t="shared" si="31"/>
        <v>272078高槻市</v>
      </c>
      <c r="H2029" s="117"/>
      <c r="J2029" s="117"/>
      <c r="K2029" s="121">
        <v>19841923</v>
      </c>
      <c r="L2029" s="121">
        <v>8427234</v>
      </c>
      <c r="M2029" s="121">
        <v>4453953</v>
      </c>
      <c r="N2029" s="121">
        <v>2687860</v>
      </c>
      <c r="O2029" s="121">
        <v>122340</v>
      </c>
    </row>
    <row r="2030" spans="1:15" x14ac:dyDescent="0.4">
      <c r="A2030" s="117" t="s">
        <v>6634</v>
      </c>
      <c r="B2030" s="117" t="s">
        <v>225</v>
      </c>
      <c r="C2030" s="117" t="s">
        <v>224</v>
      </c>
      <c r="D2030" s="117" t="s">
        <v>223</v>
      </c>
      <c r="E2030" s="117" t="s">
        <v>2604</v>
      </c>
      <c r="F2030" s="117" t="s">
        <v>2603</v>
      </c>
      <c r="G2030" s="118" t="str">
        <f t="shared" si="31"/>
        <v>272086貝塚市</v>
      </c>
      <c r="H2030" s="117"/>
      <c r="J2030" s="117"/>
      <c r="K2030" s="121">
        <v>5498144</v>
      </c>
      <c r="L2030" s="121">
        <v>2192771</v>
      </c>
      <c r="M2030" s="121">
        <v>1106203</v>
      </c>
      <c r="N2030" s="121">
        <v>776498</v>
      </c>
      <c r="O2030" s="121">
        <v>6468</v>
      </c>
    </row>
    <row r="2031" spans="1:15" x14ac:dyDescent="0.4">
      <c r="A2031" s="117" t="s">
        <v>6634</v>
      </c>
      <c r="B2031" s="117" t="s">
        <v>225</v>
      </c>
      <c r="C2031" s="117" t="s">
        <v>224</v>
      </c>
      <c r="D2031" s="117" t="s">
        <v>223</v>
      </c>
      <c r="E2031" s="117" t="s">
        <v>2602</v>
      </c>
      <c r="F2031" s="117" t="s">
        <v>2601</v>
      </c>
      <c r="G2031" s="118" t="str">
        <f t="shared" si="31"/>
        <v>272094守口市</v>
      </c>
      <c r="H2031" s="117"/>
      <c r="J2031" s="117"/>
      <c r="K2031" s="121">
        <v>7631156</v>
      </c>
      <c r="L2031" s="121">
        <v>3213980</v>
      </c>
      <c r="M2031" s="121">
        <v>1612772</v>
      </c>
      <c r="N2031" s="121">
        <v>1245216</v>
      </c>
      <c r="O2031" s="121">
        <v>7229</v>
      </c>
    </row>
    <row r="2032" spans="1:15" x14ac:dyDescent="0.4">
      <c r="A2032" s="117" t="s">
        <v>6634</v>
      </c>
      <c r="B2032" s="117" t="s">
        <v>225</v>
      </c>
      <c r="C2032" s="117" t="s">
        <v>224</v>
      </c>
      <c r="D2032" s="117" t="s">
        <v>223</v>
      </c>
      <c r="E2032" s="117" t="s">
        <v>2600</v>
      </c>
      <c r="F2032" s="117" t="s">
        <v>2599</v>
      </c>
      <c r="G2032" s="118" t="str">
        <f t="shared" si="31"/>
        <v>272108枚方市</v>
      </c>
      <c r="H2032" s="117"/>
      <c r="J2032" s="117"/>
      <c r="K2032" s="121">
        <v>21513788</v>
      </c>
      <c r="L2032" s="121">
        <v>9687811</v>
      </c>
      <c r="M2032" s="121">
        <v>4878370</v>
      </c>
      <c r="N2032" s="121">
        <v>2978030</v>
      </c>
      <c r="O2032" s="121">
        <v>23635</v>
      </c>
    </row>
    <row r="2033" spans="1:15" x14ac:dyDescent="0.4">
      <c r="A2033" s="117" t="s">
        <v>6634</v>
      </c>
      <c r="B2033" s="117" t="s">
        <v>225</v>
      </c>
      <c r="C2033" s="117" t="s">
        <v>224</v>
      </c>
      <c r="D2033" s="117" t="s">
        <v>223</v>
      </c>
      <c r="E2033" s="117" t="s">
        <v>2598</v>
      </c>
      <c r="F2033" s="117" t="s">
        <v>2597</v>
      </c>
      <c r="G2033" s="118" t="str">
        <f t="shared" si="31"/>
        <v>272116茨木市</v>
      </c>
      <c r="H2033" s="117"/>
      <c r="J2033" s="117"/>
      <c r="K2033" s="121">
        <v>13967486</v>
      </c>
      <c r="L2033" s="121">
        <v>6513481</v>
      </c>
      <c r="M2033" s="121">
        <v>3361274</v>
      </c>
      <c r="N2033" s="121">
        <v>2162754</v>
      </c>
      <c r="O2033" s="121">
        <v>17118</v>
      </c>
    </row>
    <row r="2034" spans="1:15" x14ac:dyDescent="0.4">
      <c r="A2034" s="117" t="s">
        <v>6634</v>
      </c>
      <c r="B2034" s="117" t="s">
        <v>225</v>
      </c>
      <c r="C2034" s="117" t="s">
        <v>224</v>
      </c>
      <c r="D2034" s="117" t="s">
        <v>223</v>
      </c>
      <c r="E2034" s="117" t="s">
        <v>2596</v>
      </c>
      <c r="F2034" s="117" t="s">
        <v>2595</v>
      </c>
      <c r="G2034" s="118" t="str">
        <f t="shared" si="31"/>
        <v>272124八尾市</v>
      </c>
      <c r="H2034" s="117"/>
      <c r="J2034" s="117"/>
      <c r="K2034" s="121">
        <v>16308094</v>
      </c>
      <c r="L2034" s="121">
        <v>7186802</v>
      </c>
      <c r="M2034" s="121">
        <v>3809314</v>
      </c>
      <c r="N2034" s="121">
        <v>2391835</v>
      </c>
      <c r="O2034" s="121">
        <v>18992</v>
      </c>
    </row>
    <row r="2035" spans="1:15" x14ac:dyDescent="0.4">
      <c r="A2035" s="117" t="s">
        <v>6634</v>
      </c>
      <c r="B2035" s="117" t="s">
        <v>225</v>
      </c>
      <c r="C2035" s="117" t="s">
        <v>224</v>
      </c>
      <c r="D2035" s="117" t="s">
        <v>223</v>
      </c>
      <c r="E2035" s="117" t="s">
        <v>2594</v>
      </c>
      <c r="F2035" s="117" t="s">
        <v>2593</v>
      </c>
      <c r="G2035" s="118" t="str">
        <f t="shared" si="31"/>
        <v>272132泉佐野市</v>
      </c>
      <c r="H2035" s="117"/>
      <c r="J2035" s="117"/>
      <c r="K2035" s="121">
        <v>5440728</v>
      </c>
      <c r="L2035" s="121">
        <v>2095788</v>
      </c>
      <c r="M2035" s="121">
        <v>1053686</v>
      </c>
      <c r="N2035" s="121">
        <v>989941</v>
      </c>
      <c r="O2035" s="121">
        <v>4853</v>
      </c>
    </row>
    <row r="2036" spans="1:15" x14ac:dyDescent="0.4">
      <c r="A2036" s="117" t="s">
        <v>6634</v>
      </c>
      <c r="B2036" s="117" t="s">
        <v>225</v>
      </c>
      <c r="C2036" s="117" t="s">
        <v>224</v>
      </c>
      <c r="D2036" s="117" t="s">
        <v>223</v>
      </c>
      <c r="E2036" s="117" t="s">
        <v>2592</v>
      </c>
      <c r="F2036" s="117" t="s">
        <v>2591</v>
      </c>
      <c r="G2036" s="118" t="str">
        <f t="shared" si="31"/>
        <v>272141富田林市</v>
      </c>
      <c r="H2036" s="117"/>
      <c r="J2036" s="117"/>
      <c r="K2036" s="121">
        <v>7517436</v>
      </c>
      <c r="L2036" s="121">
        <v>3291609</v>
      </c>
      <c r="M2036" s="121">
        <v>1674940</v>
      </c>
      <c r="N2036" s="121">
        <v>1109664</v>
      </c>
      <c r="O2036" s="121">
        <v>7609</v>
      </c>
    </row>
    <row r="2037" spans="1:15" x14ac:dyDescent="0.4">
      <c r="A2037" s="117" t="s">
        <v>6634</v>
      </c>
      <c r="B2037" s="117" t="s">
        <v>225</v>
      </c>
      <c r="C2037" s="117" t="s">
        <v>224</v>
      </c>
      <c r="D2037" s="117" t="s">
        <v>223</v>
      </c>
      <c r="E2037" s="117" t="s">
        <v>2590</v>
      </c>
      <c r="F2037" s="117" t="s">
        <v>2589</v>
      </c>
      <c r="G2037" s="118" t="str">
        <f t="shared" si="31"/>
        <v>272159寝屋川市</v>
      </c>
      <c r="H2037" s="117"/>
      <c r="J2037" s="117"/>
      <c r="K2037" s="121">
        <v>10148801</v>
      </c>
      <c r="L2037" s="121">
        <v>4778766</v>
      </c>
      <c r="M2037" s="121">
        <v>2311826</v>
      </c>
      <c r="N2037" s="121">
        <v>1482999</v>
      </c>
      <c r="O2037" s="121">
        <v>11461</v>
      </c>
    </row>
    <row r="2038" spans="1:15" x14ac:dyDescent="0.4">
      <c r="A2038" s="117" t="s">
        <v>6634</v>
      </c>
      <c r="B2038" s="117" t="s">
        <v>225</v>
      </c>
      <c r="C2038" s="117" t="s">
        <v>224</v>
      </c>
      <c r="D2038" s="117" t="s">
        <v>223</v>
      </c>
      <c r="E2038" s="117" t="s">
        <v>2588</v>
      </c>
      <c r="F2038" s="117" t="s">
        <v>2587</v>
      </c>
      <c r="G2038" s="118" t="str">
        <f t="shared" si="31"/>
        <v>272167河内長野市</v>
      </c>
      <c r="H2038" s="117"/>
      <c r="J2038" s="117"/>
      <c r="K2038" s="121">
        <v>5945776</v>
      </c>
      <c r="L2038" s="121">
        <v>2362390</v>
      </c>
      <c r="M2038" s="121">
        <v>1237005</v>
      </c>
      <c r="N2038" s="121">
        <v>858621</v>
      </c>
      <c r="O2038" s="121">
        <v>6880</v>
      </c>
    </row>
    <row r="2039" spans="1:15" x14ac:dyDescent="0.4">
      <c r="A2039" s="117" t="s">
        <v>6634</v>
      </c>
      <c r="B2039" s="117" t="s">
        <v>225</v>
      </c>
      <c r="C2039" s="117" t="s">
        <v>224</v>
      </c>
      <c r="D2039" s="117" t="s">
        <v>223</v>
      </c>
      <c r="E2039" s="117" t="s">
        <v>2586</v>
      </c>
      <c r="F2039" s="117" t="s">
        <v>2585</v>
      </c>
      <c r="G2039" s="118" t="str">
        <f t="shared" si="31"/>
        <v>272175松原市</v>
      </c>
      <c r="H2039" s="117"/>
      <c r="J2039" s="117"/>
      <c r="K2039" s="121">
        <v>7367185</v>
      </c>
      <c r="L2039" s="121">
        <v>3319675</v>
      </c>
      <c r="M2039" s="121">
        <v>1762600</v>
      </c>
      <c r="N2039" s="121">
        <v>1110160</v>
      </c>
      <c r="O2039" s="121">
        <v>11002</v>
      </c>
    </row>
    <row r="2040" spans="1:15" x14ac:dyDescent="0.4">
      <c r="A2040" s="117" t="s">
        <v>6634</v>
      </c>
      <c r="B2040" s="117" t="s">
        <v>225</v>
      </c>
      <c r="C2040" s="117" t="s">
        <v>224</v>
      </c>
      <c r="D2040" s="117" t="s">
        <v>223</v>
      </c>
      <c r="E2040" s="117" t="s">
        <v>2584</v>
      </c>
      <c r="F2040" s="117" t="s">
        <v>2583</v>
      </c>
      <c r="G2040" s="118" t="str">
        <f t="shared" si="31"/>
        <v>272183大東市</v>
      </c>
      <c r="H2040" s="117"/>
      <c r="J2040" s="117"/>
      <c r="K2040" s="121">
        <v>5421839</v>
      </c>
      <c r="L2040" s="121">
        <v>2430930</v>
      </c>
      <c r="M2040" s="121">
        <v>1218650</v>
      </c>
      <c r="N2040" s="121">
        <v>810589</v>
      </c>
      <c r="O2040" s="121">
        <v>6333</v>
      </c>
    </row>
    <row r="2041" spans="1:15" x14ac:dyDescent="0.4">
      <c r="A2041" s="117" t="s">
        <v>6634</v>
      </c>
      <c r="B2041" s="117" t="s">
        <v>225</v>
      </c>
      <c r="C2041" s="117" t="s">
        <v>224</v>
      </c>
      <c r="D2041" s="117" t="s">
        <v>223</v>
      </c>
      <c r="E2041" s="117" t="s">
        <v>2582</v>
      </c>
      <c r="F2041" s="117" t="s">
        <v>2581</v>
      </c>
      <c r="G2041" s="118" t="str">
        <f t="shared" si="31"/>
        <v>272191和泉市</v>
      </c>
      <c r="H2041" s="117"/>
      <c r="J2041" s="117"/>
      <c r="K2041" s="121">
        <v>9080682</v>
      </c>
      <c r="L2041" s="121">
        <v>4004962</v>
      </c>
      <c r="M2041" s="121">
        <v>2091219</v>
      </c>
      <c r="N2041" s="121">
        <v>1446145</v>
      </c>
      <c r="O2041" s="121">
        <v>8553</v>
      </c>
    </row>
    <row r="2042" spans="1:15" x14ac:dyDescent="0.4">
      <c r="A2042" s="117" t="s">
        <v>6634</v>
      </c>
      <c r="B2042" s="117" t="s">
        <v>225</v>
      </c>
      <c r="C2042" s="117" t="s">
        <v>224</v>
      </c>
      <c r="D2042" s="117" t="s">
        <v>223</v>
      </c>
      <c r="E2042" s="117" t="s">
        <v>2580</v>
      </c>
      <c r="F2042" s="117" t="s">
        <v>2579</v>
      </c>
      <c r="G2042" s="118" t="str">
        <f t="shared" si="31"/>
        <v>272205箕面市</v>
      </c>
      <c r="H2042" s="117"/>
      <c r="J2042" s="117"/>
      <c r="K2042" s="121">
        <v>9953615</v>
      </c>
      <c r="L2042" s="121">
        <v>4239854</v>
      </c>
      <c r="M2042" s="121">
        <v>2284143</v>
      </c>
      <c r="N2042" s="121">
        <v>1351646</v>
      </c>
      <c r="O2042" s="121">
        <v>9395</v>
      </c>
    </row>
    <row r="2043" spans="1:15" x14ac:dyDescent="0.4">
      <c r="A2043" s="117" t="s">
        <v>6634</v>
      </c>
      <c r="B2043" s="117" t="s">
        <v>225</v>
      </c>
      <c r="C2043" s="117" t="s">
        <v>224</v>
      </c>
      <c r="D2043" s="117" t="s">
        <v>223</v>
      </c>
      <c r="E2043" s="117" t="s">
        <v>2578</v>
      </c>
      <c r="F2043" s="117" t="s">
        <v>2577</v>
      </c>
      <c r="G2043" s="118" t="str">
        <f t="shared" si="31"/>
        <v>272213柏原市</v>
      </c>
      <c r="H2043" s="117"/>
      <c r="J2043" s="117"/>
      <c r="K2043" s="121">
        <v>4035039</v>
      </c>
      <c r="L2043" s="121">
        <v>1632455</v>
      </c>
      <c r="M2043" s="121">
        <v>866950</v>
      </c>
      <c r="N2043" s="121">
        <v>515712</v>
      </c>
      <c r="O2043" s="121">
        <v>3687</v>
      </c>
    </row>
    <row r="2044" spans="1:15" x14ac:dyDescent="0.4">
      <c r="A2044" s="117" t="s">
        <v>6634</v>
      </c>
      <c r="B2044" s="117" t="s">
        <v>225</v>
      </c>
      <c r="C2044" s="117" t="s">
        <v>224</v>
      </c>
      <c r="D2044" s="117" t="s">
        <v>223</v>
      </c>
      <c r="E2044" s="117" t="s">
        <v>2576</v>
      </c>
      <c r="F2044" s="117" t="s">
        <v>2575</v>
      </c>
      <c r="G2044" s="118" t="str">
        <f t="shared" si="31"/>
        <v>272221羽曳野市</v>
      </c>
      <c r="H2044" s="117"/>
      <c r="J2044" s="117"/>
      <c r="K2044" s="121">
        <v>4827539</v>
      </c>
      <c r="L2044" s="121">
        <v>2426489</v>
      </c>
      <c r="M2044" s="121">
        <v>1153893</v>
      </c>
      <c r="N2044" s="121">
        <v>789897</v>
      </c>
      <c r="O2044" s="121">
        <v>8476</v>
      </c>
    </row>
    <row r="2045" spans="1:15" x14ac:dyDescent="0.4">
      <c r="A2045" s="117" t="s">
        <v>6634</v>
      </c>
      <c r="B2045" s="117" t="s">
        <v>225</v>
      </c>
      <c r="C2045" s="117" t="s">
        <v>224</v>
      </c>
      <c r="D2045" s="117" t="s">
        <v>223</v>
      </c>
      <c r="E2045" s="117" t="s">
        <v>2574</v>
      </c>
      <c r="F2045" s="117" t="s">
        <v>2573</v>
      </c>
      <c r="G2045" s="118" t="str">
        <f t="shared" si="31"/>
        <v>272230門真市</v>
      </c>
      <c r="H2045" s="117"/>
      <c r="J2045" s="117"/>
      <c r="K2045" s="121">
        <v>6714514</v>
      </c>
      <c r="L2045" s="121">
        <v>3134365</v>
      </c>
      <c r="M2045" s="121">
        <v>1555047</v>
      </c>
      <c r="N2045" s="121">
        <v>1075255</v>
      </c>
      <c r="O2045" s="121">
        <v>8663</v>
      </c>
    </row>
    <row r="2046" spans="1:15" x14ac:dyDescent="0.4">
      <c r="A2046" s="117" t="s">
        <v>6634</v>
      </c>
      <c r="B2046" s="117" t="s">
        <v>225</v>
      </c>
      <c r="C2046" s="117" t="s">
        <v>224</v>
      </c>
      <c r="D2046" s="117" t="s">
        <v>223</v>
      </c>
      <c r="E2046" s="117" t="s">
        <v>2572</v>
      </c>
      <c r="F2046" s="117" t="s">
        <v>2571</v>
      </c>
      <c r="G2046" s="118" t="str">
        <f t="shared" si="31"/>
        <v>272248摂津市</v>
      </c>
      <c r="H2046" s="117"/>
      <c r="J2046" s="117"/>
      <c r="K2046" s="121">
        <v>4892969</v>
      </c>
      <c r="L2046" s="121">
        <v>2236281</v>
      </c>
      <c r="M2046" s="121">
        <v>1210218</v>
      </c>
      <c r="N2046" s="121">
        <v>803184</v>
      </c>
      <c r="O2046" s="121">
        <v>6018</v>
      </c>
    </row>
    <row r="2047" spans="1:15" x14ac:dyDescent="0.4">
      <c r="A2047" s="117" t="s">
        <v>6634</v>
      </c>
      <c r="B2047" s="117" t="s">
        <v>225</v>
      </c>
      <c r="C2047" s="117" t="s">
        <v>224</v>
      </c>
      <c r="D2047" s="117" t="s">
        <v>223</v>
      </c>
      <c r="E2047" s="117" t="s">
        <v>2570</v>
      </c>
      <c r="F2047" s="117" t="s">
        <v>2569</v>
      </c>
      <c r="G2047" s="118" t="str">
        <f t="shared" si="31"/>
        <v>272256高石市</v>
      </c>
      <c r="H2047" s="117"/>
      <c r="J2047" s="117"/>
      <c r="K2047" s="121">
        <v>3243756</v>
      </c>
      <c r="L2047" s="121">
        <v>1369156</v>
      </c>
      <c r="M2047" s="121">
        <v>640206</v>
      </c>
      <c r="N2047" s="121">
        <v>447801</v>
      </c>
      <c r="O2047" s="121">
        <v>2591</v>
      </c>
    </row>
    <row r="2048" spans="1:15" x14ac:dyDescent="0.4">
      <c r="A2048" s="117" t="s">
        <v>6634</v>
      </c>
      <c r="B2048" s="117" t="s">
        <v>225</v>
      </c>
      <c r="C2048" s="117" t="s">
        <v>224</v>
      </c>
      <c r="D2048" s="117" t="s">
        <v>223</v>
      </c>
      <c r="E2048" s="117" t="s">
        <v>2568</v>
      </c>
      <c r="F2048" s="117" t="s">
        <v>2567</v>
      </c>
      <c r="G2048" s="118" t="str">
        <f t="shared" si="31"/>
        <v>272264藤井寺市</v>
      </c>
      <c r="H2048" s="117"/>
      <c r="J2048" s="117"/>
      <c r="K2048" s="121">
        <v>4232290</v>
      </c>
      <c r="L2048" s="121">
        <v>1802703</v>
      </c>
      <c r="M2048" s="121">
        <v>914387</v>
      </c>
      <c r="N2048" s="121">
        <v>638902</v>
      </c>
      <c r="O2048" s="121">
        <v>5105</v>
      </c>
    </row>
    <row r="2049" spans="1:15" x14ac:dyDescent="0.4">
      <c r="A2049" s="117" t="s">
        <v>6634</v>
      </c>
      <c r="B2049" s="117" t="s">
        <v>225</v>
      </c>
      <c r="C2049" s="117" t="s">
        <v>224</v>
      </c>
      <c r="D2049" s="117" t="s">
        <v>223</v>
      </c>
      <c r="E2049" s="117" t="s">
        <v>2566</v>
      </c>
      <c r="F2049" s="117" t="s">
        <v>2565</v>
      </c>
      <c r="G2049" s="118" t="str">
        <f t="shared" si="31"/>
        <v>272272東大阪市</v>
      </c>
      <c r="H2049" s="117"/>
      <c r="J2049" s="117"/>
      <c r="K2049" s="121">
        <v>26853224</v>
      </c>
      <c r="L2049" s="121">
        <v>11540527</v>
      </c>
      <c r="M2049" s="121">
        <v>6292498</v>
      </c>
      <c r="N2049" s="121">
        <v>3758851</v>
      </c>
      <c r="O2049" s="121">
        <v>38875</v>
      </c>
    </row>
    <row r="2050" spans="1:15" x14ac:dyDescent="0.4">
      <c r="A2050" s="117" t="s">
        <v>6634</v>
      </c>
      <c r="B2050" s="117" t="s">
        <v>225</v>
      </c>
      <c r="C2050" s="117" t="s">
        <v>224</v>
      </c>
      <c r="D2050" s="117" t="s">
        <v>223</v>
      </c>
      <c r="E2050" s="117" t="s">
        <v>2564</v>
      </c>
      <c r="F2050" s="117" t="s">
        <v>2563</v>
      </c>
      <c r="G2050" s="118" t="str">
        <f t="shared" ref="G2050:G2113" si="32">E2050&amp;F2050</f>
        <v>272281泉南市</v>
      </c>
      <c r="H2050" s="117"/>
      <c r="J2050" s="117"/>
      <c r="K2050" s="121">
        <v>3911207</v>
      </c>
      <c r="L2050" s="121">
        <v>1853725</v>
      </c>
      <c r="M2050" s="121">
        <v>826027</v>
      </c>
      <c r="N2050" s="121">
        <v>535522</v>
      </c>
      <c r="O2050" s="121">
        <v>4192</v>
      </c>
    </row>
    <row r="2051" spans="1:15" x14ac:dyDescent="0.4">
      <c r="A2051" s="117" t="s">
        <v>6634</v>
      </c>
      <c r="B2051" s="117" t="s">
        <v>225</v>
      </c>
      <c r="C2051" s="117" t="s">
        <v>224</v>
      </c>
      <c r="D2051" s="117" t="s">
        <v>223</v>
      </c>
      <c r="E2051" s="117" t="s">
        <v>2562</v>
      </c>
      <c r="F2051" s="117" t="s">
        <v>2561</v>
      </c>
      <c r="G2051" s="118" t="str">
        <f t="shared" si="32"/>
        <v>272299四條畷市</v>
      </c>
      <c r="H2051" s="117"/>
      <c r="J2051" s="117"/>
      <c r="K2051" s="121">
        <v>2843901</v>
      </c>
      <c r="L2051" s="121">
        <v>1260725</v>
      </c>
      <c r="M2051" s="121">
        <v>647969</v>
      </c>
      <c r="N2051" s="121">
        <v>380763</v>
      </c>
      <c r="O2051" s="121">
        <v>2572</v>
      </c>
    </row>
    <row r="2052" spans="1:15" x14ac:dyDescent="0.4">
      <c r="A2052" s="117" t="s">
        <v>6634</v>
      </c>
      <c r="B2052" s="117" t="s">
        <v>225</v>
      </c>
      <c r="C2052" s="117" t="s">
        <v>224</v>
      </c>
      <c r="D2052" s="117" t="s">
        <v>223</v>
      </c>
      <c r="E2052" s="117" t="s">
        <v>2560</v>
      </c>
      <c r="F2052" s="117" t="s">
        <v>2559</v>
      </c>
      <c r="G2052" s="118" t="str">
        <f t="shared" si="32"/>
        <v>272302交野市</v>
      </c>
      <c r="H2052" s="117"/>
      <c r="J2052" s="117"/>
      <c r="K2052" s="121">
        <v>4981233</v>
      </c>
      <c r="L2052" s="121">
        <v>2037544</v>
      </c>
      <c r="M2052" s="121">
        <v>1038661</v>
      </c>
      <c r="N2052" s="121">
        <v>823535</v>
      </c>
      <c r="O2052" s="121">
        <v>5543</v>
      </c>
    </row>
    <row r="2053" spans="1:15" x14ac:dyDescent="0.4">
      <c r="A2053" s="117" t="s">
        <v>6634</v>
      </c>
      <c r="B2053" s="117" t="s">
        <v>225</v>
      </c>
      <c r="C2053" s="117" t="s">
        <v>224</v>
      </c>
      <c r="D2053" s="117" t="s">
        <v>223</v>
      </c>
      <c r="E2053" s="117" t="s">
        <v>2558</v>
      </c>
      <c r="F2053" s="117" t="s">
        <v>2557</v>
      </c>
      <c r="G2053" s="118" t="str">
        <f t="shared" si="32"/>
        <v>272311大阪狭山市</v>
      </c>
      <c r="H2053" s="117"/>
      <c r="J2053" s="117"/>
      <c r="K2053" s="121">
        <v>3648389</v>
      </c>
      <c r="L2053" s="121">
        <v>1617692</v>
      </c>
      <c r="M2053" s="121">
        <v>839669</v>
      </c>
      <c r="N2053" s="121">
        <v>611586</v>
      </c>
      <c r="O2053" s="121">
        <v>3638</v>
      </c>
    </row>
    <row r="2054" spans="1:15" x14ac:dyDescent="0.4">
      <c r="A2054" s="117" t="s">
        <v>6634</v>
      </c>
      <c r="B2054" s="117" t="s">
        <v>225</v>
      </c>
      <c r="C2054" s="117" t="s">
        <v>224</v>
      </c>
      <c r="D2054" s="117" t="s">
        <v>223</v>
      </c>
      <c r="E2054" s="117" t="s">
        <v>2556</v>
      </c>
      <c r="F2054" s="117" t="s">
        <v>2555</v>
      </c>
      <c r="G2054" s="118" t="str">
        <f t="shared" si="32"/>
        <v>272329阪南市</v>
      </c>
      <c r="H2054" s="117"/>
      <c r="J2054" s="117"/>
      <c r="K2054" s="121">
        <v>3054219</v>
      </c>
      <c r="L2054" s="121">
        <v>1464086</v>
      </c>
      <c r="M2054" s="121">
        <v>735321</v>
      </c>
      <c r="N2054" s="121">
        <v>496564</v>
      </c>
      <c r="O2054" s="121">
        <v>3572</v>
      </c>
    </row>
    <row r="2055" spans="1:15" x14ac:dyDescent="0.4">
      <c r="A2055" s="117" t="s">
        <v>6634</v>
      </c>
      <c r="B2055" s="117" t="s">
        <v>225</v>
      </c>
      <c r="C2055" s="117" t="s">
        <v>224</v>
      </c>
      <c r="D2055" s="117" t="s">
        <v>223</v>
      </c>
      <c r="E2055" s="117" t="s">
        <v>2554</v>
      </c>
      <c r="F2055" s="117" t="s">
        <v>2553</v>
      </c>
      <c r="G2055" s="118" t="str">
        <f t="shared" si="32"/>
        <v>273015島本町</v>
      </c>
      <c r="H2055" s="117"/>
      <c r="J2055" s="117"/>
      <c r="K2055" s="121">
        <v>1943155</v>
      </c>
      <c r="L2055" s="121">
        <v>830088</v>
      </c>
      <c r="M2055" s="121">
        <v>462112</v>
      </c>
      <c r="N2055" s="121">
        <v>298160</v>
      </c>
      <c r="O2055" s="121">
        <v>1929</v>
      </c>
    </row>
    <row r="2056" spans="1:15" x14ac:dyDescent="0.4">
      <c r="A2056" s="117" t="s">
        <v>6634</v>
      </c>
      <c r="B2056" s="117" t="s">
        <v>225</v>
      </c>
      <c r="C2056" s="117" t="s">
        <v>224</v>
      </c>
      <c r="D2056" s="117" t="s">
        <v>223</v>
      </c>
      <c r="E2056" s="117" t="s">
        <v>2552</v>
      </c>
      <c r="F2056" s="117" t="s">
        <v>2551</v>
      </c>
      <c r="G2056" s="118" t="str">
        <f t="shared" si="32"/>
        <v>273210豊能町</v>
      </c>
      <c r="H2056" s="117"/>
      <c r="J2056" s="117"/>
      <c r="K2056" s="121">
        <v>1730130</v>
      </c>
      <c r="L2056" s="121">
        <v>719930</v>
      </c>
      <c r="M2056" s="121">
        <v>361563</v>
      </c>
      <c r="N2056" s="121">
        <v>246404</v>
      </c>
      <c r="O2056" s="121">
        <v>2252</v>
      </c>
    </row>
    <row r="2057" spans="1:15" x14ac:dyDescent="0.4">
      <c r="A2057" s="117" t="s">
        <v>6634</v>
      </c>
      <c r="B2057" s="117" t="s">
        <v>225</v>
      </c>
      <c r="C2057" s="117" t="s">
        <v>224</v>
      </c>
      <c r="D2057" s="117" t="s">
        <v>223</v>
      </c>
      <c r="E2057" s="117" t="s">
        <v>2550</v>
      </c>
      <c r="F2057" s="117" t="s">
        <v>2549</v>
      </c>
      <c r="G2057" s="118" t="str">
        <f t="shared" si="32"/>
        <v>273228能勢町</v>
      </c>
      <c r="H2057" s="117"/>
      <c r="J2057" s="117"/>
      <c r="K2057" s="121">
        <v>1041757</v>
      </c>
      <c r="L2057" s="121">
        <v>345862</v>
      </c>
      <c r="M2057" s="121">
        <v>192224</v>
      </c>
      <c r="N2057" s="121">
        <v>155766</v>
      </c>
      <c r="O2057" s="121">
        <v>572</v>
      </c>
    </row>
    <row r="2058" spans="1:15" x14ac:dyDescent="0.4">
      <c r="A2058" s="117" t="s">
        <v>6634</v>
      </c>
      <c r="B2058" s="117" t="s">
        <v>225</v>
      </c>
      <c r="C2058" s="117" t="s">
        <v>224</v>
      </c>
      <c r="D2058" s="117" t="s">
        <v>223</v>
      </c>
      <c r="E2058" s="117" t="s">
        <v>2548</v>
      </c>
      <c r="F2058" s="117" t="s">
        <v>2547</v>
      </c>
      <c r="G2058" s="118" t="str">
        <f t="shared" si="32"/>
        <v>273414忠岡町</v>
      </c>
      <c r="H2058" s="117"/>
      <c r="J2058" s="117"/>
      <c r="K2058" s="121">
        <v>1277363</v>
      </c>
      <c r="L2058" s="121">
        <v>601066</v>
      </c>
      <c r="M2058" s="121">
        <v>316752</v>
      </c>
      <c r="N2058" s="121">
        <v>188030</v>
      </c>
      <c r="O2058" s="121">
        <v>1443</v>
      </c>
    </row>
    <row r="2059" spans="1:15" x14ac:dyDescent="0.4">
      <c r="A2059" s="117" t="s">
        <v>6634</v>
      </c>
      <c r="B2059" s="117" t="s">
        <v>225</v>
      </c>
      <c r="C2059" s="117" t="s">
        <v>224</v>
      </c>
      <c r="D2059" s="117" t="s">
        <v>223</v>
      </c>
      <c r="E2059" s="117" t="s">
        <v>2546</v>
      </c>
      <c r="F2059" s="117" t="s">
        <v>2545</v>
      </c>
      <c r="G2059" s="118" t="str">
        <f t="shared" si="32"/>
        <v>273619熊取町</v>
      </c>
      <c r="H2059" s="117"/>
      <c r="J2059" s="117"/>
      <c r="K2059" s="121">
        <v>2585896</v>
      </c>
      <c r="L2059" s="121">
        <v>1138684</v>
      </c>
      <c r="M2059" s="121">
        <v>536168</v>
      </c>
      <c r="N2059" s="121">
        <v>365991</v>
      </c>
      <c r="O2059" s="121">
        <v>2360</v>
      </c>
    </row>
    <row r="2060" spans="1:15" x14ac:dyDescent="0.4">
      <c r="A2060" s="117" t="s">
        <v>6634</v>
      </c>
      <c r="B2060" s="117" t="s">
        <v>225</v>
      </c>
      <c r="C2060" s="117" t="s">
        <v>224</v>
      </c>
      <c r="D2060" s="117" t="s">
        <v>223</v>
      </c>
      <c r="E2060" s="117" t="s">
        <v>2544</v>
      </c>
      <c r="F2060" s="117" t="s">
        <v>2543</v>
      </c>
      <c r="G2060" s="118" t="str">
        <f t="shared" si="32"/>
        <v>273627田尻町</v>
      </c>
      <c r="H2060" s="117"/>
      <c r="J2060" s="117"/>
      <c r="K2060" s="121">
        <v>1199275</v>
      </c>
      <c r="L2060" s="121">
        <v>479375</v>
      </c>
      <c r="M2060" s="121">
        <v>239828</v>
      </c>
      <c r="N2060" s="121">
        <v>170348</v>
      </c>
      <c r="O2060" s="121">
        <v>1088</v>
      </c>
    </row>
    <row r="2061" spans="1:15" x14ac:dyDescent="0.4">
      <c r="A2061" s="117" t="s">
        <v>6634</v>
      </c>
      <c r="B2061" s="117" t="s">
        <v>225</v>
      </c>
      <c r="C2061" s="117" t="s">
        <v>224</v>
      </c>
      <c r="D2061" s="117" t="s">
        <v>223</v>
      </c>
      <c r="E2061" s="117" t="s">
        <v>2542</v>
      </c>
      <c r="F2061" s="117" t="s">
        <v>2541</v>
      </c>
      <c r="G2061" s="118" t="str">
        <f t="shared" si="32"/>
        <v>273660岬町</v>
      </c>
      <c r="H2061" s="117"/>
      <c r="J2061" s="117"/>
      <c r="K2061" s="121">
        <v>1426072</v>
      </c>
      <c r="L2061" s="121">
        <v>592269</v>
      </c>
      <c r="M2061" s="121">
        <v>277027</v>
      </c>
      <c r="N2061" s="121">
        <v>198983</v>
      </c>
      <c r="O2061" s="121">
        <v>1592</v>
      </c>
    </row>
    <row r="2062" spans="1:15" x14ac:dyDescent="0.4">
      <c r="A2062" s="117" t="s">
        <v>6634</v>
      </c>
      <c r="B2062" s="117" t="s">
        <v>225</v>
      </c>
      <c r="C2062" s="117" t="s">
        <v>224</v>
      </c>
      <c r="D2062" s="117" t="s">
        <v>223</v>
      </c>
      <c r="E2062" s="117" t="s">
        <v>2540</v>
      </c>
      <c r="F2062" s="117" t="s">
        <v>2400</v>
      </c>
      <c r="G2062" s="118" t="str">
        <f t="shared" si="32"/>
        <v>273813太子町</v>
      </c>
      <c r="H2062" s="117"/>
      <c r="J2062" s="117"/>
      <c r="K2062" s="121">
        <v>935112</v>
      </c>
      <c r="L2062" s="121">
        <v>411222</v>
      </c>
      <c r="M2062" s="121">
        <v>213440</v>
      </c>
      <c r="N2062" s="121">
        <v>148304</v>
      </c>
      <c r="O2062" s="121">
        <v>984</v>
      </c>
    </row>
    <row r="2063" spans="1:15" x14ac:dyDescent="0.4">
      <c r="A2063" s="117" t="s">
        <v>6634</v>
      </c>
      <c r="B2063" s="117" t="s">
        <v>225</v>
      </c>
      <c r="C2063" s="117" t="s">
        <v>224</v>
      </c>
      <c r="D2063" s="117" t="s">
        <v>223</v>
      </c>
      <c r="E2063" s="117" t="s">
        <v>2539</v>
      </c>
      <c r="F2063" s="117" t="s">
        <v>2538</v>
      </c>
      <c r="G2063" s="118" t="str">
        <f t="shared" si="32"/>
        <v>273821河南町</v>
      </c>
      <c r="H2063" s="117"/>
      <c r="J2063" s="117"/>
      <c r="K2063" s="121">
        <v>1216781</v>
      </c>
      <c r="L2063" s="121">
        <v>485486</v>
      </c>
      <c r="M2063" s="121">
        <v>255572</v>
      </c>
      <c r="N2063" s="121">
        <v>171995</v>
      </c>
      <c r="O2063" s="121">
        <v>795</v>
      </c>
    </row>
    <row r="2064" spans="1:15" x14ac:dyDescent="0.4">
      <c r="A2064" s="117" t="s">
        <v>6634</v>
      </c>
      <c r="B2064" s="117" t="s">
        <v>225</v>
      </c>
      <c r="C2064" s="117" t="s">
        <v>224</v>
      </c>
      <c r="D2064" s="117" t="s">
        <v>223</v>
      </c>
      <c r="E2064" s="117" t="s">
        <v>2537</v>
      </c>
      <c r="F2064" s="117" t="s">
        <v>2536</v>
      </c>
      <c r="G2064" s="118" t="str">
        <f t="shared" si="32"/>
        <v>273830千早赤阪村</v>
      </c>
      <c r="H2064" s="117"/>
      <c r="J2064" s="117"/>
      <c r="K2064" s="121">
        <v>649262</v>
      </c>
      <c r="L2064" s="121">
        <v>279959</v>
      </c>
      <c r="M2064" s="121">
        <v>153551</v>
      </c>
      <c r="N2064" s="121">
        <v>93200</v>
      </c>
      <c r="O2064" s="121">
        <v>675</v>
      </c>
    </row>
    <row r="2065" spans="1:15" x14ac:dyDescent="0.4">
      <c r="A2065" s="117" t="s">
        <v>6634</v>
      </c>
      <c r="B2065" s="117" t="s">
        <v>225</v>
      </c>
      <c r="C2065" s="117" t="s">
        <v>224</v>
      </c>
      <c r="D2065" s="117" t="s">
        <v>223</v>
      </c>
      <c r="E2065" s="117" t="s">
        <v>2535</v>
      </c>
      <c r="F2065" s="117" t="s">
        <v>2534</v>
      </c>
      <c r="G2065" s="118" t="str">
        <f t="shared" si="32"/>
        <v>278084恩智川水防事務組合</v>
      </c>
      <c r="H2065" s="117"/>
      <c r="J2065" s="117"/>
      <c r="K2065" s="121">
        <v>9904</v>
      </c>
      <c r="L2065" s="121">
        <v>0</v>
      </c>
      <c r="M2065" s="121">
        <v>0</v>
      </c>
      <c r="N2065" s="121">
        <v>987</v>
      </c>
      <c r="O2065" s="121">
        <v>8</v>
      </c>
    </row>
    <row r="2066" spans="1:15" x14ac:dyDescent="0.4">
      <c r="A2066" s="117" t="s">
        <v>6634</v>
      </c>
      <c r="B2066" s="117" t="s">
        <v>225</v>
      </c>
      <c r="C2066" s="117" t="s">
        <v>224</v>
      </c>
      <c r="D2066" s="117" t="s">
        <v>223</v>
      </c>
      <c r="E2066" s="117" t="s">
        <v>2533</v>
      </c>
      <c r="F2066" s="117" t="s">
        <v>2532</v>
      </c>
      <c r="G2066" s="118" t="str">
        <f t="shared" si="32"/>
        <v>278092淀川左岸水防事務組合</v>
      </c>
      <c r="H2066" s="117"/>
      <c r="J2066" s="117"/>
      <c r="K2066" s="121">
        <v>83025</v>
      </c>
      <c r="L2066" s="121">
        <v>15041</v>
      </c>
      <c r="M2066" s="121">
        <v>6666</v>
      </c>
      <c r="N2066" s="121">
        <v>4502</v>
      </c>
      <c r="O2066" s="121">
        <v>19</v>
      </c>
    </row>
    <row r="2067" spans="1:15" x14ac:dyDescent="0.4">
      <c r="A2067" s="117" t="s">
        <v>6634</v>
      </c>
      <c r="B2067" s="117" t="s">
        <v>225</v>
      </c>
      <c r="C2067" s="117" t="s">
        <v>224</v>
      </c>
      <c r="D2067" s="117" t="s">
        <v>223</v>
      </c>
      <c r="E2067" s="117" t="s">
        <v>2531</v>
      </c>
      <c r="F2067" s="117" t="s">
        <v>2530</v>
      </c>
      <c r="G2067" s="118" t="str">
        <f t="shared" si="32"/>
        <v>278106大和川右岸水防事務組合</v>
      </c>
      <c r="H2067" s="117"/>
      <c r="J2067" s="117"/>
      <c r="K2067" s="121">
        <v>59962</v>
      </c>
      <c r="L2067" s="121">
        <v>13451</v>
      </c>
      <c r="M2067" s="121">
        <v>6305</v>
      </c>
      <c r="N2067" s="121">
        <v>5227</v>
      </c>
      <c r="O2067" s="121">
        <v>15</v>
      </c>
    </row>
    <row r="2068" spans="1:15" x14ac:dyDescent="0.4">
      <c r="A2068" s="117" t="s">
        <v>6634</v>
      </c>
      <c r="B2068" s="117" t="s">
        <v>225</v>
      </c>
      <c r="C2068" s="117" t="s">
        <v>224</v>
      </c>
      <c r="D2068" s="117" t="s">
        <v>223</v>
      </c>
      <c r="E2068" s="117" t="s">
        <v>2529</v>
      </c>
      <c r="F2068" s="117" t="s">
        <v>2528</v>
      </c>
      <c r="G2068" s="118" t="str">
        <f t="shared" si="32"/>
        <v>278122淀川右岸水防事務組合</v>
      </c>
      <c r="H2068" s="117"/>
      <c r="J2068" s="117"/>
      <c r="K2068" s="121">
        <v>72120</v>
      </c>
      <c r="L2068" s="121">
        <v>12737</v>
      </c>
      <c r="M2068" s="121">
        <v>6107</v>
      </c>
      <c r="N2068" s="121">
        <v>5174</v>
      </c>
      <c r="O2068" s="121">
        <v>25</v>
      </c>
    </row>
    <row r="2069" spans="1:15" x14ac:dyDescent="0.4">
      <c r="A2069" s="117" t="s">
        <v>6634</v>
      </c>
      <c r="B2069" s="117" t="s">
        <v>225</v>
      </c>
      <c r="C2069" s="117" t="s">
        <v>224</v>
      </c>
      <c r="D2069" s="117" t="s">
        <v>223</v>
      </c>
      <c r="E2069" s="117" t="s">
        <v>2527</v>
      </c>
      <c r="F2069" s="117" t="s">
        <v>2526</v>
      </c>
      <c r="G2069" s="118" t="str">
        <f t="shared" si="32"/>
        <v>278149守口市門真市消防組合</v>
      </c>
      <c r="H2069" s="117"/>
      <c r="J2069" s="117"/>
      <c r="K2069" s="121">
        <v>3006042</v>
      </c>
      <c r="L2069" s="121">
        <v>1545271</v>
      </c>
      <c r="M2069" s="121">
        <v>819180</v>
      </c>
      <c r="N2069" s="121">
        <v>482299</v>
      </c>
      <c r="O2069" s="121">
        <v>5579</v>
      </c>
    </row>
    <row r="2070" spans="1:15" x14ac:dyDescent="0.4">
      <c r="A2070" s="117" t="s">
        <v>6634</v>
      </c>
      <c r="B2070" s="117" t="s">
        <v>225</v>
      </c>
      <c r="C2070" s="117" t="s">
        <v>224</v>
      </c>
      <c r="D2070" s="117" t="s">
        <v>223</v>
      </c>
      <c r="E2070" s="117" t="s">
        <v>2525</v>
      </c>
      <c r="F2070" s="117" t="s">
        <v>2524</v>
      </c>
      <c r="G2070" s="118" t="str">
        <f t="shared" si="32"/>
        <v>278157枚方寝屋川消防組合</v>
      </c>
      <c r="H2070" s="117"/>
      <c r="J2070" s="117"/>
      <c r="K2070" s="121">
        <v>6189930</v>
      </c>
      <c r="L2070" s="121">
        <v>2854749</v>
      </c>
      <c r="M2070" s="121">
        <v>1513681</v>
      </c>
      <c r="N2070" s="121">
        <v>913659</v>
      </c>
      <c r="O2070" s="121">
        <v>9276</v>
      </c>
    </row>
    <row r="2071" spans="1:15" x14ac:dyDescent="0.4">
      <c r="A2071" s="117" t="s">
        <v>6634</v>
      </c>
      <c r="B2071" s="117" t="s">
        <v>225</v>
      </c>
      <c r="C2071" s="117" t="s">
        <v>224</v>
      </c>
      <c r="D2071" s="117" t="s">
        <v>223</v>
      </c>
      <c r="E2071" s="117" t="s">
        <v>2523</v>
      </c>
      <c r="F2071" s="117" t="s">
        <v>2522</v>
      </c>
      <c r="G2071" s="118" t="str">
        <f t="shared" si="32"/>
        <v>278165柏原羽曳野藤井寺消防組合</v>
      </c>
      <c r="H2071" s="117"/>
      <c r="J2071" s="117"/>
      <c r="K2071" s="121">
        <v>2345400</v>
      </c>
      <c r="L2071" s="121">
        <v>1140145</v>
      </c>
      <c r="M2071" s="121">
        <v>678963</v>
      </c>
      <c r="N2071" s="121">
        <v>366489</v>
      </c>
      <c r="O2071" s="121">
        <v>4303</v>
      </c>
    </row>
    <row r="2072" spans="1:15" x14ac:dyDescent="0.4">
      <c r="A2072" s="117" t="s">
        <v>6634</v>
      </c>
      <c r="B2072" s="117" t="s">
        <v>225</v>
      </c>
      <c r="C2072" s="117" t="s">
        <v>224</v>
      </c>
      <c r="D2072" s="117" t="s">
        <v>223</v>
      </c>
      <c r="E2072" s="117" t="s">
        <v>2521</v>
      </c>
      <c r="F2072" s="117" t="s">
        <v>2520</v>
      </c>
      <c r="G2072" s="118" t="str">
        <f t="shared" si="32"/>
        <v>278246八尾市柏原市火葬場組合</v>
      </c>
      <c r="H2072" s="117"/>
      <c r="J2072" s="117"/>
      <c r="K2072" s="121">
        <v>296</v>
      </c>
      <c r="L2072" s="121">
        <v>0</v>
      </c>
      <c r="M2072" s="121">
        <v>0</v>
      </c>
      <c r="N2072" s="121">
        <v>0</v>
      </c>
      <c r="O2072" s="121">
        <v>0</v>
      </c>
    </row>
    <row r="2073" spans="1:15" x14ac:dyDescent="0.4">
      <c r="A2073" s="117" t="s">
        <v>6634</v>
      </c>
      <c r="B2073" s="117" t="s">
        <v>225</v>
      </c>
      <c r="C2073" s="117" t="s">
        <v>224</v>
      </c>
      <c r="D2073" s="117" t="s">
        <v>223</v>
      </c>
      <c r="E2073" s="117" t="s">
        <v>2519</v>
      </c>
      <c r="F2073" s="117" t="s">
        <v>2518</v>
      </c>
      <c r="G2073" s="118" t="str">
        <f t="shared" si="32"/>
        <v>278254泉大津市、和泉市墓地組合</v>
      </c>
      <c r="H2073" s="117"/>
      <c r="J2073" s="117"/>
      <c r="K2073" s="121">
        <v>467</v>
      </c>
      <c r="L2073" s="121">
        <v>0</v>
      </c>
      <c r="M2073" s="121">
        <v>0</v>
      </c>
      <c r="N2073" s="121">
        <v>0</v>
      </c>
      <c r="O2073" s="121">
        <v>0</v>
      </c>
    </row>
    <row r="2074" spans="1:15" x14ac:dyDescent="0.4">
      <c r="A2074" s="117" t="s">
        <v>6634</v>
      </c>
      <c r="B2074" s="117" t="s">
        <v>225</v>
      </c>
      <c r="C2074" s="117" t="s">
        <v>224</v>
      </c>
      <c r="D2074" s="117" t="s">
        <v>223</v>
      </c>
      <c r="E2074" s="117" t="s">
        <v>2517</v>
      </c>
      <c r="F2074" s="117" t="s">
        <v>6654</v>
      </c>
      <c r="G2074" s="118" t="str">
        <f t="shared" si="32"/>
        <v>278262高石市泉大津市墓地組合</v>
      </c>
      <c r="H2074" s="117"/>
      <c r="J2074" s="117"/>
      <c r="K2074" s="121">
        <v>6739</v>
      </c>
      <c r="L2074" s="121">
        <v>0</v>
      </c>
      <c r="M2074" s="121">
        <v>0</v>
      </c>
      <c r="N2074" s="121">
        <v>0</v>
      </c>
      <c r="O2074" s="121">
        <v>0</v>
      </c>
    </row>
    <row r="2075" spans="1:15" x14ac:dyDescent="0.4">
      <c r="A2075" s="117" t="s">
        <v>6634</v>
      </c>
      <c r="B2075" s="117" t="s">
        <v>225</v>
      </c>
      <c r="C2075" s="117" t="s">
        <v>224</v>
      </c>
      <c r="D2075" s="117" t="s">
        <v>223</v>
      </c>
      <c r="E2075" s="117" t="s">
        <v>2516</v>
      </c>
      <c r="F2075" s="117" t="s">
        <v>2515</v>
      </c>
      <c r="G2075" s="118" t="str">
        <f t="shared" si="32"/>
        <v>278271豊中市伊丹市クリーンランド</v>
      </c>
      <c r="H2075" s="117"/>
      <c r="J2075" s="117"/>
      <c r="K2075" s="121">
        <v>732549</v>
      </c>
      <c r="L2075" s="121">
        <v>377414</v>
      </c>
      <c r="M2075" s="121">
        <v>203347</v>
      </c>
      <c r="N2075" s="121">
        <v>114211</v>
      </c>
      <c r="O2075" s="121">
        <v>2160</v>
      </c>
    </row>
    <row r="2076" spans="1:15" x14ac:dyDescent="0.4">
      <c r="A2076" s="117" t="s">
        <v>6634</v>
      </c>
      <c r="B2076" s="117" t="s">
        <v>225</v>
      </c>
      <c r="C2076" s="117" t="s">
        <v>224</v>
      </c>
      <c r="D2076" s="117" t="s">
        <v>223</v>
      </c>
      <c r="E2076" s="117" t="s">
        <v>2514</v>
      </c>
      <c r="F2076" s="117" t="s">
        <v>2513</v>
      </c>
      <c r="G2076" s="118" t="str">
        <f t="shared" si="32"/>
        <v>278289泉北環境整備施設組合</v>
      </c>
      <c r="H2076" s="117"/>
      <c r="J2076" s="117"/>
      <c r="K2076" s="121">
        <v>487501</v>
      </c>
      <c r="L2076" s="121">
        <v>251412</v>
      </c>
      <c r="M2076" s="121">
        <v>111351</v>
      </c>
      <c r="N2076" s="121">
        <v>68603</v>
      </c>
      <c r="O2076" s="121">
        <v>972</v>
      </c>
    </row>
    <row r="2077" spans="1:15" x14ac:dyDescent="0.4">
      <c r="A2077" s="117" t="s">
        <v>6634</v>
      </c>
      <c r="B2077" s="117" t="s">
        <v>225</v>
      </c>
      <c r="C2077" s="117" t="s">
        <v>224</v>
      </c>
      <c r="D2077" s="117" t="s">
        <v>223</v>
      </c>
      <c r="E2077" s="117" t="s">
        <v>2512</v>
      </c>
      <c r="F2077" s="117" t="s">
        <v>2511</v>
      </c>
      <c r="G2077" s="118" t="str">
        <f t="shared" si="32"/>
        <v>278319柏羽藤環境事業組合</v>
      </c>
      <c r="H2077" s="117"/>
      <c r="J2077" s="117"/>
      <c r="K2077" s="121">
        <v>617770</v>
      </c>
      <c r="L2077" s="121">
        <v>298073</v>
      </c>
      <c r="M2077" s="121">
        <v>157600</v>
      </c>
      <c r="N2077" s="121">
        <v>94669</v>
      </c>
      <c r="O2077" s="121">
        <v>1589</v>
      </c>
    </row>
    <row r="2078" spans="1:15" x14ac:dyDescent="0.4">
      <c r="A2078" s="117" t="s">
        <v>6634</v>
      </c>
      <c r="B2078" s="117" t="s">
        <v>225</v>
      </c>
      <c r="C2078" s="117" t="s">
        <v>224</v>
      </c>
      <c r="D2078" s="117" t="s">
        <v>223</v>
      </c>
      <c r="E2078" s="117" t="s">
        <v>2510</v>
      </c>
      <c r="F2078" s="117" t="s">
        <v>2509</v>
      </c>
      <c r="G2078" s="118" t="str">
        <f t="shared" si="32"/>
        <v>278327飯盛霊園組合</v>
      </c>
      <c r="H2078" s="117"/>
      <c r="J2078" s="117"/>
      <c r="K2078" s="121">
        <v>96718</v>
      </c>
      <c r="L2078" s="121">
        <v>50557</v>
      </c>
      <c r="M2078" s="121">
        <v>27852</v>
      </c>
      <c r="N2078" s="121">
        <v>13167</v>
      </c>
      <c r="O2078" s="121">
        <v>87</v>
      </c>
    </row>
    <row r="2079" spans="1:15" x14ac:dyDescent="0.4">
      <c r="A2079" s="117" t="s">
        <v>6634</v>
      </c>
      <c r="B2079" s="117" t="s">
        <v>225</v>
      </c>
      <c r="C2079" s="117" t="s">
        <v>224</v>
      </c>
      <c r="D2079" s="117" t="s">
        <v>223</v>
      </c>
      <c r="E2079" s="117" t="s">
        <v>2508</v>
      </c>
      <c r="F2079" s="117" t="s">
        <v>2507</v>
      </c>
      <c r="G2079" s="118" t="str">
        <f t="shared" si="32"/>
        <v>278335泉佐野市田尻町清掃施設組合</v>
      </c>
      <c r="H2079" s="117"/>
      <c r="J2079" s="117"/>
      <c r="K2079" s="121">
        <v>63215</v>
      </c>
      <c r="L2079" s="121">
        <v>31418</v>
      </c>
      <c r="M2079" s="121">
        <v>15087</v>
      </c>
      <c r="N2079" s="121">
        <v>10123</v>
      </c>
      <c r="O2079" s="121">
        <v>170</v>
      </c>
    </row>
    <row r="2080" spans="1:15" x14ac:dyDescent="0.4">
      <c r="A2080" s="117" t="s">
        <v>6634</v>
      </c>
      <c r="B2080" s="117" t="s">
        <v>225</v>
      </c>
      <c r="C2080" s="117" t="s">
        <v>224</v>
      </c>
      <c r="D2080" s="117" t="s">
        <v>223</v>
      </c>
      <c r="E2080" s="117" t="s">
        <v>2506</v>
      </c>
      <c r="F2080" s="117" t="s">
        <v>2505</v>
      </c>
      <c r="G2080" s="118" t="str">
        <f t="shared" si="32"/>
        <v>278343東大阪都市清掃施設組合</v>
      </c>
      <c r="H2080" s="117"/>
      <c r="J2080" s="117"/>
      <c r="K2080" s="121">
        <v>975096</v>
      </c>
      <c r="L2080" s="121">
        <v>520393</v>
      </c>
      <c r="M2080" s="121">
        <v>285264</v>
      </c>
      <c r="N2080" s="121">
        <v>160185</v>
      </c>
      <c r="O2080" s="121">
        <v>6384</v>
      </c>
    </row>
    <row r="2081" spans="1:15" x14ac:dyDescent="0.4">
      <c r="A2081" s="117" t="s">
        <v>6634</v>
      </c>
      <c r="B2081" s="117" t="s">
        <v>225</v>
      </c>
      <c r="C2081" s="117" t="s">
        <v>224</v>
      </c>
      <c r="D2081" s="117" t="s">
        <v>223</v>
      </c>
      <c r="E2081" s="117" t="s">
        <v>2504</v>
      </c>
      <c r="F2081" s="117" t="s">
        <v>2503</v>
      </c>
      <c r="G2081" s="118" t="str">
        <f t="shared" si="32"/>
        <v>278351四條畷市交野市清掃施設組合</v>
      </c>
      <c r="H2081" s="117"/>
      <c r="J2081" s="117"/>
      <c r="K2081" s="121">
        <v>243371</v>
      </c>
      <c r="L2081" s="121">
        <v>125591</v>
      </c>
      <c r="M2081" s="121">
        <v>69954</v>
      </c>
      <c r="N2081" s="121">
        <v>40634</v>
      </c>
      <c r="O2081" s="121">
        <v>699</v>
      </c>
    </row>
    <row r="2082" spans="1:15" x14ac:dyDescent="0.4">
      <c r="A2082" s="117" t="s">
        <v>6634</v>
      </c>
      <c r="B2082" s="117" t="s">
        <v>225</v>
      </c>
      <c r="C2082" s="117" t="s">
        <v>224</v>
      </c>
      <c r="D2082" s="117" t="s">
        <v>223</v>
      </c>
      <c r="E2082" s="117" t="s">
        <v>2502</v>
      </c>
      <c r="F2082" s="117" t="s">
        <v>2501</v>
      </c>
      <c r="G2082" s="118" t="str">
        <f t="shared" si="32"/>
        <v>278360岸和田市貝塚市清掃施設組合</v>
      </c>
      <c r="H2082" s="117"/>
      <c r="J2082" s="117"/>
      <c r="K2082" s="121">
        <v>176691</v>
      </c>
      <c r="L2082" s="121">
        <v>88920</v>
      </c>
      <c r="M2082" s="121">
        <v>44308</v>
      </c>
      <c r="N2082" s="121">
        <v>29164</v>
      </c>
      <c r="O2082" s="121">
        <v>522</v>
      </c>
    </row>
    <row r="2083" spans="1:15" x14ac:dyDescent="0.4">
      <c r="A2083" s="117" t="s">
        <v>6634</v>
      </c>
      <c r="B2083" s="117" t="s">
        <v>225</v>
      </c>
      <c r="C2083" s="117" t="s">
        <v>224</v>
      </c>
      <c r="D2083" s="117" t="s">
        <v>223</v>
      </c>
      <c r="E2083" s="117" t="s">
        <v>2500</v>
      </c>
      <c r="F2083" s="117" t="s">
        <v>2499</v>
      </c>
      <c r="G2083" s="118" t="str">
        <f t="shared" si="32"/>
        <v>278378南河内環境事業組合</v>
      </c>
      <c r="H2083" s="117"/>
      <c r="J2083" s="117"/>
      <c r="K2083" s="121">
        <v>296638</v>
      </c>
      <c r="L2083" s="121">
        <v>162567</v>
      </c>
      <c r="M2083" s="121">
        <v>80108</v>
      </c>
      <c r="N2083" s="121">
        <v>49509</v>
      </c>
      <c r="O2083" s="121">
        <v>736</v>
      </c>
    </row>
    <row r="2084" spans="1:15" x14ac:dyDescent="0.4">
      <c r="A2084" s="117" t="s">
        <v>6634</v>
      </c>
      <c r="B2084" s="117" t="s">
        <v>225</v>
      </c>
      <c r="C2084" s="117" t="s">
        <v>224</v>
      </c>
      <c r="D2084" s="117" t="s">
        <v>223</v>
      </c>
      <c r="E2084" s="117" t="s">
        <v>2498</v>
      </c>
      <c r="F2084" s="117" t="s">
        <v>2497</v>
      </c>
      <c r="G2084" s="118" t="str">
        <f t="shared" si="32"/>
        <v>278386泉南清掃事務組合</v>
      </c>
      <c r="H2084" s="117"/>
      <c r="J2084" s="117"/>
      <c r="K2084" s="121">
        <v>139516</v>
      </c>
      <c r="L2084" s="121">
        <v>73447</v>
      </c>
      <c r="M2084" s="121">
        <v>32164</v>
      </c>
      <c r="N2084" s="121">
        <v>19119</v>
      </c>
      <c r="O2084" s="121">
        <v>380</v>
      </c>
    </row>
    <row r="2085" spans="1:15" x14ac:dyDescent="0.4">
      <c r="A2085" s="117" t="s">
        <v>6634</v>
      </c>
      <c r="B2085" s="117" t="s">
        <v>225</v>
      </c>
      <c r="C2085" s="117" t="s">
        <v>224</v>
      </c>
      <c r="D2085" s="117" t="s">
        <v>223</v>
      </c>
      <c r="E2085" s="117" t="s">
        <v>2496</v>
      </c>
      <c r="F2085" s="117" t="s">
        <v>2495</v>
      </c>
      <c r="G2085" s="118" t="str">
        <f t="shared" si="32"/>
        <v>278408大阪府都市競艇企業団</v>
      </c>
      <c r="H2085" s="117"/>
      <c r="J2085" s="117"/>
      <c r="K2085" s="121">
        <v>0</v>
      </c>
      <c r="L2085" s="121">
        <v>0</v>
      </c>
      <c r="M2085" s="121">
        <v>0</v>
      </c>
      <c r="N2085" s="121">
        <v>0</v>
      </c>
      <c r="O2085" s="121">
        <v>0</v>
      </c>
    </row>
    <row r="2086" spans="1:15" x14ac:dyDescent="0.4">
      <c r="A2086" s="117" t="s">
        <v>6634</v>
      </c>
      <c r="B2086" s="117" t="s">
        <v>225</v>
      </c>
      <c r="C2086" s="117" t="s">
        <v>224</v>
      </c>
      <c r="D2086" s="117" t="s">
        <v>223</v>
      </c>
      <c r="E2086" s="117" t="s">
        <v>2494</v>
      </c>
      <c r="F2086" s="117" t="s">
        <v>2493</v>
      </c>
      <c r="G2086" s="118" t="str">
        <f t="shared" si="32"/>
        <v>278530藤井寺市柏原市学校給食組合</v>
      </c>
      <c r="H2086" s="117"/>
      <c r="J2086" s="117"/>
      <c r="K2086" s="121">
        <v>262460</v>
      </c>
      <c r="L2086" s="121">
        <v>151212</v>
      </c>
      <c r="M2086" s="121">
        <v>66225</v>
      </c>
      <c r="N2086" s="121">
        <v>42848</v>
      </c>
      <c r="O2086" s="121">
        <v>263</v>
      </c>
    </row>
    <row r="2087" spans="1:15" x14ac:dyDescent="0.4">
      <c r="A2087" s="117" t="s">
        <v>6634</v>
      </c>
      <c r="B2087" s="117" t="s">
        <v>225</v>
      </c>
      <c r="C2087" s="117" t="s">
        <v>224</v>
      </c>
      <c r="D2087" s="117" t="s">
        <v>223</v>
      </c>
      <c r="E2087" s="117" t="s">
        <v>2492</v>
      </c>
      <c r="F2087" s="117" t="s">
        <v>2491</v>
      </c>
      <c r="G2087" s="118" t="str">
        <f t="shared" si="32"/>
        <v>278599豊能郡環境施設組合</v>
      </c>
      <c r="H2087" s="117"/>
      <c r="J2087" s="117"/>
      <c r="K2087" s="121">
        <v>18402</v>
      </c>
      <c r="L2087" s="121">
        <v>9695</v>
      </c>
      <c r="M2087" s="121">
        <v>4871</v>
      </c>
      <c r="N2087" s="121">
        <v>2978</v>
      </c>
      <c r="O2087" s="121">
        <v>69</v>
      </c>
    </row>
    <row r="2088" spans="1:15" x14ac:dyDescent="0.4">
      <c r="A2088" s="117" t="s">
        <v>6634</v>
      </c>
      <c r="B2088" s="117" t="s">
        <v>225</v>
      </c>
      <c r="C2088" s="117" t="s">
        <v>224</v>
      </c>
      <c r="D2088" s="117" t="s">
        <v>223</v>
      </c>
      <c r="E2088" s="117" t="s">
        <v>2490</v>
      </c>
      <c r="F2088" s="117" t="s">
        <v>2489</v>
      </c>
      <c r="G2088" s="118" t="str">
        <f t="shared" si="32"/>
        <v>278645くすのき広域連合</v>
      </c>
      <c r="H2088" s="117"/>
      <c r="J2088" s="117"/>
      <c r="K2088" s="121">
        <v>0</v>
      </c>
      <c r="L2088" s="121">
        <v>0</v>
      </c>
      <c r="M2088" s="121">
        <v>0</v>
      </c>
      <c r="N2088" s="121">
        <v>0</v>
      </c>
      <c r="O2088" s="121">
        <v>0</v>
      </c>
    </row>
    <row r="2089" spans="1:15" x14ac:dyDescent="0.4">
      <c r="A2089" s="117" t="s">
        <v>6634</v>
      </c>
      <c r="B2089" s="117" t="s">
        <v>225</v>
      </c>
      <c r="C2089" s="117" t="s">
        <v>224</v>
      </c>
      <c r="D2089" s="117" t="s">
        <v>223</v>
      </c>
      <c r="E2089" s="117" t="s">
        <v>2488</v>
      </c>
      <c r="F2089" s="117" t="s">
        <v>2487</v>
      </c>
      <c r="G2089" s="118" t="str">
        <f t="shared" si="32"/>
        <v>278661北河内４市リサイクル施設組合</v>
      </c>
      <c r="H2089" s="117"/>
      <c r="J2089" s="117"/>
      <c r="K2089" s="121">
        <v>2828</v>
      </c>
      <c r="L2089" s="121">
        <v>0</v>
      </c>
      <c r="M2089" s="121">
        <v>0</v>
      </c>
      <c r="N2089" s="121">
        <v>0</v>
      </c>
      <c r="O2089" s="121">
        <v>0</v>
      </c>
    </row>
    <row r="2090" spans="1:15" x14ac:dyDescent="0.4">
      <c r="A2090" s="117" t="s">
        <v>6634</v>
      </c>
      <c r="B2090" s="117" t="s">
        <v>225</v>
      </c>
      <c r="C2090" s="117" t="s">
        <v>224</v>
      </c>
      <c r="D2090" s="117" t="s">
        <v>223</v>
      </c>
      <c r="E2090" s="117" t="s">
        <v>2486</v>
      </c>
      <c r="F2090" s="117" t="s">
        <v>2485</v>
      </c>
      <c r="G2090" s="118" t="str">
        <f t="shared" si="32"/>
        <v>278670大阪府後期高齢者医療広域連合</v>
      </c>
      <c r="H2090" s="117"/>
      <c r="J2090" s="117"/>
      <c r="K2090" s="121">
        <v>4310</v>
      </c>
      <c r="L2090" s="121">
        <v>0</v>
      </c>
      <c r="M2090" s="121">
        <v>2996</v>
      </c>
      <c r="N2090" s="121">
        <v>0</v>
      </c>
      <c r="O2090" s="121">
        <v>104</v>
      </c>
    </row>
    <row r="2091" spans="1:15" x14ac:dyDescent="0.4">
      <c r="A2091" s="117" t="s">
        <v>6634</v>
      </c>
      <c r="B2091" s="117" t="s">
        <v>225</v>
      </c>
      <c r="C2091" s="117" t="s">
        <v>224</v>
      </c>
      <c r="D2091" s="117" t="s">
        <v>223</v>
      </c>
      <c r="E2091" s="117" t="s">
        <v>2484</v>
      </c>
      <c r="F2091" s="117" t="s">
        <v>2483</v>
      </c>
      <c r="G2091" s="118" t="str">
        <f t="shared" si="32"/>
        <v>278696関西広域連合</v>
      </c>
      <c r="H2091" s="117"/>
      <c r="J2091" s="117"/>
      <c r="K2091" s="121">
        <v>4781</v>
      </c>
      <c r="L2091" s="121">
        <v>0</v>
      </c>
      <c r="M2091" s="121">
        <v>0</v>
      </c>
      <c r="N2091" s="121">
        <v>0</v>
      </c>
      <c r="O2091" s="121">
        <v>0</v>
      </c>
    </row>
    <row r="2092" spans="1:15" x14ac:dyDescent="0.4">
      <c r="A2092" s="117" t="s">
        <v>6634</v>
      </c>
      <c r="B2092" s="117" t="s">
        <v>225</v>
      </c>
      <c r="C2092" s="117" t="s">
        <v>224</v>
      </c>
      <c r="D2092" s="117" t="s">
        <v>223</v>
      </c>
      <c r="E2092" s="117" t="s">
        <v>2482</v>
      </c>
      <c r="F2092" s="117" t="s">
        <v>2481</v>
      </c>
      <c r="G2092" s="118" t="str">
        <f t="shared" si="32"/>
        <v>278700泉州南消防組合</v>
      </c>
      <c r="H2092" s="117"/>
      <c r="J2092" s="117"/>
      <c r="K2092" s="121">
        <v>3088214</v>
      </c>
      <c r="L2092" s="121">
        <v>1560106</v>
      </c>
      <c r="M2092" s="121">
        <v>862744</v>
      </c>
      <c r="N2092" s="121">
        <v>497756</v>
      </c>
      <c r="O2092" s="121">
        <v>6695</v>
      </c>
    </row>
    <row r="2093" spans="1:15" x14ac:dyDescent="0.4">
      <c r="A2093" s="117" t="s">
        <v>6634</v>
      </c>
      <c r="B2093" s="117" t="s">
        <v>225</v>
      </c>
      <c r="C2093" s="117" t="s">
        <v>224</v>
      </c>
      <c r="D2093" s="117" t="s">
        <v>223</v>
      </c>
      <c r="E2093" s="117" t="s">
        <v>2480</v>
      </c>
      <c r="F2093" s="117" t="s">
        <v>2479</v>
      </c>
      <c r="G2093" s="118" t="str">
        <f t="shared" si="32"/>
        <v>278718大東四條畷消防組合</v>
      </c>
      <c r="H2093" s="117"/>
      <c r="J2093" s="117"/>
      <c r="K2093" s="121">
        <v>1488094</v>
      </c>
      <c r="L2093" s="121">
        <v>779363</v>
      </c>
      <c r="M2093" s="121">
        <v>414947</v>
      </c>
      <c r="N2093" s="121">
        <v>233478</v>
      </c>
      <c r="O2093" s="121">
        <v>3193</v>
      </c>
    </row>
    <row r="2094" spans="1:15" x14ac:dyDescent="0.4">
      <c r="A2094" s="117" t="s">
        <v>6634</v>
      </c>
      <c r="B2094" s="117" t="s">
        <v>225</v>
      </c>
      <c r="C2094" s="117" t="s">
        <v>224</v>
      </c>
      <c r="D2094" s="117" t="s">
        <v>223</v>
      </c>
      <c r="E2094" s="117" t="s">
        <v>2478</v>
      </c>
      <c r="F2094" s="117" t="s">
        <v>2477</v>
      </c>
      <c r="G2094" s="118" t="str">
        <f t="shared" si="32"/>
        <v>278726大阪市・八尾市・松原市環境施設組合</v>
      </c>
      <c r="H2094" s="117"/>
      <c r="J2094" s="117"/>
      <c r="K2094" s="121">
        <v>4380515</v>
      </c>
      <c r="L2094" s="121">
        <v>2190802</v>
      </c>
      <c r="M2094" s="121">
        <v>1150942</v>
      </c>
      <c r="N2094" s="121">
        <v>731432</v>
      </c>
      <c r="O2094" s="121">
        <v>15204</v>
      </c>
    </row>
    <row r="2095" spans="1:15" x14ac:dyDescent="0.4">
      <c r="A2095" s="117" t="s">
        <v>6634</v>
      </c>
      <c r="B2095" s="117" t="s">
        <v>225</v>
      </c>
      <c r="C2095" s="117" t="s">
        <v>224</v>
      </c>
      <c r="D2095" s="117" t="s">
        <v>223</v>
      </c>
      <c r="E2095" s="117" t="s">
        <v>2476</v>
      </c>
      <c r="F2095" s="117" t="s">
        <v>2475</v>
      </c>
      <c r="G2095" s="118" t="str">
        <f t="shared" si="32"/>
        <v>278734枚方京田辺環境施設組合</v>
      </c>
      <c r="H2095" s="117"/>
      <c r="J2095" s="117"/>
      <c r="K2095" s="121">
        <v>279</v>
      </c>
      <c r="L2095" s="121">
        <v>0</v>
      </c>
      <c r="M2095" s="121">
        <v>0</v>
      </c>
      <c r="N2095" s="121">
        <v>0</v>
      </c>
      <c r="O2095" s="121">
        <v>0</v>
      </c>
    </row>
    <row r="2096" spans="1:15" x14ac:dyDescent="0.4">
      <c r="A2096" s="117" t="s">
        <v>6634</v>
      </c>
      <c r="B2096" s="117" t="s">
        <v>225</v>
      </c>
      <c r="C2096" s="117" t="s">
        <v>224</v>
      </c>
      <c r="D2096" s="117" t="s">
        <v>223</v>
      </c>
      <c r="E2096" s="117" t="s">
        <v>2473</v>
      </c>
      <c r="F2096" s="117" t="s">
        <v>2472</v>
      </c>
      <c r="G2096" s="118" t="str">
        <f t="shared" si="32"/>
        <v>281000神戸市</v>
      </c>
      <c r="H2096" s="117"/>
      <c r="J2096" s="117"/>
      <c r="K2096" s="121">
        <v>185511659</v>
      </c>
      <c r="L2096" s="121">
        <v>89162859</v>
      </c>
      <c r="M2096" s="121">
        <v>46037284</v>
      </c>
      <c r="N2096" s="121">
        <v>29624913</v>
      </c>
      <c r="O2096" s="121">
        <v>319528</v>
      </c>
    </row>
    <row r="2097" spans="1:15" x14ac:dyDescent="0.4">
      <c r="A2097" s="117" t="s">
        <v>6634</v>
      </c>
      <c r="B2097" s="117" t="s">
        <v>225</v>
      </c>
      <c r="C2097" s="117" t="s">
        <v>224</v>
      </c>
      <c r="D2097" s="117" t="s">
        <v>223</v>
      </c>
      <c r="E2097" s="117" t="s">
        <v>2471</v>
      </c>
      <c r="F2097" s="117" t="s">
        <v>2470</v>
      </c>
      <c r="G2097" s="118" t="str">
        <f t="shared" si="32"/>
        <v>282014姫路市</v>
      </c>
      <c r="H2097" s="117"/>
      <c r="J2097" s="117"/>
      <c r="K2097" s="121">
        <v>33534636</v>
      </c>
      <c r="L2097" s="121">
        <v>14521183</v>
      </c>
      <c r="M2097" s="121">
        <v>8301964</v>
      </c>
      <c r="N2097" s="121">
        <v>4829014</v>
      </c>
      <c r="O2097" s="121">
        <v>45563</v>
      </c>
    </row>
    <row r="2098" spans="1:15" x14ac:dyDescent="0.4">
      <c r="A2098" s="117" t="s">
        <v>6634</v>
      </c>
      <c r="B2098" s="117" t="s">
        <v>225</v>
      </c>
      <c r="C2098" s="117" t="s">
        <v>224</v>
      </c>
      <c r="D2098" s="117" t="s">
        <v>223</v>
      </c>
      <c r="E2098" s="117" t="s">
        <v>2469</v>
      </c>
      <c r="F2098" s="117" t="s">
        <v>2468</v>
      </c>
      <c r="G2098" s="118" t="str">
        <f t="shared" si="32"/>
        <v>282022尼崎市</v>
      </c>
      <c r="H2098" s="117"/>
      <c r="J2098" s="117"/>
      <c r="K2098" s="121">
        <v>26873790</v>
      </c>
      <c r="L2098" s="121">
        <v>11856393</v>
      </c>
      <c r="M2098" s="121">
        <v>6327816</v>
      </c>
      <c r="N2098" s="121">
        <v>3799546</v>
      </c>
      <c r="O2098" s="121">
        <v>38117</v>
      </c>
    </row>
    <row r="2099" spans="1:15" x14ac:dyDescent="0.4">
      <c r="A2099" s="117" t="s">
        <v>6634</v>
      </c>
      <c r="B2099" s="117" t="s">
        <v>225</v>
      </c>
      <c r="C2099" s="117" t="s">
        <v>224</v>
      </c>
      <c r="D2099" s="117" t="s">
        <v>223</v>
      </c>
      <c r="E2099" s="117" t="s">
        <v>2467</v>
      </c>
      <c r="F2099" s="117" t="s">
        <v>2466</v>
      </c>
      <c r="G2099" s="118" t="str">
        <f t="shared" si="32"/>
        <v>282031明石市</v>
      </c>
      <c r="H2099" s="117"/>
      <c r="J2099" s="117"/>
      <c r="K2099" s="121">
        <v>17665836</v>
      </c>
      <c r="L2099" s="121">
        <v>8728687</v>
      </c>
      <c r="M2099" s="121">
        <v>4229564</v>
      </c>
      <c r="N2099" s="121">
        <v>2388623</v>
      </c>
      <c r="O2099" s="121">
        <v>20908</v>
      </c>
    </row>
    <row r="2100" spans="1:15" x14ac:dyDescent="0.4">
      <c r="A2100" s="117" t="s">
        <v>6634</v>
      </c>
      <c r="B2100" s="117" t="s">
        <v>225</v>
      </c>
      <c r="C2100" s="117" t="s">
        <v>224</v>
      </c>
      <c r="D2100" s="117" t="s">
        <v>223</v>
      </c>
      <c r="E2100" s="117" t="s">
        <v>2465</v>
      </c>
      <c r="F2100" s="117" t="s">
        <v>2464</v>
      </c>
      <c r="G2100" s="118" t="str">
        <f t="shared" si="32"/>
        <v>282049西宮市</v>
      </c>
      <c r="H2100" s="117"/>
      <c r="J2100" s="117"/>
      <c r="K2100" s="121">
        <v>34616538</v>
      </c>
      <c r="L2100" s="121">
        <v>14428675</v>
      </c>
      <c r="M2100" s="121">
        <v>7955506</v>
      </c>
      <c r="N2100" s="121">
        <v>4706547</v>
      </c>
      <c r="O2100" s="121">
        <v>39716</v>
      </c>
    </row>
    <row r="2101" spans="1:15" x14ac:dyDescent="0.4">
      <c r="A2101" s="117" t="s">
        <v>6634</v>
      </c>
      <c r="B2101" s="117" t="s">
        <v>225</v>
      </c>
      <c r="C2101" s="117" t="s">
        <v>224</v>
      </c>
      <c r="D2101" s="117" t="s">
        <v>223</v>
      </c>
      <c r="E2101" s="117" t="s">
        <v>2463</v>
      </c>
      <c r="F2101" s="117" t="s">
        <v>2462</v>
      </c>
      <c r="G2101" s="118" t="str">
        <f t="shared" si="32"/>
        <v>282057洲本市</v>
      </c>
      <c r="H2101" s="117"/>
      <c r="J2101" s="117"/>
      <c r="K2101" s="121">
        <v>3716750</v>
      </c>
      <c r="L2101" s="121">
        <v>1375655</v>
      </c>
      <c r="M2101" s="121">
        <v>716115</v>
      </c>
      <c r="N2101" s="121">
        <v>454657</v>
      </c>
      <c r="O2101" s="121">
        <v>6929</v>
      </c>
    </row>
    <row r="2102" spans="1:15" x14ac:dyDescent="0.4">
      <c r="A2102" s="117" t="s">
        <v>6634</v>
      </c>
      <c r="B2102" s="117" t="s">
        <v>225</v>
      </c>
      <c r="C2102" s="117" t="s">
        <v>224</v>
      </c>
      <c r="D2102" s="117" t="s">
        <v>223</v>
      </c>
      <c r="E2102" s="117" t="s">
        <v>2461</v>
      </c>
      <c r="F2102" s="117" t="s">
        <v>2460</v>
      </c>
      <c r="G2102" s="118" t="str">
        <f t="shared" si="32"/>
        <v>282065芦屋市</v>
      </c>
      <c r="H2102" s="117"/>
      <c r="J2102" s="117"/>
      <c r="K2102" s="121">
        <v>7841129</v>
      </c>
      <c r="L2102" s="121">
        <v>3207489</v>
      </c>
      <c r="M2102" s="121">
        <v>1909724</v>
      </c>
      <c r="N2102" s="121">
        <v>1070669</v>
      </c>
      <c r="O2102" s="121">
        <v>9229</v>
      </c>
    </row>
    <row r="2103" spans="1:15" x14ac:dyDescent="0.4">
      <c r="A2103" s="117" t="s">
        <v>6634</v>
      </c>
      <c r="B2103" s="117" t="s">
        <v>225</v>
      </c>
      <c r="C2103" s="117" t="s">
        <v>224</v>
      </c>
      <c r="D2103" s="117" t="s">
        <v>223</v>
      </c>
      <c r="E2103" s="117" t="s">
        <v>2459</v>
      </c>
      <c r="F2103" s="117" t="s">
        <v>2458</v>
      </c>
      <c r="G2103" s="118" t="str">
        <f t="shared" si="32"/>
        <v>282073伊丹市</v>
      </c>
      <c r="H2103" s="117"/>
      <c r="J2103" s="117"/>
      <c r="K2103" s="121">
        <v>12117451</v>
      </c>
      <c r="L2103" s="121">
        <v>5190004</v>
      </c>
      <c r="M2103" s="121">
        <v>2856730</v>
      </c>
      <c r="N2103" s="121">
        <v>1773023</v>
      </c>
      <c r="O2103" s="121">
        <v>14492</v>
      </c>
    </row>
    <row r="2104" spans="1:15" x14ac:dyDescent="0.4">
      <c r="A2104" s="117" t="s">
        <v>6634</v>
      </c>
      <c r="B2104" s="117" t="s">
        <v>225</v>
      </c>
      <c r="C2104" s="117" t="s">
        <v>224</v>
      </c>
      <c r="D2104" s="117" t="s">
        <v>223</v>
      </c>
      <c r="E2104" s="117" t="s">
        <v>2457</v>
      </c>
      <c r="F2104" s="117" t="s">
        <v>2456</v>
      </c>
      <c r="G2104" s="118" t="str">
        <f t="shared" si="32"/>
        <v>282081相生市</v>
      </c>
      <c r="H2104" s="117"/>
      <c r="J2104" s="117"/>
      <c r="K2104" s="121">
        <v>1841856</v>
      </c>
      <c r="L2104" s="121">
        <v>767717</v>
      </c>
      <c r="M2104" s="121">
        <v>384584</v>
      </c>
      <c r="N2104" s="121">
        <v>270952</v>
      </c>
      <c r="O2104" s="121">
        <v>1731</v>
      </c>
    </row>
    <row r="2105" spans="1:15" x14ac:dyDescent="0.4">
      <c r="A2105" s="117" t="s">
        <v>6634</v>
      </c>
      <c r="B2105" s="117" t="s">
        <v>225</v>
      </c>
      <c r="C2105" s="117" t="s">
        <v>224</v>
      </c>
      <c r="D2105" s="117" t="s">
        <v>223</v>
      </c>
      <c r="E2105" s="117" t="s">
        <v>2455</v>
      </c>
      <c r="F2105" s="117" t="s">
        <v>2454</v>
      </c>
      <c r="G2105" s="118" t="str">
        <f t="shared" si="32"/>
        <v>282090豊岡市</v>
      </c>
      <c r="H2105" s="117"/>
      <c r="J2105" s="117"/>
      <c r="K2105" s="121">
        <v>7726835</v>
      </c>
      <c r="L2105" s="121">
        <v>2812661</v>
      </c>
      <c r="M2105" s="121">
        <v>1558075</v>
      </c>
      <c r="N2105" s="121">
        <v>938898</v>
      </c>
      <c r="O2105" s="121">
        <v>8174</v>
      </c>
    </row>
    <row r="2106" spans="1:15" x14ac:dyDescent="0.4">
      <c r="A2106" s="117" t="s">
        <v>6634</v>
      </c>
      <c r="B2106" s="117" t="s">
        <v>225</v>
      </c>
      <c r="C2106" s="117" t="s">
        <v>224</v>
      </c>
      <c r="D2106" s="117" t="s">
        <v>223</v>
      </c>
      <c r="E2106" s="117" t="s">
        <v>2453</v>
      </c>
      <c r="F2106" s="117" t="s">
        <v>2452</v>
      </c>
      <c r="G2106" s="118" t="str">
        <f t="shared" si="32"/>
        <v>282103加古川市</v>
      </c>
      <c r="H2106" s="117"/>
      <c r="J2106" s="117"/>
      <c r="K2106" s="121">
        <v>15417748</v>
      </c>
      <c r="L2106" s="121">
        <v>6522388</v>
      </c>
      <c r="M2106" s="121">
        <v>3587099</v>
      </c>
      <c r="N2106" s="121">
        <v>2502881</v>
      </c>
      <c r="O2106" s="121">
        <v>16920</v>
      </c>
    </row>
    <row r="2107" spans="1:15" x14ac:dyDescent="0.4">
      <c r="A2107" s="117" t="s">
        <v>6634</v>
      </c>
      <c r="B2107" s="117" t="s">
        <v>225</v>
      </c>
      <c r="C2107" s="117" t="s">
        <v>224</v>
      </c>
      <c r="D2107" s="117" t="s">
        <v>223</v>
      </c>
      <c r="E2107" s="117" t="s">
        <v>2451</v>
      </c>
      <c r="F2107" s="117" t="s">
        <v>2450</v>
      </c>
      <c r="G2107" s="118" t="str">
        <f t="shared" si="32"/>
        <v>282120赤穂市</v>
      </c>
      <c r="H2107" s="117"/>
      <c r="J2107" s="117"/>
      <c r="K2107" s="121">
        <v>3837213</v>
      </c>
      <c r="L2107" s="121">
        <v>1828523</v>
      </c>
      <c r="M2107" s="121">
        <v>879256</v>
      </c>
      <c r="N2107" s="121">
        <v>578954</v>
      </c>
      <c r="O2107" s="121">
        <v>11209</v>
      </c>
    </row>
    <row r="2108" spans="1:15" x14ac:dyDescent="0.4">
      <c r="A2108" s="117" t="s">
        <v>6634</v>
      </c>
      <c r="B2108" s="117" t="s">
        <v>225</v>
      </c>
      <c r="C2108" s="117" t="s">
        <v>224</v>
      </c>
      <c r="D2108" s="117" t="s">
        <v>223</v>
      </c>
      <c r="E2108" s="117" t="s">
        <v>2449</v>
      </c>
      <c r="F2108" s="117" t="s">
        <v>2448</v>
      </c>
      <c r="G2108" s="118" t="str">
        <f t="shared" si="32"/>
        <v>282138西脇市</v>
      </c>
      <c r="H2108" s="117"/>
      <c r="J2108" s="117"/>
      <c r="K2108" s="121">
        <v>2045769</v>
      </c>
      <c r="L2108" s="121">
        <v>850063</v>
      </c>
      <c r="M2108" s="121">
        <v>467867</v>
      </c>
      <c r="N2108" s="121">
        <v>310301</v>
      </c>
      <c r="O2108" s="121">
        <v>2108</v>
      </c>
    </row>
    <row r="2109" spans="1:15" x14ac:dyDescent="0.4">
      <c r="A2109" s="117" t="s">
        <v>6634</v>
      </c>
      <c r="B2109" s="117" t="s">
        <v>225</v>
      </c>
      <c r="C2109" s="117" t="s">
        <v>224</v>
      </c>
      <c r="D2109" s="117" t="s">
        <v>223</v>
      </c>
      <c r="E2109" s="117" t="s">
        <v>2447</v>
      </c>
      <c r="F2109" s="117" t="s">
        <v>2446</v>
      </c>
      <c r="G2109" s="118" t="str">
        <f t="shared" si="32"/>
        <v>282146宝塚市</v>
      </c>
      <c r="H2109" s="117"/>
      <c r="J2109" s="117"/>
      <c r="K2109" s="121">
        <v>14249353</v>
      </c>
      <c r="L2109" s="121">
        <v>6168958</v>
      </c>
      <c r="M2109" s="121">
        <v>3228502</v>
      </c>
      <c r="N2109" s="121">
        <v>2024719</v>
      </c>
      <c r="O2109" s="121">
        <v>13954</v>
      </c>
    </row>
    <row r="2110" spans="1:15" x14ac:dyDescent="0.4">
      <c r="A2110" s="117" t="s">
        <v>6634</v>
      </c>
      <c r="B2110" s="117" t="s">
        <v>225</v>
      </c>
      <c r="C2110" s="117" t="s">
        <v>224</v>
      </c>
      <c r="D2110" s="117" t="s">
        <v>223</v>
      </c>
      <c r="E2110" s="117" t="s">
        <v>2445</v>
      </c>
      <c r="F2110" s="117" t="s">
        <v>2444</v>
      </c>
      <c r="G2110" s="118" t="str">
        <f t="shared" si="32"/>
        <v>282154三木市</v>
      </c>
      <c r="H2110" s="117"/>
      <c r="J2110" s="117"/>
      <c r="K2110" s="121">
        <v>4359957</v>
      </c>
      <c r="L2110" s="121">
        <v>1857724</v>
      </c>
      <c r="M2110" s="121">
        <v>1075195</v>
      </c>
      <c r="N2110" s="121">
        <v>647617</v>
      </c>
      <c r="O2110" s="121">
        <v>4789</v>
      </c>
    </row>
    <row r="2111" spans="1:15" x14ac:dyDescent="0.4">
      <c r="A2111" s="117" t="s">
        <v>6634</v>
      </c>
      <c r="B2111" s="117" t="s">
        <v>225</v>
      </c>
      <c r="C2111" s="117" t="s">
        <v>224</v>
      </c>
      <c r="D2111" s="117" t="s">
        <v>223</v>
      </c>
      <c r="E2111" s="117" t="s">
        <v>2443</v>
      </c>
      <c r="F2111" s="117" t="s">
        <v>2442</v>
      </c>
      <c r="G2111" s="118" t="str">
        <f t="shared" si="32"/>
        <v>282162高砂市</v>
      </c>
      <c r="H2111" s="117"/>
      <c r="J2111" s="117"/>
      <c r="K2111" s="121">
        <v>6112711</v>
      </c>
      <c r="L2111" s="121">
        <v>2731646</v>
      </c>
      <c r="M2111" s="121">
        <v>1389343</v>
      </c>
      <c r="N2111" s="121">
        <v>918884</v>
      </c>
      <c r="O2111" s="121">
        <v>10504</v>
      </c>
    </row>
    <row r="2112" spans="1:15" x14ac:dyDescent="0.4">
      <c r="A2112" s="117" t="s">
        <v>6634</v>
      </c>
      <c r="B2112" s="117" t="s">
        <v>225</v>
      </c>
      <c r="C2112" s="117" t="s">
        <v>224</v>
      </c>
      <c r="D2112" s="117" t="s">
        <v>223</v>
      </c>
      <c r="E2112" s="117" t="s">
        <v>2441</v>
      </c>
      <c r="F2112" s="117" t="s">
        <v>2440</v>
      </c>
      <c r="G2112" s="118" t="str">
        <f t="shared" si="32"/>
        <v>282171川西市</v>
      </c>
      <c r="H2112" s="117"/>
      <c r="J2112" s="117"/>
      <c r="K2112" s="121">
        <v>9923916</v>
      </c>
      <c r="L2112" s="121">
        <v>3903590</v>
      </c>
      <c r="M2112" s="121">
        <v>2222185</v>
      </c>
      <c r="N2112" s="121">
        <v>1301740</v>
      </c>
      <c r="O2112" s="121">
        <v>19987</v>
      </c>
    </row>
    <row r="2113" spans="1:15" x14ac:dyDescent="0.4">
      <c r="A2113" s="117" t="s">
        <v>6634</v>
      </c>
      <c r="B2113" s="117" t="s">
        <v>225</v>
      </c>
      <c r="C2113" s="117" t="s">
        <v>224</v>
      </c>
      <c r="D2113" s="117" t="s">
        <v>223</v>
      </c>
      <c r="E2113" s="117" t="s">
        <v>2439</v>
      </c>
      <c r="F2113" s="117" t="s">
        <v>2438</v>
      </c>
      <c r="G2113" s="118" t="str">
        <f t="shared" si="32"/>
        <v>282189小野市</v>
      </c>
      <c r="H2113" s="117"/>
      <c r="J2113" s="117"/>
      <c r="K2113" s="121">
        <v>2959864</v>
      </c>
      <c r="L2113" s="121">
        <v>1203704</v>
      </c>
      <c r="M2113" s="121">
        <v>679816</v>
      </c>
      <c r="N2113" s="121">
        <v>424980</v>
      </c>
      <c r="O2113" s="121">
        <v>2979</v>
      </c>
    </row>
    <row r="2114" spans="1:15" x14ac:dyDescent="0.4">
      <c r="A2114" s="117" t="s">
        <v>6634</v>
      </c>
      <c r="B2114" s="117" t="s">
        <v>225</v>
      </c>
      <c r="C2114" s="117" t="s">
        <v>224</v>
      </c>
      <c r="D2114" s="117" t="s">
        <v>223</v>
      </c>
      <c r="E2114" s="117" t="s">
        <v>2437</v>
      </c>
      <c r="F2114" s="117" t="s">
        <v>2436</v>
      </c>
      <c r="G2114" s="118" t="str">
        <f t="shared" ref="G2114:G2177" si="33">E2114&amp;F2114</f>
        <v>282197三田市</v>
      </c>
      <c r="H2114" s="117"/>
      <c r="J2114" s="117"/>
      <c r="K2114" s="121">
        <v>7080099</v>
      </c>
      <c r="L2114" s="121">
        <v>3030596</v>
      </c>
      <c r="M2114" s="121">
        <v>1666105</v>
      </c>
      <c r="N2114" s="121">
        <v>1025432</v>
      </c>
      <c r="O2114" s="121">
        <v>7042</v>
      </c>
    </row>
    <row r="2115" spans="1:15" x14ac:dyDescent="0.4">
      <c r="A2115" s="117" t="s">
        <v>6634</v>
      </c>
      <c r="B2115" s="117" t="s">
        <v>225</v>
      </c>
      <c r="C2115" s="117" t="s">
        <v>224</v>
      </c>
      <c r="D2115" s="117" t="s">
        <v>223</v>
      </c>
      <c r="E2115" s="117" t="s">
        <v>2435</v>
      </c>
      <c r="F2115" s="117" t="s">
        <v>2434</v>
      </c>
      <c r="G2115" s="118" t="str">
        <f t="shared" si="33"/>
        <v>282201加西市</v>
      </c>
      <c r="H2115" s="117"/>
      <c r="J2115" s="117"/>
      <c r="K2115" s="121">
        <v>2603792</v>
      </c>
      <c r="L2115" s="121">
        <v>1141238</v>
      </c>
      <c r="M2115" s="121">
        <v>623620</v>
      </c>
      <c r="N2115" s="121">
        <v>395174</v>
      </c>
      <c r="O2115" s="121">
        <v>6349</v>
      </c>
    </row>
    <row r="2116" spans="1:15" x14ac:dyDescent="0.4">
      <c r="A2116" s="117" t="s">
        <v>6634</v>
      </c>
      <c r="B2116" s="117" t="s">
        <v>225</v>
      </c>
      <c r="C2116" s="117" t="s">
        <v>224</v>
      </c>
      <c r="D2116" s="117" t="s">
        <v>223</v>
      </c>
      <c r="E2116" s="117" t="s">
        <v>2433</v>
      </c>
      <c r="F2116" s="117" t="s">
        <v>2432</v>
      </c>
      <c r="G2116" s="118" t="str">
        <f t="shared" si="33"/>
        <v>282219篠山市</v>
      </c>
      <c r="H2116" s="117"/>
      <c r="J2116" s="117"/>
      <c r="K2116" s="121">
        <v>3505782</v>
      </c>
      <c r="L2116" s="121">
        <v>1534846</v>
      </c>
      <c r="M2116" s="121">
        <v>757010</v>
      </c>
      <c r="N2116" s="121">
        <v>507123</v>
      </c>
      <c r="O2116" s="121">
        <v>4905</v>
      </c>
    </row>
    <row r="2117" spans="1:15" x14ac:dyDescent="0.4">
      <c r="A2117" s="117" t="s">
        <v>6634</v>
      </c>
      <c r="B2117" s="117" t="s">
        <v>225</v>
      </c>
      <c r="C2117" s="117" t="s">
        <v>224</v>
      </c>
      <c r="D2117" s="117" t="s">
        <v>223</v>
      </c>
      <c r="E2117" s="117" t="s">
        <v>2431</v>
      </c>
      <c r="F2117" s="117" t="s">
        <v>2430</v>
      </c>
      <c r="G2117" s="118" t="str">
        <f t="shared" si="33"/>
        <v>282227養父市</v>
      </c>
      <c r="H2117" s="117"/>
      <c r="J2117" s="117"/>
      <c r="K2117" s="121">
        <v>2390042</v>
      </c>
      <c r="L2117" s="121">
        <v>996249</v>
      </c>
      <c r="M2117" s="121">
        <v>519903</v>
      </c>
      <c r="N2117" s="121">
        <v>336371</v>
      </c>
      <c r="O2117" s="121">
        <v>8131</v>
      </c>
    </row>
    <row r="2118" spans="1:15" x14ac:dyDescent="0.4">
      <c r="A2118" s="117" t="s">
        <v>6634</v>
      </c>
      <c r="B2118" s="117" t="s">
        <v>225</v>
      </c>
      <c r="C2118" s="117" t="s">
        <v>224</v>
      </c>
      <c r="D2118" s="117" t="s">
        <v>223</v>
      </c>
      <c r="E2118" s="117" t="s">
        <v>2429</v>
      </c>
      <c r="F2118" s="117" t="s">
        <v>2428</v>
      </c>
      <c r="G2118" s="118" t="str">
        <f t="shared" si="33"/>
        <v>282235丹波市</v>
      </c>
      <c r="H2118" s="117"/>
      <c r="J2118" s="117"/>
      <c r="K2118" s="121">
        <v>4921360</v>
      </c>
      <c r="L2118" s="121">
        <v>2230658</v>
      </c>
      <c r="M2118" s="121">
        <v>1139746</v>
      </c>
      <c r="N2118" s="121">
        <v>732800</v>
      </c>
      <c r="O2118" s="121">
        <v>4667</v>
      </c>
    </row>
    <row r="2119" spans="1:15" x14ac:dyDescent="0.4">
      <c r="A2119" s="117" t="s">
        <v>6634</v>
      </c>
      <c r="B2119" s="117" t="s">
        <v>225</v>
      </c>
      <c r="C2119" s="117" t="s">
        <v>224</v>
      </c>
      <c r="D2119" s="117" t="s">
        <v>223</v>
      </c>
      <c r="E2119" s="117" t="s">
        <v>2427</v>
      </c>
      <c r="F2119" s="117" t="s">
        <v>2426</v>
      </c>
      <c r="G2119" s="118" t="str">
        <f t="shared" si="33"/>
        <v>282243南あわじ市</v>
      </c>
      <c r="H2119" s="117"/>
      <c r="J2119" s="117"/>
      <c r="K2119" s="121">
        <v>3677469</v>
      </c>
      <c r="L2119" s="121">
        <v>1544996</v>
      </c>
      <c r="M2119" s="121">
        <v>753927</v>
      </c>
      <c r="N2119" s="121">
        <v>503090</v>
      </c>
      <c r="O2119" s="121">
        <v>7881</v>
      </c>
    </row>
    <row r="2120" spans="1:15" x14ac:dyDescent="0.4">
      <c r="A2120" s="117" t="s">
        <v>6634</v>
      </c>
      <c r="B2120" s="117" t="s">
        <v>225</v>
      </c>
      <c r="C2120" s="117" t="s">
        <v>224</v>
      </c>
      <c r="D2120" s="117" t="s">
        <v>223</v>
      </c>
      <c r="E2120" s="117" t="s">
        <v>2425</v>
      </c>
      <c r="F2120" s="117" t="s">
        <v>2424</v>
      </c>
      <c r="G2120" s="118" t="str">
        <f t="shared" si="33"/>
        <v>282251朝来市</v>
      </c>
      <c r="H2120" s="117"/>
      <c r="J2120" s="117"/>
      <c r="K2120" s="121">
        <v>2839115</v>
      </c>
      <c r="L2120" s="121">
        <v>1149703</v>
      </c>
      <c r="M2120" s="121">
        <v>592422</v>
      </c>
      <c r="N2120" s="121">
        <v>377879</v>
      </c>
      <c r="O2120" s="121">
        <v>3757</v>
      </c>
    </row>
    <row r="2121" spans="1:15" x14ac:dyDescent="0.4">
      <c r="A2121" s="117" t="s">
        <v>6634</v>
      </c>
      <c r="B2121" s="117" t="s">
        <v>225</v>
      </c>
      <c r="C2121" s="117" t="s">
        <v>224</v>
      </c>
      <c r="D2121" s="117" t="s">
        <v>223</v>
      </c>
      <c r="E2121" s="117" t="s">
        <v>2423</v>
      </c>
      <c r="F2121" s="117" t="s">
        <v>2422</v>
      </c>
      <c r="G2121" s="118" t="str">
        <f t="shared" si="33"/>
        <v>282260淡路市</v>
      </c>
      <c r="H2121" s="117"/>
      <c r="J2121" s="117"/>
      <c r="K2121" s="121">
        <v>3537137</v>
      </c>
      <c r="L2121" s="121">
        <v>1461236</v>
      </c>
      <c r="M2121" s="121">
        <v>752818</v>
      </c>
      <c r="N2121" s="121">
        <v>499226</v>
      </c>
      <c r="O2121" s="121">
        <v>6729</v>
      </c>
    </row>
    <row r="2122" spans="1:15" x14ac:dyDescent="0.4">
      <c r="A2122" s="117" t="s">
        <v>6634</v>
      </c>
      <c r="B2122" s="117" t="s">
        <v>225</v>
      </c>
      <c r="C2122" s="117" t="s">
        <v>224</v>
      </c>
      <c r="D2122" s="117" t="s">
        <v>223</v>
      </c>
      <c r="E2122" s="117" t="s">
        <v>2421</v>
      </c>
      <c r="F2122" s="117" t="s">
        <v>2420</v>
      </c>
      <c r="G2122" s="118" t="str">
        <f t="shared" si="33"/>
        <v>282278宍粟市</v>
      </c>
      <c r="H2122" s="117"/>
      <c r="J2122" s="117"/>
      <c r="K2122" s="121">
        <v>3274534</v>
      </c>
      <c r="L2122" s="121">
        <v>1400791</v>
      </c>
      <c r="M2122" s="121">
        <v>807880</v>
      </c>
      <c r="N2122" s="121">
        <v>500570</v>
      </c>
      <c r="O2122" s="121">
        <v>3898</v>
      </c>
    </row>
    <row r="2123" spans="1:15" x14ac:dyDescent="0.4">
      <c r="A2123" s="117" t="s">
        <v>6634</v>
      </c>
      <c r="B2123" s="117" t="s">
        <v>225</v>
      </c>
      <c r="C2123" s="117" t="s">
        <v>224</v>
      </c>
      <c r="D2123" s="117" t="s">
        <v>223</v>
      </c>
      <c r="E2123" s="117" t="s">
        <v>2419</v>
      </c>
      <c r="F2123" s="117" t="s">
        <v>2418</v>
      </c>
      <c r="G2123" s="118" t="str">
        <f t="shared" si="33"/>
        <v>282286加東市</v>
      </c>
      <c r="H2123" s="117"/>
      <c r="J2123" s="117"/>
      <c r="K2123" s="121">
        <v>2315590</v>
      </c>
      <c r="L2123" s="121">
        <v>1007166</v>
      </c>
      <c r="M2123" s="121">
        <v>532817</v>
      </c>
      <c r="N2123" s="121">
        <v>361577</v>
      </c>
      <c r="O2123" s="121">
        <v>3521</v>
      </c>
    </row>
    <row r="2124" spans="1:15" x14ac:dyDescent="0.4">
      <c r="A2124" s="117" t="s">
        <v>6634</v>
      </c>
      <c r="B2124" s="117" t="s">
        <v>225</v>
      </c>
      <c r="C2124" s="117" t="s">
        <v>224</v>
      </c>
      <c r="D2124" s="117" t="s">
        <v>223</v>
      </c>
      <c r="E2124" s="117" t="s">
        <v>2417</v>
      </c>
      <c r="F2124" s="117" t="s">
        <v>2416</v>
      </c>
      <c r="G2124" s="118" t="str">
        <f t="shared" si="33"/>
        <v>282294たつの市</v>
      </c>
      <c r="H2124" s="117"/>
      <c r="J2124" s="117"/>
      <c r="K2124" s="121">
        <v>4340295</v>
      </c>
      <c r="L2124" s="121">
        <v>1854201</v>
      </c>
      <c r="M2124" s="121">
        <v>923447</v>
      </c>
      <c r="N2124" s="121">
        <v>626147</v>
      </c>
      <c r="O2124" s="121">
        <v>5034</v>
      </c>
    </row>
    <row r="2125" spans="1:15" x14ac:dyDescent="0.4">
      <c r="A2125" s="117" t="s">
        <v>6634</v>
      </c>
      <c r="B2125" s="117" t="s">
        <v>225</v>
      </c>
      <c r="C2125" s="117" t="s">
        <v>224</v>
      </c>
      <c r="D2125" s="117" t="s">
        <v>223</v>
      </c>
      <c r="E2125" s="117" t="s">
        <v>2415</v>
      </c>
      <c r="F2125" s="117" t="s">
        <v>2414</v>
      </c>
      <c r="G2125" s="118" t="str">
        <f t="shared" si="33"/>
        <v>283011猪名川町</v>
      </c>
      <c r="H2125" s="117"/>
      <c r="J2125" s="117"/>
      <c r="K2125" s="121">
        <v>2267657</v>
      </c>
      <c r="L2125" s="121">
        <v>982890</v>
      </c>
      <c r="M2125" s="121">
        <v>499110</v>
      </c>
      <c r="N2125" s="121">
        <v>329323</v>
      </c>
      <c r="O2125" s="121">
        <v>2876</v>
      </c>
    </row>
    <row r="2126" spans="1:15" x14ac:dyDescent="0.4">
      <c r="A2126" s="117" t="s">
        <v>6634</v>
      </c>
      <c r="B2126" s="117" t="s">
        <v>225</v>
      </c>
      <c r="C2126" s="117" t="s">
        <v>224</v>
      </c>
      <c r="D2126" s="117" t="s">
        <v>223</v>
      </c>
      <c r="E2126" s="117" t="s">
        <v>2413</v>
      </c>
      <c r="F2126" s="117" t="s">
        <v>2412</v>
      </c>
      <c r="G2126" s="118" t="str">
        <f t="shared" si="33"/>
        <v>283657多可町</v>
      </c>
      <c r="H2126" s="117"/>
      <c r="J2126" s="117"/>
      <c r="K2126" s="121">
        <v>1791974</v>
      </c>
      <c r="L2126" s="121">
        <v>709645</v>
      </c>
      <c r="M2126" s="121">
        <v>444703</v>
      </c>
      <c r="N2126" s="121">
        <v>273377</v>
      </c>
      <c r="O2126" s="121">
        <v>27332</v>
      </c>
    </row>
    <row r="2127" spans="1:15" x14ac:dyDescent="0.4">
      <c r="A2127" s="117" t="s">
        <v>6634</v>
      </c>
      <c r="B2127" s="117" t="s">
        <v>225</v>
      </c>
      <c r="C2127" s="117" t="s">
        <v>224</v>
      </c>
      <c r="D2127" s="117" t="s">
        <v>223</v>
      </c>
      <c r="E2127" s="117" t="s">
        <v>2411</v>
      </c>
      <c r="F2127" s="117" t="s">
        <v>2410</v>
      </c>
      <c r="G2127" s="118" t="str">
        <f t="shared" si="33"/>
        <v>283819稲美町</v>
      </c>
      <c r="H2127" s="117"/>
      <c r="J2127" s="117"/>
      <c r="K2127" s="121">
        <v>1365414</v>
      </c>
      <c r="L2127" s="121">
        <v>578663</v>
      </c>
      <c r="M2127" s="121">
        <v>302630</v>
      </c>
      <c r="N2127" s="121">
        <v>205808</v>
      </c>
      <c r="O2127" s="121">
        <v>1302</v>
      </c>
    </row>
    <row r="2128" spans="1:15" x14ac:dyDescent="0.4">
      <c r="A2128" s="117" t="s">
        <v>6634</v>
      </c>
      <c r="B2128" s="117" t="s">
        <v>225</v>
      </c>
      <c r="C2128" s="117" t="s">
        <v>224</v>
      </c>
      <c r="D2128" s="117" t="s">
        <v>223</v>
      </c>
      <c r="E2128" s="117" t="s">
        <v>2409</v>
      </c>
      <c r="F2128" s="117" t="s">
        <v>2408</v>
      </c>
      <c r="G2128" s="118" t="str">
        <f t="shared" si="33"/>
        <v>283827播磨町</v>
      </c>
      <c r="H2128" s="117"/>
      <c r="J2128" s="117"/>
      <c r="K2128" s="121">
        <v>1380897</v>
      </c>
      <c r="L2128" s="121">
        <v>535147</v>
      </c>
      <c r="M2128" s="121">
        <v>301135</v>
      </c>
      <c r="N2128" s="121">
        <v>203015</v>
      </c>
      <c r="O2128" s="121">
        <v>1756</v>
      </c>
    </row>
    <row r="2129" spans="1:15" x14ac:dyDescent="0.4">
      <c r="A2129" s="117" t="s">
        <v>6634</v>
      </c>
      <c r="B2129" s="117" t="s">
        <v>225</v>
      </c>
      <c r="C2129" s="117" t="s">
        <v>224</v>
      </c>
      <c r="D2129" s="117" t="s">
        <v>223</v>
      </c>
      <c r="E2129" s="117" t="s">
        <v>2407</v>
      </c>
      <c r="F2129" s="117" t="s">
        <v>2406</v>
      </c>
      <c r="G2129" s="118" t="str">
        <f t="shared" si="33"/>
        <v>284424市川町</v>
      </c>
      <c r="H2129" s="117"/>
      <c r="J2129" s="117"/>
      <c r="K2129" s="121">
        <v>1025314</v>
      </c>
      <c r="L2129" s="121">
        <v>426452</v>
      </c>
      <c r="M2129" s="121">
        <v>220624</v>
      </c>
      <c r="N2129" s="121">
        <v>147499</v>
      </c>
      <c r="O2129" s="121">
        <v>841</v>
      </c>
    </row>
    <row r="2130" spans="1:15" x14ac:dyDescent="0.4">
      <c r="A2130" s="117" t="s">
        <v>6634</v>
      </c>
      <c r="B2130" s="117" t="s">
        <v>225</v>
      </c>
      <c r="C2130" s="117" t="s">
        <v>224</v>
      </c>
      <c r="D2130" s="117" t="s">
        <v>223</v>
      </c>
      <c r="E2130" s="117" t="s">
        <v>2405</v>
      </c>
      <c r="F2130" s="117" t="s">
        <v>2404</v>
      </c>
      <c r="G2130" s="118" t="str">
        <f t="shared" si="33"/>
        <v>284432福崎町</v>
      </c>
      <c r="H2130" s="117"/>
      <c r="J2130" s="117"/>
      <c r="K2130" s="121">
        <v>1247519</v>
      </c>
      <c r="L2130" s="121">
        <v>498067</v>
      </c>
      <c r="M2130" s="121">
        <v>276976</v>
      </c>
      <c r="N2130" s="121">
        <v>187413</v>
      </c>
      <c r="O2130" s="121">
        <v>1272</v>
      </c>
    </row>
    <row r="2131" spans="1:15" x14ac:dyDescent="0.4">
      <c r="A2131" s="117" t="s">
        <v>6634</v>
      </c>
      <c r="B2131" s="117" t="s">
        <v>225</v>
      </c>
      <c r="C2131" s="117" t="s">
        <v>224</v>
      </c>
      <c r="D2131" s="117" t="s">
        <v>223</v>
      </c>
      <c r="E2131" s="117" t="s">
        <v>2403</v>
      </c>
      <c r="F2131" s="117" t="s">
        <v>2402</v>
      </c>
      <c r="G2131" s="118" t="str">
        <f t="shared" si="33"/>
        <v>284467神河町</v>
      </c>
      <c r="H2131" s="117"/>
      <c r="J2131" s="117"/>
      <c r="K2131" s="121">
        <v>1234896</v>
      </c>
      <c r="L2131" s="121">
        <v>549114</v>
      </c>
      <c r="M2131" s="121">
        <v>289952</v>
      </c>
      <c r="N2131" s="121">
        <v>190387</v>
      </c>
      <c r="O2131" s="121">
        <v>1607</v>
      </c>
    </row>
    <row r="2132" spans="1:15" x14ac:dyDescent="0.4">
      <c r="A2132" s="117" t="s">
        <v>6634</v>
      </c>
      <c r="B2132" s="117" t="s">
        <v>225</v>
      </c>
      <c r="C2132" s="117" t="s">
        <v>224</v>
      </c>
      <c r="D2132" s="117" t="s">
        <v>223</v>
      </c>
      <c r="E2132" s="117" t="s">
        <v>2401</v>
      </c>
      <c r="F2132" s="117" t="s">
        <v>2400</v>
      </c>
      <c r="G2132" s="118" t="str">
        <f t="shared" si="33"/>
        <v>284645太子町</v>
      </c>
      <c r="H2132" s="117"/>
      <c r="J2132" s="117"/>
      <c r="K2132" s="121">
        <v>1424229</v>
      </c>
      <c r="L2132" s="121">
        <v>631620</v>
      </c>
      <c r="M2132" s="121">
        <v>312746</v>
      </c>
      <c r="N2132" s="121">
        <v>215578</v>
      </c>
      <c r="O2132" s="121">
        <v>1669</v>
      </c>
    </row>
    <row r="2133" spans="1:15" x14ac:dyDescent="0.4">
      <c r="A2133" s="117" t="s">
        <v>6634</v>
      </c>
      <c r="B2133" s="117" t="s">
        <v>225</v>
      </c>
      <c r="C2133" s="117" t="s">
        <v>224</v>
      </c>
      <c r="D2133" s="117" t="s">
        <v>223</v>
      </c>
      <c r="E2133" s="117" t="s">
        <v>2399</v>
      </c>
      <c r="F2133" s="117" t="s">
        <v>2398</v>
      </c>
      <c r="G2133" s="118" t="str">
        <f t="shared" si="33"/>
        <v>284815上郡町</v>
      </c>
      <c r="H2133" s="117"/>
      <c r="J2133" s="117"/>
      <c r="K2133" s="121">
        <v>1131996</v>
      </c>
      <c r="L2133" s="121">
        <v>491333</v>
      </c>
      <c r="M2133" s="121">
        <v>233021</v>
      </c>
      <c r="N2133" s="121">
        <v>171163</v>
      </c>
      <c r="O2133" s="121">
        <v>1226</v>
      </c>
    </row>
    <row r="2134" spans="1:15" x14ac:dyDescent="0.4">
      <c r="A2134" s="117" t="s">
        <v>6634</v>
      </c>
      <c r="B2134" s="117" t="s">
        <v>225</v>
      </c>
      <c r="C2134" s="117" t="s">
        <v>224</v>
      </c>
      <c r="D2134" s="117" t="s">
        <v>223</v>
      </c>
      <c r="E2134" s="117" t="s">
        <v>2397</v>
      </c>
      <c r="F2134" s="117" t="s">
        <v>2396</v>
      </c>
      <c r="G2134" s="118" t="str">
        <f t="shared" si="33"/>
        <v>285013佐用町</v>
      </c>
      <c r="H2134" s="117"/>
      <c r="J2134" s="117"/>
      <c r="K2134" s="121">
        <v>1980833</v>
      </c>
      <c r="L2134" s="121">
        <v>861400</v>
      </c>
      <c r="M2134" s="121">
        <v>420684</v>
      </c>
      <c r="N2134" s="121">
        <v>289897</v>
      </c>
      <c r="O2134" s="121">
        <v>2525</v>
      </c>
    </row>
    <row r="2135" spans="1:15" x14ac:dyDescent="0.4">
      <c r="A2135" s="117" t="s">
        <v>6634</v>
      </c>
      <c r="B2135" s="117" t="s">
        <v>225</v>
      </c>
      <c r="C2135" s="117" t="s">
        <v>224</v>
      </c>
      <c r="D2135" s="117" t="s">
        <v>223</v>
      </c>
      <c r="E2135" s="117" t="s">
        <v>2395</v>
      </c>
      <c r="F2135" s="117" t="s">
        <v>2394</v>
      </c>
      <c r="G2135" s="118" t="str">
        <f t="shared" si="33"/>
        <v>285854香美町</v>
      </c>
      <c r="H2135" s="117"/>
      <c r="J2135" s="117"/>
      <c r="K2135" s="121">
        <v>1882177</v>
      </c>
      <c r="L2135" s="121">
        <v>652865</v>
      </c>
      <c r="M2135" s="121">
        <v>347372</v>
      </c>
      <c r="N2135" s="121">
        <v>252320</v>
      </c>
      <c r="O2135" s="121">
        <v>2870</v>
      </c>
    </row>
    <row r="2136" spans="1:15" x14ac:dyDescent="0.4">
      <c r="A2136" s="117" t="s">
        <v>6634</v>
      </c>
      <c r="B2136" s="117" t="s">
        <v>225</v>
      </c>
      <c r="C2136" s="117" t="s">
        <v>224</v>
      </c>
      <c r="D2136" s="117" t="s">
        <v>223</v>
      </c>
      <c r="E2136" s="117" t="s">
        <v>2393</v>
      </c>
      <c r="F2136" s="117" t="s">
        <v>2392</v>
      </c>
      <c r="G2136" s="118" t="str">
        <f t="shared" si="33"/>
        <v>285862新温泉町</v>
      </c>
      <c r="H2136" s="117"/>
      <c r="J2136" s="117"/>
      <c r="K2136" s="121">
        <v>1329742</v>
      </c>
      <c r="L2136" s="121">
        <v>540255</v>
      </c>
      <c r="M2136" s="121">
        <v>256942</v>
      </c>
      <c r="N2136" s="121">
        <v>182007</v>
      </c>
      <c r="O2136" s="121">
        <v>1190</v>
      </c>
    </row>
    <row r="2137" spans="1:15" x14ac:dyDescent="0.4">
      <c r="A2137" s="117" t="s">
        <v>6634</v>
      </c>
      <c r="B2137" s="117" t="s">
        <v>225</v>
      </c>
      <c r="C2137" s="117" t="s">
        <v>224</v>
      </c>
      <c r="D2137" s="117" t="s">
        <v>223</v>
      </c>
      <c r="E2137" s="117" t="s">
        <v>2391</v>
      </c>
      <c r="F2137" s="117" t="s">
        <v>2390</v>
      </c>
      <c r="G2137" s="118" t="str">
        <f t="shared" si="33"/>
        <v>288012兵庫県市町村職員退職手当組合</v>
      </c>
      <c r="H2137" s="117"/>
      <c r="J2137" s="117"/>
      <c r="K2137" s="121">
        <v>12275859</v>
      </c>
      <c r="L2137" s="121">
        <v>9061</v>
      </c>
      <c r="M2137" s="121">
        <v>4073</v>
      </c>
      <c r="N2137" s="121">
        <v>2625</v>
      </c>
      <c r="O2137" s="121">
        <v>14</v>
      </c>
    </row>
    <row r="2138" spans="1:15" x14ac:dyDescent="0.4">
      <c r="A2138" s="117" t="s">
        <v>6634</v>
      </c>
      <c r="B2138" s="117" t="s">
        <v>225</v>
      </c>
      <c r="C2138" s="117" t="s">
        <v>224</v>
      </c>
      <c r="D2138" s="117" t="s">
        <v>223</v>
      </c>
      <c r="E2138" s="117" t="s">
        <v>2389</v>
      </c>
      <c r="F2138" s="117" t="s">
        <v>2388</v>
      </c>
      <c r="G2138" s="118" t="str">
        <f t="shared" si="33"/>
        <v>288101北播衛生事務組合</v>
      </c>
      <c r="H2138" s="117"/>
      <c r="J2138" s="117"/>
      <c r="K2138" s="121">
        <v>6574</v>
      </c>
      <c r="L2138" s="121">
        <v>0</v>
      </c>
      <c r="M2138" s="121">
        <v>0</v>
      </c>
      <c r="N2138" s="121">
        <v>0</v>
      </c>
      <c r="O2138" s="121">
        <v>49</v>
      </c>
    </row>
    <row r="2139" spans="1:15" x14ac:dyDescent="0.4">
      <c r="A2139" s="117" t="s">
        <v>6634</v>
      </c>
      <c r="B2139" s="117" t="s">
        <v>225</v>
      </c>
      <c r="C2139" s="117" t="s">
        <v>224</v>
      </c>
      <c r="D2139" s="117" t="s">
        <v>223</v>
      </c>
      <c r="E2139" s="117" t="s">
        <v>2387</v>
      </c>
      <c r="F2139" s="117" t="s">
        <v>2386</v>
      </c>
      <c r="G2139" s="118" t="str">
        <f t="shared" si="33"/>
        <v>288128北播磨こども発達支援センター事務組合わかあゆ園</v>
      </c>
      <c r="H2139" s="117"/>
      <c r="J2139" s="117"/>
      <c r="K2139" s="121">
        <v>38146</v>
      </c>
      <c r="L2139" s="121">
        <v>18647</v>
      </c>
      <c r="M2139" s="121">
        <v>7596</v>
      </c>
      <c r="N2139" s="121">
        <v>5320</v>
      </c>
      <c r="O2139" s="121">
        <v>44</v>
      </c>
    </row>
    <row r="2140" spans="1:15" x14ac:dyDescent="0.4">
      <c r="A2140" s="117" t="s">
        <v>6634</v>
      </c>
      <c r="B2140" s="117" t="s">
        <v>225</v>
      </c>
      <c r="C2140" s="117" t="s">
        <v>224</v>
      </c>
      <c r="D2140" s="117" t="s">
        <v>223</v>
      </c>
      <c r="E2140" s="117" t="s">
        <v>2385</v>
      </c>
      <c r="F2140" s="117" t="s">
        <v>2384</v>
      </c>
      <c r="G2140" s="118" t="str">
        <f t="shared" si="33"/>
        <v>288179揖龍保健衛生施設事務組合</v>
      </c>
      <c r="H2140" s="117"/>
      <c r="J2140" s="117"/>
      <c r="K2140" s="121">
        <v>298267</v>
      </c>
      <c r="L2140" s="121">
        <v>147806</v>
      </c>
      <c r="M2140" s="121">
        <v>71046</v>
      </c>
      <c r="N2140" s="121">
        <v>45729</v>
      </c>
      <c r="O2140" s="121">
        <v>584</v>
      </c>
    </row>
    <row r="2141" spans="1:15" x14ac:dyDescent="0.4">
      <c r="A2141" s="117" t="s">
        <v>6634</v>
      </c>
      <c r="B2141" s="117" t="s">
        <v>225</v>
      </c>
      <c r="C2141" s="117" t="s">
        <v>224</v>
      </c>
      <c r="D2141" s="117" t="s">
        <v>223</v>
      </c>
      <c r="E2141" s="117" t="s">
        <v>2383</v>
      </c>
      <c r="F2141" s="117" t="s">
        <v>2382</v>
      </c>
      <c r="G2141" s="118" t="str">
        <f t="shared" si="33"/>
        <v>288195加古川市外２市共有公会堂事務組合</v>
      </c>
      <c r="H2141" s="117"/>
      <c r="J2141" s="117"/>
      <c r="K2141" s="121">
        <v>0</v>
      </c>
      <c r="L2141" s="121">
        <v>0</v>
      </c>
      <c r="M2141" s="121">
        <v>0</v>
      </c>
      <c r="N2141" s="121">
        <v>0</v>
      </c>
      <c r="O2141" s="121">
        <v>0</v>
      </c>
    </row>
    <row r="2142" spans="1:15" x14ac:dyDescent="0.4">
      <c r="A2142" s="117" t="s">
        <v>6634</v>
      </c>
      <c r="B2142" s="117" t="s">
        <v>225</v>
      </c>
      <c r="C2142" s="117" t="s">
        <v>224</v>
      </c>
      <c r="D2142" s="117" t="s">
        <v>223</v>
      </c>
      <c r="E2142" s="117" t="s">
        <v>2381</v>
      </c>
      <c r="F2142" s="117" t="s">
        <v>2380</v>
      </c>
      <c r="G2142" s="118" t="str">
        <f t="shared" si="33"/>
        <v>288209市川町外三ヶ市町共有財産事務組合</v>
      </c>
      <c r="H2142" s="117"/>
      <c r="J2142" s="117"/>
      <c r="K2142" s="121">
        <v>8635</v>
      </c>
      <c r="L2142" s="121">
        <v>4296</v>
      </c>
      <c r="M2142" s="121">
        <v>1662</v>
      </c>
      <c r="N2142" s="121">
        <v>0</v>
      </c>
      <c r="O2142" s="121">
        <v>0</v>
      </c>
    </row>
    <row r="2143" spans="1:15" x14ac:dyDescent="0.4">
      <c r="A2143" s="117" t="s">
        <v>6634</v>
      </c>
      <c r="B2143" s="117" t="s">
        <v>225</v>
      </c>
      <c r="C2143" s="117" t="s">
        <v>224</v>
      </c>
      <c r="D2143" s="117" t="s">
        <v>223</v>
      </c>
      <c r="E2143" s="117" t="s">
        <v>2379</v>
      </c>
      <c r="F2143" s="117" t="s">
        <v>2378</v>
      </c>
      <c r="G2143" s="118" t="str">
        <f t="shared" si="33"/>
        <v>288268洲本市・南あわじ市山林事務組合</v>
      </c>
      <c r="H2143" s="117"/>
      <c r="J2143" s="117"/>
      <c r="K2143" s="121">
        <v>111</v>
      </c>
      <c r="L2143" s="121">
        <v>0</v>
      </c>
      <c r="M2143" s="121">
        <v>0</v>
      </c>
      <c r="N2143" s="121">
        <v>0</v>
      </c>
      <c r="O2143" s="121">
        <v>0</v>
      </c>
    </row>
    <row r="2144" spans="1:15" x14ac:dyDescent="0.4">
      <c r="A2144" s="117" t="s">
        <v>6634</v>
      </c>
      <c r="B2144" s="117" t="s">
        <v>225</v>
      </c>
      <c r="C2144" s="117" t="s">
        <v>224</v>
      </c>
      <c r="D2144" s="117" t="s">
        <v>223</v>
      </c>
      <c r="E2144" s="117" t="s">
        <v>2377</v>
      </c>
      <c r="F2144" s="117" t="s">
        <v>2376</v>
      </c>
      <c r="G2144" s="118" t="str">
        <f t="shared" si="33"/>
        <v>288284南あわじ市・洲本市小中学校組合</v>
      </c>
      <c r="H2144" s="117"/>
      <c r="J2144" s="117"/>
      <c r="K2144" s="121">
        <v>2999</v>
      </c>
      <c r="L2144" s="121">
        <v>0</v>
      </c>
      <c r="M2144" s="121">
        <v>0</v>
      </c>
      <c r="N2144" s="121">
        <v>0</v>
      </c>
      <c r="O2144" s="121">
        <v>9</v>
      </c>
    </row>
    <row r="2145" spans="1:15" x14ac:dyDescent="0.4">
      <c r="A2145" s="117" t="s">
        <v>6634</v>
      </c>
      <c r="B2145" s="117" t="s">
        <v>225</v>
      </c>
      <c r="C2145" s="117" t="s">
        <v>224</v>
      </c>
      <c r="D2145" s="117" t="s">
        <v>223</v>
      </c>
      <c r="E2145" s="117" t="s">
        <v>2375</v>
      </c>
      <c r="F2145" s="117" t="s">
        <v>2374</v>
      </c>
      <c r="G2145" s="118" t="str">
        <f t="shared" si="33"/>
        <v>288292北播磨清掃事務組合</v>
      </c>
      <c r="H2145" s="117"/>
      <c r="J2145" s="117"/>
      <c r="K2145" s="121">
        <v>134680</v>
      </c>
      <c r="L2145" s="121">
        <v>63820</v>
      </c>
      <c r="M2145" s="121">
        <v>30468</v>
      </c>
      <c r="N2145" s="121">
        <v>19567</v>
      </c>
      <c r="O2145" s="121">
        <v>1632</v>
      </c>
    </row>
    <row r="2146" spans="1:15" x14ac:dyDescent="0.4">
      <c r="A2146" s="117" t="s">
        <v>6634</v>
      </c>
      <c r="B2146" s="117" t="s">
        <v>225</v>
      </c>
      <c r="C2146" s="117" t="s">
        <v>224</v>
      </c>
      <c r="D2146" s="117" t="s">
        <v>223</v>
      </c>
      <c r="E2146" s="117" t="s">
        <v>2373</v>
      </c>
      <c r="F2146" s="117" t="s">
        <v>2372</v>
      </c>
      <c r="G2146" s="118" t="str">
        <f t="shared" si="33"/>
        <v>288535中播衛生施設事務組合</v>
      </c>
      <c r="H2146" s="117"/>
      <c r="J2146" s="117"/>
      <c r="K2146" s="121">
        <v>33797</v>
      </c>
      <c r="L2146" s="121">
        <v>17151</v>
      </c>
      <c r="M2146" s="121">
        <v>8626</v>
      </c>
      <c r="N2146" s="121">
        <v>5324</v>
      </c>
      <c r="O2146" s="121">
        <v>100</v>
      </c>
    </row>
    <row r="2147" spans="1:15" x14ac:dyDescent="0.4">
      <c r="A2147" s="117" t="s">
        <v>6634</v>
      </c>
      <c r="B2147" s="117" t="s">
        <v>225</v>
      </c>
      <c r="C2147" s="117" t="s">
        <v>224</v>
      </c>
      <c r="D2147" s="117" t="s">
        <v>223</v>
      </c>
      <c r="E2147" s="117" t="s">
        <v>2371</v>
      </c>
      <c r="F2147" s="117" t="s">
        <v>2370</v>
      </c>
      <c r="G2147" s="118" t="str">
        <f t="shared" si="33"/>
        <v>288691氷上多可衛生事務組合</v>
      </c>
      <c r="H2147" s="117"/>
      <c r="J2147" s="117"/>
      <c r="K2147" s="121">
        <v>60992</v>
      </c>
      <c r="L2147" s="121">
        <v>30752</v>
      </c>
      <c r="M2147" s="121">
        <v>13717</v>
      </c>
      <c r="N2147" s="121">
        <v>9208</v>
      </c>
      <c r="O2147" s="121">
        <v>147</v>
      </c>
    </row>
    <row r="2148" spans="1:15" x14ac:dyDescent="0.4">
      <c r="A2148" s="117" t="s">
        <v>6634</v>
      </c>
      <c r="B2148" s="117" t="s">
        <v>225</v>
      </c>
      <c r="C2148" s="117" t="s">
        <v>224</v>
      </c>
      <c r="D2148" s="117" t="s">
        <v>223</v>
      </c>
      <c r="E2148" s="117" t="s">
        <v>2369</v>
      </c>
      <c r="F2148" s="117" t="s">
        <v>2368</v>
      </c>
      <c r="G2148" s="118" t="str">
        <f t="shared" si="33"/>
        <v>288802兵庫県市町交通災害共済組合</v>
      </c>
      <c r="H2148" s="117"/>
      <c r="J2148" s="117"/>
      <c r="K2148" s="121">
        <v>0</v>
      </c>
      <c r="L2148" s="121">
        <v>0</v>
      </c>
      <c r="M2148" s="121">
        <v>0</v>
      </c>
      <c r="N2148" s="121">
        <v>0</v>
      </c>
      <c r="O2148" s="121">
        <v>0</v>
      </c>
    </row>
    <row r="2149" spans="1:15" x14ac:dyDescent="0.4">
      <c r="A2149" s="117" t="s">
        <v>6634</v>
      </c>
      <c r="B2149" s="117" t="s">
        <v>225</v>
      </c>
      <c r="C2149" s="117" t="s">
        <v>224</v>
      </c>
      <c r="D2149" s="117" t="s">
        <v>223</v>
      </c>
      <c r="E2149" s="117" t="s">
        <v>2367</v>
      </c>
      <c r="F2149" s="117" t="s">
        <v>2366</v>
      </c>
      <c r="G2149" s="118" t="str">
        <f t="shared" si="33"/>
        <v>288811兵庫県町議会議員公務災害補償組合</v>
      </c>
      <c r="H2149" s="117"/>
      <c r="J2149" s="117"/>
      <c r="K2149" s="121">
        <v>8478</v>
      </c>
      <c r="L2149" s="121">
        <v>2668</v>
      </c>
      <c r="M2149" s="121">
        <v>1251</v>
      </c>
      <c r="N2149" s="121">
        <v>784</v>
      </c>
      <c r="O2149" s="121">
        <v>3365</v>
      </c>
    </row>
    <row r="2150" spans="1:15" x14ac:dyDescent="0.4">
      <c r="A2150" s="117" t="s">
        <v>6634</v>
      </c>
      <c r="B2150" s="117" t="s">
        <v>225</v>
      </c>
      <c r="C2150" s="117" t="s">
        <v>224</v>
      </c>
      <c r="D2150" s="117" t="s">
        <v>223</v>
      </c>
      <c r="E2150" s="117" t="s">
        <v>2365</v>
      </c>
      <c r="F2150" s="117" t="s">
        <v>2364</v>
      </c>
      <c r="G2150" s="118" t="str">
        <f t="shared" si="33"/>
        <v>288900洲本市・南あわじ市衛生事務組合</v>
      </c>
      <c r="H2150" s="117"/>
      <c r="J2150" s="117"/>
      <c r="K2150" s="121">
        <v>112555</v>
      </c>
      <c r="L2150" s="121">
        <v>46001</v>
      </c>
      <c r="M2150" s="121">
        <v>26355</v>
      </c>
      <c r="N2150" s="121">
        <v>14698</v>
      </c>
      <c r="O2150" s="121">
        <v>214</v>
      </c>
    </row>
    <row r="2151" spans="1:15" x14ac:dyDescent="0.4">
      <c r="A2151" s="117" t="s">
        <v>6634</v>
      </c>
      <c r="B2151" s="117" t="s">
        <v>225</v>
      </c>
      <c r="C2151" s="117" t="s">
        <v>224</v>
      </c>
      <c r="D2151" s="117" t="s">
        <v>223</v>
      </c>
      <c r="E2151" s="117" t="s">
        <v>2363</v>
      </c>
      <c r="F2151" s="117" t="s">
        <v>2362</v>
      </c>
      <c r="G2151" s="118" t="str">
        <f t="shared" si="33"/>
        <v>289027加古郡衛生事務組合</v>
      </c>
      <c r="H2151" s="117"/>
      <c r="J2151" s="117"/>
      <c r="K2151" s="121">
        <v>78778</v>
      </c>
      <c r="L2151" s="121">
        <v>46099</v>
      </c>
      <c r="M2151" s="121">
        <v>19278</v>
      </c>
      <c r="N2151" s="121">
        <v>8250</v>
      </c>
      <c r="O2151" s="121">
        <v>236</v>
      </c>
    </row>
    <row r="2152" spans="1:15" x14ac:dyDescent="0.4">
      <c r="A2152" s="117" t="s">
        <v>6634</v>
      </c>
      <c r="B2152" s="117" t="s">
        <v>225</v>
      </c>
      <c r="C2152" s="117" t="s">
        <v>224</v>
      </c>
      <c r="D2152" s="117" t="s">
        <v>223</v>
      </c>
      <c r="E2152" s="117" t="s">
        <v>2361</v>
      </c>
      <c r="F2152" s="117" t="s">
        <v>2360</v>
      </c>
      <c r="G2152" s="118" t="str">
        <f t="shared" si="33"/>
        <v>289035播磨内陸医務事業組合</v>
      </c>
      <c r="H2152" s="117"/>
      <c r="J2152" s="117"/>
      <c r="K2152" s="121">
        <v>83399</v>
      </c>
      <c r="L2152" s="121">
        <v>36995</v>
      </c>
      <c r="M2152" s="121">
        <v>16517</v>
      </c>
      <c r="N2152" s="121">
        <v>11062</v>
      </c>
      <c r="O2152" s="121">
        <v>57</v>
      </c>
    </row>
    <row r="2153" spans="1:15" x14ac:dyDescent="0.4">
      <c r="A2153" s="117" t="s">
        <v>6634</v>
      </c>
      <c r="B2153" s="117" t="s">
        <v>225</v>
      </c>
      <c r="C2153" s="117" t="s">
        <v>224</v>
      </c>
      <c r="D2153" s="117" t="s">
        <v>223</v>
      </c>
      <c r="E2153" s="117" t="s">
        <v>2359</v>
      </c>
      <c r="F2153" s="117" t="s">
        <v>2358</v>
      </c>
      <c r="G2153" s="118" t="str">
        <f t="shared" si="33"/>
        <v>289043淡路広域行政事務組合（普通会計分）</v>
      </c>
      <c r="H2153" s="117"/>
      <c r="J2153" s="117"/>
      <c r="K2153" s="121">
        <v>16635</v>
      </c>
      <c r="L2153" s="121">
        <v>4090</v>
      </c>
      <c r="M2153" s="121">
        <v>2645</v>
      </c>
      <c r="N2153" s="121">
        <v>1327</v>
      </c>
      <c r="O2153" s="121">
        <v>24</v>
      </c>
    </row>
    <row r="2154" spans="1:15" x14ac:dyDescent="0.4">
      <c r="A2154" s="117" t="s">
        <v>6634</v>
      </c>
      <c r="B2154" s="117" t="s">
        <v>225</v>
      </c>
      <c r="C2154" s="117" t="s">
        <v>224</v>
      </c>
      <c r="D2154" s="117" t="s">
        <v>223</v>
      </c>
      <c r="E2154" s="117" t="s">
        <v>2357</v>
      </c>
      <c r="F2154" s="117" t="s">
        <v>2356</v>
      </c>
      <c r="G2154" s="118" t="str">
        <f t="shared" si="33"/>
        <v>289051南但広域行政事務組合（普通会計分）</v>
      </c>
      <c r="H2154" s="117"/>
      <c r="J2154" s="117"/>
      <c r="K2154" s="121">
        <v>790571</v>
      </c>
      <c r="L2154" s="121">
        <v>369117</v>
      </c>
      <c r="M2154" s="121">
        <v>233670</v>
      </c>
      <c r="N2154" s="121">
        <v>121497</v>
      </c>
      <c r="O2154" s="121">
        <v>1431</v>
      </c>
    </row>
    <row r="2155" spans="1:15" x14ac:dyDescent="0.4">
      <c r="A2155" s="117" t="s">
        <v>6634</v>
      </c>
      <c r="B2155" s="117" t="s">
        <v>225</v>
      </c>
      <c r="C2155" s="117" t="s">
        <v>224</v>
      </c>
      <c r="D2155" s="117" t="s">
        <v>223</v>
      </c>
      <c r="E2155" s="117" t="s">
        <v>2355</v>
      </c>
      <c r="F2155" s="117" t="s">
        <v>2354</v>
      </c>
      <c r="G2155" s="118" t="str">
        <f t="shared" si="33"/>
        <v>289060淡路広域消防事務組合</v>
      </c>
      <c r="H2155" s="117"/>
      <c r="J2155" s="117"/>
      <c r="K2155" s="121">
        <v>1317534</v>
      </c>
      <c r="L2155" s="121">
        <v>621930</v>
      </c>
      <c r="M2155" s="121">
        <v>381745</v>
      </c>
      <c r="N2155" s="121">
        <v>204493</v>
      </c>
      <c r="O2155" s="121">
        <v>2406</v>
      </c>
    </row>
    <row r="2156" spans="1:15" x14ac:dyDescent="0.4">
      <c r="A2156" s="117" t="s">
        <v>6634</v>
      </c>
      <c r="B2156" s="117" t="s">
        <v>225</v>
      </c>
      <c r="C2156" s="117" t="s">
        <v>224</v>
      </c>
      <c r="D2156" s="117" t="s">
        <v>223</v>
      </c>
      <c r="E2156" s="117" t="s">
        <v>2353</v>
      </c>
      <c r="F2156" s="117" t="s">
        <v>2352</v>
      </c>
      <c r="G2156" s="118" t="str">
        <f t="shared" si="33"/>
        <v>289191丹波少年自然の家事務組合</v>
      </c>
      <c r="H2156" s="117"/>
      <c r="J2156" s="117"/>
      <c r="K2156" s="121">
        <v>57595</v>
      </c>
      <c r="L2156" s="121">
        <v>28990</v>
      </c>
      <c r="M2156" s="121">
        <v>14962</v>
      </c>
      <c r="N2156" s="121">
        <v>8838</v>
      </c>
      <c r="O2156" s="121">
        <v>52</v>
      </c>
    </row>
    <row r="2157" spans="1:15" x14ac:dyDescent="0.4">
      <c r="A2157" s="117" t="s">
        <v>6634</v>
      </c>
      <c r="B2157" s="117" t="s">
        <v>225</v>
      </c>
      <c r="C2157" s="117" t="s">
        <v>224</v>
      </c>
      <c r="D2157" s="117" t="s">
        <v>223</v>
      </c>
      <c r="E2157" s="117" t="s">
        <v>2351</v>
      </c>
      <c r="F2157" s="117" t="s">
        <v>2350</v>
      </c>
      <c r="G2157" s="118" t="str">
        <f t="shared" si="33"/>
        <v>289205西脇多可行政事務組合（普通会計分）</v>
      </c>
      <c r="H2157" s="117"/>
      <c r="J2157" s="117"/>
      <c r="K2157" s="121">
        <v>34446</v>
      </c>
      <c r="L2157" s="121">
        <v>9706</v>
      </c>
      <c r="M2157" s="121">
        <v>5681</v>
      </c>
      <c r="N2157" s="121">
        <v>3233</v>
      </c>
      <c r="O2157" s="121">
        <v>98</v>
      </c>
    </row>
    <row r="2158" spans="1:15" x14ac:dyDescent="0.4">
      <c r="A2158" s="117" t="s">
        <v>6634</v>
      </c>
      <c r="B2158" s="117" t="s">
        <v>225</v>
      </c>
      <c r="C2158" s="117" t="s">
        <v>224</v>
      </c>
      <c r="D2158" s="117" t="s">
        <v>223</v>
      </c>
      <c r="E2158" s="117" t="s">
        <v>2349</v>
      </c>
      <c r="F2158" s="117" t="s">
        <v>2348</v>
      </c>
      <c r="G2158" s="118" t="str">
        <f t="shared" si="33"/>
        <v>289221兵庫県競馬組合</v>
      </c>
      <c r="H2158" s="117"/>
      <c r="J2158" s="117"/>
      <c r="K2158" s="121">
        <v>0</v>
      </c>
      <c r="L2158" s="121">
        <v>0</v>
      </c>
      <c r="M2158" s="121">
        <v>0</v>
      </c>
      <c r="N2158" s="121">
        <v>0</v>
      </c>
      <c r="O2158" s="121">
        <v>0</v>
      </c>
    </row>
    <row r="2159" spans="1:15" x14ac:dyDescent="0.4">
      <c r="A2159" s="117" t="s">
        <v>6634</v>
      </c>
      <c r="B2159" s="117" t="s">
        <v>225</v>
      </c>
      <c r="C2159" s="117" t="s">
        <v>224</v>
      </c>
      <c r="D2159" s="117" t="s">
        <v>223</v>
      </c>
      <c r="E2159" s="117" t="s">
        <v>2347</v>
      </c>
      <c r="F2159" s="117" t="s">
        <v>2346</v>
      </c>
      <c r="G2159" s="118" t="str">
        <f t="shared" si="33"/>
        <v>289230美方郡広域事務組合（普通会計分）</v>
      </c>
      <c r="H2159" s="117"/>
      <c r="J2159" s="117"/>
      <c r="K2159" s="121">
        <v>679393</v>
      </c>
      <c r="L2159" s="121">
        <v>322500</v>
      </c>
      <c r="M2159" s="121">
        <v>179744</v>
      </c>
      <c r="N2159" s="121">
        <v>104411</v>
      </c>
      <c r="O2159" s="121">
        <v>1140</v>
      </c>
    </row>
    <row r="2160" spans="1:15" x14ac:dyDescent="0.4">
      <c r="A2160" s="117" t="s">
        <v>6634</v>
      </c>
      <c r="B2160" s="117" t="s">
        <v>225</v>
      </c>
      <c r="C2160" s="117" t="s">
        <v>224</v>
      </c>
      <c r="D2160" s="117" t="s">
        <v>223</v>
      </c>
      <c r="E2160" s="117" t="s">
        <v>2345</v>
      </c>
      <c r="F2160" s="117" t="s">
        <v>2344</v>
      </c>
      <c r="G2160" s="118" t="str">
        <f t="shared" si="33"/>
        <v>289256中播北部行政事務組合</v>
      </c>
      <c r="H2160" s="117"/>
      <c r="J2160" s="117"/>
      <c r="K2160" s="121">
        <v>9067</v>
      </c>
      <c r="L2160" s="121">
        <v>4436</v>
      </c>
      <c r="M2160" s="121">
        <v>2183</v>
      </c>
      <c r="N2160" s="121">
        <v>1382</v>
      </c>
      <c r="O2160" s="121">
        <v>7</v>
      </c>
    </row>
    <row r="2161" spans="1:15" x14ac:dyDescent="0.4">
      <c r="A2161" s="117" t="s">
        <v>6634</v>
      </c>
      <c r="B2161" s="117" t="s">
        <v>225</v>
      </c>
      <c r="C2161" s="117" t="s">
        <v>224</v>
      </c>
      <c r="D2161" s="117" t="s">
        <v>223</v>
      </c>
      <c r="E2161" s="117" t="s">
        <v>2343</v>
      </c>
      <c r="F2161" s="117" t="s">
        <v>2342</v>
      </c>
      <c r="G2161" s="118" t="str">
        <f t="shared" si="33"/>
        <v>289264姫路福崎斎苑施設事務組合</v>
      </c>
      <c r="H2161" s="117"/>
      <c r="J2161" s="117"/>
      <c r="K2161" s="121">
        <v>22191</v>
      </c>
      <c r="L2161" s="121">
        <v>11124</v>
      </c>
      <c r="M2161" s="121">
        <v>5842</v>
      </c>
      <c r="N2161" s="121">
        <v>3513</v>
      </c>
      <c r="O2161" s="121">
        <v>19</v>
      </c>
    </row>
    <row r="2162" spans="1:15" x14ac:dyDescent="0.4">
      <c r="A2162" s="117" t="s">
        <v>6634</v>
      </c>
      <c r="B2162" s="117" t="s">
        <v>225</v>
      </c>
      <c r="C2162" s="117" t="s">
        <v>224</v>
      </c>
      <c r="D2162" s="117" t="s">
        <v>223</v>
      </c>
      <c r="E2162" s="117" t="s">
        <v>2341</v>
      </c>
      <c r="F2162" s="117" t="s">
        <v>2340</v>
      </c>
      <c r="G2162" s="118" t="str">
        <f t="shared" si="33"/>
        <v>289329小野加東加西環境施設事務組合</v>
      </c>
      <c r="H2162" s="117"/>
      <c r="J2162" s="117"/>
      <c r="K2162" s="121">
        <v>22959</v>
      </c>
      <c r="L2162" s="121">
        <v>10052</v>
      </c>
      <c r="M2162" s="121">
        <v>5446</v>
      </c>
      <c r="N2162" s="121">
        <v>3101</v>
      </c>
      <c r="O2162" s="121">
        <v>75</v>
      </c>
    </row>
    <row r="2163" spans="1:15" x14ac:dyDescent="0.4">
      <c r="A2163" s="117" t="s">
        <v>6634</v>
      </c>
      <c r="B2163" s="117" t="s">
        <v>225</v>
      </c>
      <c r="C2163" s="117" t="s">
        <v>224</v>
      </c>
      <c r="D2163" s="117" t="s">
        <v>223</v>
      </c>
      <c r="E2163" s="117" t="s">
        <v>2339</v>
      </c>
      <c r="F2163" s="117" t="s">
        <v>2338</v>
      </c>
      <c r="G2163" s="118" t="str">
        <f t="shared" si="33"/>
        <v>289337揖龍地区農業共済事務組合</v>
      </c>
      <c r="H2163" s="117"/>
      <c r="J2163" s="117"/>
      <c r="K2163" s="121">
        <v>0</v>
      </c>
      <c r="L2163" s="121">
        <v>0</v>
      </c>
      <c r="M2163" s="121">
        <v>0</v>
      </c>
      <c r="N2163" s="121">
        <v>0</v>
      </c>
      <c r="O2163" s="121">
        <v>0</v>
      </c>
    </row>
    <row r="2164" spans="1:15" x14ac:dyDescent="0.4">
      <c r="A2164" s="117" t="s">
        <v>6634</v>
      </c>
      <c r="B2164" s="117" t="s">
        <v>225</v>
      </c>
      <c r="C2164" s="117" t="s">
        <v>224</v>
      </c>
      <c r="D2164" s="117" t="s">
        <v>223</v>
      </c>
      <c r="E2164" s="117" t="s">
        <v>2337</v>
      </c>
      <c r="F2164" s="117" t="s">
        <v>2336</v>
      </c>
      <c r="G2164" s="118" t="str">
        <f t="shared" si="33"/>
        <v>289370美方郡広域事務組合（事業会計分）</v>
      </c>
      <c r="H2164" s="117"/>
      <c r="J2164" s="117"/>
      <c r="K2164" s="121">
        <v>0</v>
      </c>
      <c r="L2164" s="121">
        <v>0</v>
      </c>
      <c r="M2164" s="121">
        <v>0</v>
      </c>
      <c r="N2164" s="121">
        <v>0</v>
      </c>
      <c r="O2164" s="121">
        <v>0</v>
      </c>
    </row>
    <row r="2165" spans="1:15" x14ac:dyDescent="0.4">
      <c r="A2165" s="117" t="s">
        <v>6634</v>
      </c>
      <c r="B2165" s="117" t="s">
        <v>225</v>
      </c>
      <c r="C2165" s="117" t="s">
        <v>224</v>
      </c>
      <c r="D2165" s="117" t="s">
        <v>223</v>
      </c>
      <c r="E2165" s="117" t="s">
        <v>2335</v>
      </c>
      <c r="F2165" s="117" t="s">
        <v>2334</v>
      </c>
      <c r="G2165" s="118" t="str">
        <f t="shared" si="33"/>
        <v>289418赤相農業共済事務組合</v>
      </c>
      <c r="H2165" s="117"/>
      <c r="J2165" s="117"/>
      <c r="K2165" s="121">
        <v>0</v>
      </c>
      <c r="L2165" s="121">
        <v>0</v>
      </c>
      <c r="M2165" s="121">
        <v>0</v>
      </c>
      <c r="N2165" s="121">
        <v>0</v>
      </c>
      <c r="O2165" s="121">
        <v>0</v>
      </c>
    </row>
    <row r="2166" spans="1:15" x14ac:dyDescent="0.4">
      <c r="A2166" s="117" t="s">
        <v>6634</v>
      </c>
      <c r="B2166" s="117" t="s">
        <v>225</v>
      </c>
      <c r="C2166" s="117" t="s">
        <v>224</v>
      </c>
      <c r="D2166" s="117" t="s">
        <v>223</v>
      </c>
      <c r="E2166" s="117" t="s">
        <v>2333</v>
      </c>
      <c r="F2166" s="117" t="s">
        <v>2332</v>
      </c>
      <c r="G2166" s="118" t="str">
        <f t="shared" si="33"/>
        <v>289451小野加東広域事務組合（事業会計分）</v>
      </c>
      <c r="H2166" s="117"/>
      <c r="J2166" s="117"/>
      <c r="K2166" s="121">
        <v>0</v>
      </c>
      <c r="L2166" s="121">
        <v>0</v>
      </c>
      <c r="M2166" s="121">
        <v>0</v>
      </c>
      <c r="N2166" s="121">
        <v>0</v>
      </c>
      <c r="O2166" s="121">
        <v>0</v>
      </c>
    </row>
    <row r="2167" spans="1:15" x14ac:dyDescent="0.4">
      <c r="A2167" s="117" t="s">
        <v>6634</v>
      </c>
      <c r="B2167" s="117" t="s">
        <v>225</v>
      </c>
      <c r="C2167" s="117" t="s">
        <v>224</v>
      </c>
      <c r="D2167" s="117" t="s">
        <v>223</v>
      </c>
      <c r="E2167" s="117" t="s">
        <v>2331</v>
      </c>
      <c r="F2167" s="117" t="s">
        <v>2330</v>
      </c>
      <c r="G2167" s="118" t="str">
        <f t="shared" si="33"/>
        <v>289477西脇多可行政事務組合（事業会計分）</v>
      </c>
      <c r="H2167" s="117"/>
      <c r="J2167" s="117"/>
      <c r="K2167" s="121">
        <v>0</v>
      </c>
      <c r="L2167" s="121">
        <v>0</v>
      </c>
      <c r="M2167" s="121">
        <v>0</v>
      </c>
      <c r="N2167" s="121">
        <v>0</v>
      </c>
      <c r="O2167" s="121">
        <v>0</v>
      </c>
    </row>
    <row r="2168" spans="1:15" x14ac:dyDescent="0.4">
      <c r="A2168" s="117" t="s">
        <v>6634</v>
      </c>
      <c r="B2168" s="117" t="s">
        <v>225</v>
      </c>
      <c r="C2168" s="117" t="s">
        <v>224</v>
      </c>
      <c r="D2168" s="117" t="s">
        <v>223</v>
      </c>
      <c r="E2168" s="117" t="s">
        <v>2329</v>
      </c>
      <c r="F2168" s="117" t="s">
        <v>2328</v>
      </c>
      <c r="G2168" s="118" t="str">
        <f t="shared" si="33"/>
        <v>289485中播農業共済事務組合</v>
      </c>
      <c r="H2168" s="117"/>
      <c r="J2168" s="117"/>
      <c r="K2168" s="121">
        <v>0</v>
      </c>
      <c r="L2168" s="121">
        <v>0</v>
      </c>
      <c r="M2168" s="121">
        <v>0</v>
      </c>
      <c r="N2168" s="121">
        <v>0</v>
      </c>
      <c r="O2168" s="121">
        <v>0</v>
      </c>
    </row>
    <row r="2169" spans="1:15" x14ac:dyDescent="0.4">
      <c r="A2169" s="117" t="s">
        <v>6634</v>
      </c>
      <c r="B2169" s="117" t="s">
        <v>225</v>
      </c>
      <c r="C2169" s="117" t="s">
        <v>224</v>
      </c>
      <c r="D2169" s="117" t="s">
        <v>223</v>
      </c>
      <c r="E2169" s="117" t="s">
        <v>2327</v>
      </c>
      <c r="F2169" s="117" t="s">
        <v>2326</v>
      </c>
      <c r="G2169" s="118" t="str">
        <f t="shared" si="33"/>
        <v>289515くれさか環境事務組合</v>
      </c>
      <c r="H2169" s="117"/>
      <c r="J2169" s="117"/>
      <c r="K2169" s="121">
        <v>141515</v>
      </c>
      <c r="L2169" s="121">
        <v>72636</v>
      </c>
      <c r="M2169" s="121">
        <v>33330</v>
      </c>
      <c r="N2169" s="121">
        <v>21303</v>
      </c>
      <c r="O2169" s="121">
        <v>1472</v>
      </c>
    </row>
    <row r="2170" spans="1:15" x14ac:dyDescent="0.4">
      <c r="A2170" s="117" t="s">
        <v>6634</v>
      </c>
      <c r="B2170" s="117" t="s">
        <v>225</v>
      </c>
      <c r="C2170" s="117" t="s">
        <v>224</v>
      </c>
      <c r="D2170" s="117" t="s">
        <v>223</v>
      </c>
      <c r="E2170" s="117" t="s">
        <v>2325</v>
      </c>
      <c r="F2170" s="117" t="s">
        <v>2324</v>
      </c>
      <c r="G2170" s="118" t="str">
        <f t="shared" si="33"/>
        <v>289558北但行政事務組合（普通会計分）</v>
      </c>
      <c r="H2170" s="117"/>
      <c r="J2170" s="117"/>
      <c r="K2170" s="121">
        <v>3420</v>
      </c>
      <c r="L2170" s="121">
        <v>0</v>
      </c>
      <c r="M2170" s="121">
        <v>0</v>
      </c>
      <c r="N2170" s="121">
        <v>0</v>
      </c>
      <c r="O2170" s="121">
        <v>3</v>
      </c>
    </row>
    <row r="2171" spans="1:15" x14ac:dyDescent="0.4">
      <c r="A2171" s="117" t="s">
        <v>6634</v>
      </c>
      <c r="B2171" s="117" t="s">
        <v>225</v>
      </c>
      <c r="C2171" s="117" t="s">
        <v>224</v>
      </c>
      <c r="D2171" s="117" t="s">
        <v>223</v>
      </c>
      <c r="E2171" s="117" t="s">
        <v>2323</v>
      </c>
      <c r="F2171" s="117" t="s">
        <v>2322</v>
      </c>
      <c r="G2171" s="118" t="str">
        <f t="shared" si="33"/>
        <v>289566但馬広域行政事務組合</v>
      </c>
      <c r="H2171" s="117"/>
      <c r="J2171" s="117"/>
      <c r="K2171" s="121">
        <v>18495</v>
      </c>
      <c r="L2171" s="121">
        <v>9761</v>
      </c>
      <c r="M2171" s="121">
        <v>4971</v>
      </c>
      <c r="N2171" s="121">
        <v>3001</v>
      </c>
      <c r="O2171" s="121">
        <v>15</v>
      </c>
    </row>
    <row r="2172" spans="1:15" x14ac:dyDescent="0.4">
      <c r="A2172" s="117" t="s">
        <v>6634</v>
      </c>
      <c r="B2172" s="117" t="s">
        <v>225</v>
      </c>
      <c r="C2172" s="117" t="s">
        <v>224</v>
      </c>
      <c r="D2172" s="117" t="s">
        <v>223</v>
      </c>
      <c r="E2172" s="117" t="s">
        <v>2321</v>
      </c>
      <c r="F2172" s="117" t="s">
        <v>2320</v>
      </c>
      <c r="G2172" s="118" t="str">
        <f t="shared" si="33"/>
        <v>289591小野加東広域事務組合（普通会計分）</v>
      </c>
      <c r="H2172" s="117"/>
      <c r="J2172" s="117"/>
      <c r="K2172" s="121">
        <v>21460</v>
      </c>
      <c r="L2172" s="121">
        <v>4232</v>
      </c>
      <c r="M2172" s="121">
        <v>2200</v>
      </c>
      <c r="N2172" s="121">
        <v>2400</v>
      </c>
      <c r="O2172" s="121">
        <v>0</v>
      </c>
    </row>
    <row r="2173" spans="1:15" x14ac:dyDescent="0.4">
      <c r="A2173" s="117" t="s">
        <v>6634</v>
      </c>
      <c r="B2173" s="117" t="s">
        <v>225</v>
      </c>
      <c r="C2173" s="117" t="s">
        <v>224</v>
      </c>
      <c r="D2173" s="117" t="s">
        <v>223</v>
      </c>
      <c r="E2173" s="117" t="s">
        <v>2319</v>
      </c>
      <c r="F2173" s="117" t="s">
        <v>2318</v>
      </c>
      <c r="G2173" s="118" t="str">
        <f t="shared" si="33"/>
        <v>289604東播磨農業共済事務組合</v>
      </c>
      <c r="H2173" s="117"/>
      <c r="J2173" s="117"/>
      <c r="K2173" s="121">
        <v>0</v>
      </c>
      <c r="L2173" s="121">
        <v>0</v>
      </c>
      <c r="M2173" s="121">
        <v>0</v>
      </c>
      <c r="N2173" s="121">
        <v>0</v>
      </c>
      <c r="O2173" s="121">
        <v>0</v>
      </c>
    </row>
    <row r="2174" spans="1:15" x14ac:dyDescent="0.4">
      <c r="A2174" s="117" t="s">
        <v>6634</v>
      </c>
      <c r="B2174" s="117" t="s">
        <v>225</v>
      </c>
      <c r="C2174" s="117" t="s">
        <v>224</v>
      </c>
      <c r="D2174" s="117" t="s">
        <v>223</v>
      </c>
      <c r="E2174" s="117" t="s">
        <v>2317</v>
      </c>
      <c r="F2174" s="117" t="s">
        <v>2316</v>
      </c>
      <c r="G2174" s="118" t="str">
        <f t="shared" si="33"/>
        <v>289612播磨高原広域事務組合（普通会計分）</v>
      </c>
      <c r="H2174" s="117"/>
      <c r="J2174" s="117"/>
      <c r="K2174" s="121">
        <v>47486</v>
      </c>
      <c r="L2174" s="121">
        <v>22697</v>
      </c>
      <c r="M2174" s="121">
        <v>11189</v>
      </c>
      <c r="N2174" s="121">
        <v>7077</v>
      </c>
      <c r="O2174" s="121">
        <v>49</v>
      </c>
    </row>
    <row r="2175" spans="1:15" x14ac:dyDescent="0.4">
      <c r="A2175" s="117" t="s">
        <v>6634</v>
      </c>
      <c r="B2175" s="117" t="s">
        <v>225</v>
      </c>
      <c r="C2175" s="117" t="s">
        <v>224</v>
      </c>
      <c r="D2175" s="117" t="s">
        <v>223</v>
      </c>
      <c r="E2175" s="117" t="s">
        <v>2315</v>
      </c>
      <c r="F2175" s="117" t="s">
        <v>2314</v>
      </c>
      <c r="G2175" s="118" t="str">
        <f t="shared" si="33"/>
        <v>289647淡路広域行政事務組合（事業会計分）</v>
      </c>
      <c r="H2175" s="117"/>
      <c r="J2175" s="117"/>
      <c r="K2175" s="121">
        <v>0</v>
      </c>
      <c r="L2175" s="121">
        <v>0</v>
      </c>
      <c r="M2175" s="121">
        <v>0</v>
      </c>
      <c r="N2175" s="121">
        <v>0</v>
      </c>
      <c r="O2175" s="121">
        <v>0</v>
      </c>
    </row>
    <row r="2176" spans="1:15" x14ac:dyDescent="0.4">
      <c r="A2176" s="117" t="s">
        <v>6634</v>
      </c>
      <c r="B2176" s="117" t="s">
        <v>225</v>
      </c>
      <c r="C2176" s="117" t="s">
        <v>224</v>
      </c>
      <c r="D2176" s="117" t="s">
        <v>223</v>
      </c>
      <c r="E2176" s="117" t="s">
        <v>2313</v>
      </c>
      <c r="F2176" s="117" t="s">
        <v>2312</v>
      </c>
      <c r="G2176" s="118" t="str">
        <f t="shared" si="33"/>
        <v>289671猪名川上流広域ごみ処理施設組合</v>
      </c>
      <c r="H2176" s="117"/>
      <c r="J2176" s="117"/>
      <c r="K2176" s="121">
        <v>169840</v>
      </c>
      <c r="L2176" s="121">
        <v>164274</v>
      </c>
      <c r="M2176" s="121">
        <v>0</v>
      </c>
      <c r="N2176" s="121">
        <v>0</v>
      </c>
      <c r="O2176" s="121">
        <v>66</v>
      </c>
    </row>
    <row r="2177" spans="1:15" x14ac:dyDescent="0.4">
      <c r="A2177" s="117" t="s">
        <v>6634</v>
      </c>
      <c r="B2177" s="117" t="s">
        <v>225</v>
      </c>
      <c r="C2177" s="117" t="s">
        <v>224</v>
      </c>
      <c r="D2177" s="117" t="s">
        <v>223</v>
      </c>
      <c r="E2177" s="117" t="s">
        <v>2311</v>
      </c>
      <c r="F2177" s="117" t="s">
        <v>2310</v>
      </c>
      <c r="G2177" s="118" t="str">
        <f t="shared" si="33"/>
        <v>289701にしはりま環境事務組合</v>
      </c>
      <c r="H2177" s="117"/>
      <c r="J2177" s="117"/>
      <c r="K2177" s="121">
        <v>2865</v>
      </c>
      <c r="L2177" s="121">
        <v>0</v>
      </c>
      <c r="M2177" s="121">
        <v>208</v>
      </c>
      <c r="N2177" s="121">
        <v>0</v>
      </c>
      <c r="O2177" s="121">
        <v>0</v>
      </c>
    </row>
    <row r="2178" spans="1:15" x14ac:dyDescent="0.4">
      <c r="A2178" s="117" t="s">
        <v>6634</v>
      </c>
      <c r="B2178" s="117" t="s">
        <v>225</v>
      </c>
      <c r="C2178" s="117" t="s">
        <v>224</v>
      </c>
      <c r="D2178" s="117" t="s">
        <v>223</v>
      </c>
      <c r="E2178" s="117" t="s">
        <v>2309</v>
      </c>
      <c r="F2178" s="117" t="s">
        <v>2308</v>
      </c>
      <c r="G2178" s="118" t="str">
        <f t="shared" ref="G2178:G2241" si="34">E2178&amp;F2178</f>
        <v>289710兵庫県後期高齢者医療広域連合（普通会計分）</v>
      </c>
      <c r="H2178" s="117"/>
      <c r="J2178" s="117"/>
      <c r="K2178" s="121">
        <v>1083</v>
      </c>
      <c r="L2178" s="121">
        <v>0</v>
      </c>
      <c r="M2178" s="121">
        <v>0</v>
      </c>
      <c r="N2178" s="121">
        <v>0</v>
      </c>
      <c r="O2178" s="121">
        <v>4</v>
      </c>
    </row>
    <row r="2179" spans="1:15" x14ac:dyDescent="0.4">
      <c r="A2179" s="117" t="s">
        <v>6634</v>
      </c>
      <c r="B2179" s="117" t="s">
        <v>225</v>
      </c>
      <c r="C2179" s="117" t="s">
        <v>224</v>
      </c>
      <c r="D2179" s="117" t="s">
        <v>223</v>
      </c>
      <c r="E2179" s="117" t="s">
        <v>2307</v>
      </c>
      <c r="F2179" s="117" t="s">
        <v>2306</v>
      </c>
      <c r="G2179" s="118" t="str">
        <f t="shared" si="34"/>
        <v>289728兵庫県後期高齢者医療広域連合（事業会計分）</v>
      </c>
      <c r="H2179" s="117"/>
      <c r="J2179" s="117"/>
      <c r="K2179" s="121">
        <v>0</v>
      </c>
      <c r="L2179" s="121">
        <v>0</v>
      </c>
      <c r="M2179" s="121">
        <v>0</v>
      </c>
      <c r="N2179" s="121">
        <v>0</v>
      </c>
      <c r="O2179" s="121">
        <v>0</v>
      </c>
    </row>
    <row r="2180" spans="1:15" x14ac:dyDescent="0.4">
      <c r="A2180" s="117" t="s">
        <v>6634</v>
      </c>
      <c r="B2180" s="117" t="s">
        <v>225</v>
      </c>
      <c r="C2180" s="117" t="s">
        <v>224</v>
      </c>
      <c r="D2180" s="117" t="s">
        <v>223</v>
      </c>
      <c r="E2180" s="117" t="s">
        <v>2305</v>
      </c>
      <c r="F2180" s="117" t="s">
        <v>2304</v>
      </c>
      <c r="G2180" s="118" t="str">
        <f t="shared" si="34"/>
        <v>289744南但広域行政事務組合（事業会計分）</v>
      </c>
      <c r="H2180" s="117"/>
      <c r="J2180" s="117"/>
      <c r="K2180" s="121">
        <v>0</v>
      </c>
      <c r="L2180" s="121">
        <v>0</v>
      </c>
      <c r="M2180" s="121">
        <v>0</v>
      </c>
      <c r="N2180" s="121">
        <v>0</v>
      </c>
      <c r="O2180" s="121">
        <v>0</v>
      </c>
    </row>
    <row r="2181" spans="1:15" x14ac:dyDescent="0.4">
      <c r="A2181" s="117" t="s">
        <v>6634</v>
      </c>
      <c r="B2181" s="117" t="s">
        <v>225</v>
      </c>
      <c r="C2181" s="117" t="s">
        <v>224</v>
      </c>
      <c r="D2181" s="117" t="s">
        <v>223</v>
      </c>
      <c r="E2181" s="117" t="s">
        <v>2303</v>
      </c>
      <c r="F2181" s="117" t="s">
        <v>2302</v>
      </c>
      <c r="G2181" s="118" t="str">
        <f t="shared" si="34"/>
        <v>289752北はりま消防組合</v>
      </c>
      <c r="H2181" s="117"/>
      <c r="J2181" s="117"/>
      <c r="K2181" s="121">
        <v>1781810</v>
      </c>
      <c r="L2181" s="121">
        <v>842140</v>
      </c>
      <c r="M2181" s="121">
        <v>501398</v>
      </c>
      <c r="N2181" s="121">
        <v>274496</v>
      </c>
      <c r="O2181" s="121">
        <v>3216</v>
      </c>
    </row>
    <row r="2182" spans="1:15" x14ac:dyDescent="0.4">
      <c r="A2182" s="117" t="s">
        <v>6634</v>
      </c>
      <c r="B2182" s="117" t="s">
        <v>225</v>
      </c>
      <c r="C2182" s="117" t="s">
        <v>224</v>
      </c>
      <c r="D2182" s="117" t="s">
        <v>223</v>
      </c>
      <c r="E2182" s="117" t="s">
        <v>2301</v>
      </c>
      <c r="F2182" s="117" t="s">
        <v>2300</v>
      </c>
      <c r="G2182" s="118" t="str">
        <f t="shared" si="34"/>
        <v>289761西はりま消防組合</v>
      </c>
      <c r="H2182" s="117"/>
      <c r="J2182" s="117"/>
      <c r="K2182" s="121">
        <v>2345732</v>
      </c>
      <c r="L2182" s="121">
        <v>1133908</v>
      </c>
      <c r="M2182" s="121">
        <v>646044</v>
      </c>
      <c r="N2182" s="121">
        <v>360318</v>
      </c>
      <c r="O2182" s="121">
        <v>4126</v>
      </c>
    </row>
    <row r="2183" spans="1:15" x14ac:dyDescent="0.4">
      <c r="A2183" s="117" t="s">
        <v>6634</v>
      </c>
      <c r="B2183" s="117" t="s">
        <v>225</v>
      </c>
      <c r="C2183" s="117" t="s">
        <v>224</v>
      </c>
      <c r="D2183" s="117" t="s">
        <v>223</v>
      </c>
      <c r="E2183" s="117" t="s">
        <v>2298</v>
      </c>
      <c r="F2183" s="117" t="s">
        <v>2297</v>
      </c>
      <c r="G2183" s="118" t="str">
        <f t="shared" si="34"/>
        <v>292010奈良市</v>
      </c>
      <c r="H2183" s="117"/>
      <c r="J2183" s="117"/>
      <c r="K2183" s="121">
        <v>23643289</v>
      </c>
      <c r="L2183" s="121">
        <v>11272041</v>
      </c>
      <c r="M2183" s="121">
        <v>6004512</v>
      </c>
      <c r="N2183" s="121">
        <v>3561997</v>
      </c>
      <c r="O2183" s="121">
        <v>44569</v>
      </c>
    </row>
    <row r="2184" spans="1:15" x14ac:dyDescent="0.4">
      <c r="A2184" s="117" t="s">
        <v>6634</v>
      </c>
      <c r="B2184" s="117" t="s">
        <v>225</v>
      </c>
      <c r="C2184" s="117" t="s">
        <v>224</v>
      </c>
      <c r="D2184" s="117" t="s">
        <v>223</v>
      </c>
      <c r="E2184" s="117" t="s">
        <v>2296</v>
      </c>
      <c r="F2184" s="117" t="s">
        <v>2295</v>
      </c>
      <c r="G2184" s="118" t="str">
        <f t="shared" si="34"/>
        <v>292028大和高田市</v>
      </c>
      <c r="H2184" s="117"/>
      <c r="J2184" s="117"/>
      <c r="K2184" s="121">
        <v>4173700</v>
      </c>
      <c r="L2184" s="121">
        <v>1874637</v>
      </c>
      <c r="M2184" s="121">
        <v>940533</v>
      </c>
      <c r="N2184" s="121">
        <v>636092</v>
      </c>
      <c r="O2184" s="121">
        <v>4728</v>
      </c>
    </row>
    <row r="2185" spans="1:15" x14ac:dyDescent="0.4">
      <c r="A2185" s="117" t="s">
        <v>6634</v>
      </c>
      <c r="B2185" s="117" t="s">
        <v>225</v>
      </c>
      <c r="C2185" s="117" t="s">
        <v>224</v>
      </c>
      <c r="D2185" s="117" t="s">
        <v>223</v>
      </c>
      <c r="E2185" s="117" t="s">
        <v>2294</v>
      </c>
      <c r="F2185" s="117" t="s">
        <v>2293</v>
      </c>
      <c r="G2185" s="118" t="str">
        <f t="shared" si="34"/>
        <v>292036大和郡山市</v>
      </c>
      <c r="H2185" s="117"/>
      <c r="J2185" s="117"/>
      <c r="K2185" s="121">
        <v>4597947</v>
      </c>
      <c r="L2185" s="121">
        <v>2121375</v>
      </c>
      <c r="M2185" s="121">
        <v>1062048</v>
      </c>
      <c r="N2185" s="121">
        <v>743099</v>
      </c>
      <c r="O2185" s="121">
        <v>0</v>
      </c>
    </row>
    <row r="2186" spans="1:15" x14ac:dyDescent="0.4">
      <c r="A2186" s="117" t="s">
        <v>6634</v>
      </c>
      <c r="B2186" s="117" t="s">
        <v>225</v>
      </c>
      <c r="C2186" s="117" t="s">
        <v>224</v>
      </c>
      <c r="D2186" s="117" t="s">
        <v>223</v>
      </c>
      <c r="E2186" s="117" t="s">
        <v>2292</v>
      </c>
      <c r="F2186" s="117" t="s">
        <v>2291</v>
      </c>
      <c r="G2186" s="118" t="str">
        <f t="shared" si="34"/>
        <v>292044天理市</v>
      </c>
      <c r="H2186" s="117"/>
      <c r="J2186" s="117"/>
      <c r="K2186" s="121">
        <v>5448076</v>
      </c>
      <c r="L2186" s="121">
        <v>2530885</v>
      </c>
      <c r="M2186" s="121">
        <v>1225946</v>
      </c>
      <c r="N2186" s="121">
        <v>659738</v>
      </c>
      <c r="O2186" s="121">
        <v>4085</v>
      </c>
    </row>
    <row r="2187" spans="1:15" x14ac:dyDescent="0.4">
      <c r="A2187" s="117" t="s">
        <v>6634</v>
      </c>
      <c r="B2187" s="117" t="s">
        <v>225</v>
      </c>
      <c r="C2187" s="117" t="s">
        <v>224</v>
      </c>
      <c r="D2187" s="117" t="s">
        <v>223</v>
      </c>
      <c r="E2187" s="117" t="s">
        <v>2290</v>
      </c>
      <c r="F2187" s="117" t="s">
        <v>2289</v>
      </c>
      <c r="G2187" s="118" t="str">
        <f t="shared" si="34"/>
        <v>292052橿原市</v>
      </c>
      <c r="H2187" s="117"/>
      <c r="J2187" s="117"/>
      <c r="K2187" s="121">
        <v>6682022</v>
      </c>
      <c r="L2187" s="121">
        <v>3007690</v>
      </c>
      <c r="M2187" s="121">
        <v>1684416</v>
      </c>
      <c r="N2187" s="121">
        <v>1096660</v>
      </c>
      <c r="O2187" s="121">
        <v>7617</v>
      </c>
    </row>
    <row r="2188" spans="1:15" x14ac:dyDescent="0.4">
      <c r="A2188" s="117" t="s">
        <v>6634</v>
      </c>
      <c r="B2188" s="117" t="s">
        <v>225</v>
      </c>
      <c r="C2188" s="117" t="s">
        <v>224</v>
      </c>
      <c r="D2188" s="117" t="s">
        <v>223</v>
      </c>
      <c r="E2188" s="117" t="s">
        <v>2288</v>
      </c>
      <c r="F2188" s="117" t="s">
        <v>2287</v>
      </c>
      <c r="G2188" s="118" t="str">
        <f t="shared" si="34"/>
        <v>292061桜井市</v>
      </c>
      <c r="H2188" s="117"/>
      <c r="J2188" s="117"/>
      <c r="K2188" s="121">
        <v>3589078</v>
      </c>
      <c r="L2188" s="121">
        <v>1632540</v>
      </c>
      <c r="M2188" s="121">
        <v>857287</v>
      </c>
      <c r="N2188" s="121">
        <v>564716</v>
      </c>
      <c r="O2188" s="121">
        <v>4386</v>
      </c>
    </row>
    <row r="2189" spans="1:15" x14ac:dyDescent="0.4">
      <c r="A2189" s="117" t="s">
        <v>6634</v>
      </c>
      <c r="B2189" s="117" t="s">
        <v>225</v>
      </c>
      <c r="C2189" s="117" t="s">
        <v>224</v>
      </c>
      <c r="D2189" s="117" t="s">
        <v>223</v>
      </c>
      <c r="E2189" s="117" t="s">
        <v>2286</v>
      </c>
      <c r="F2189" s="117" t="s">
        <v>2285</v>
      </c>
      <c r="G2189" s="118" t="str">
        <f t="shared" si="34"/>
        <v>292079五條市</v>
      </c>
      <c r="H2189" s="117"/>
      <c r="J2189" s="117"/>
      <c r="K2189" s="121">
        <v>2755758</v>
      </c>
      <c r="L2189" s="121">
        <v>1166199</v>
      </c>
      <c r="M2189" s="121">
        <v>616521</v>
      </c>
      <c r="N2189" s="121">
        <v>400659</v>
      </c>
      <c r="O2189" s="121">
        <v>2553</v>
      </c>
    </row>
    <row r="2190" spans="1:15" x14ac:dyDescent="0.4">
      <c r="A2190" s="117" t="s">
        <v>6634</v>
      </c>
      <c r="B2190" s="117" t="s">
        <v>225</v>
      </c>
      <c r="C2190" s="117" t="s">
        <v>224</v>
      </c>
      <c r="D2190" s="117" t="s">
        <v>223</v>
      </c>
      <c r="E2190" s="117" t="s">
        <v>2284</v>
      </c>
      <c r="F2190" s="117" t="s">
        <v>2283</v>
      </c>
      <c r="G2190" s="118" t="str">
        <f t="shared" si="34"/>
        <v>292087御所市</v>
      </c>
      <c r="H2190" s="117"/>
      <c r="J2190" s="117"/>
      <c r="K2190" s="121">
        <v>2391834</v>
      </c>
      <c r="L2190" s="121">
        <v>1112466</v>
      </c>
      <c r="M2190" s="121">
        <v>584300</v>
      </c>
      <c r="N2190" s="121">
        <v>390842</v>
      </c>
      <c r="O2190" s="121">
        <v>5</v>
      </c>
    </row>
    <row r="2191" spans="1:15" x14ac:dyDescent="0.4">
      <c r="A2191" s="117" t="s">
        <v>6634</v>
      </c>
      <c r="B2191" s="117" t="s">
        <v>225</v>
      </c>
      <c r="C2191" s="117" t="s">
        <v>224</v>
      </c>
      <c r="D2191" s="117" t="s">
        <v>223</v>
      </c>
      <c r="E2191" s="117" t="s">
        <v>2282</v>
      </c>
      <c r="F2191" s="117" t="s">
        <v>2281</v>
      </c>
      <c r="G2191" s="118" t="str">
        <f t="shared" si="34"/>
        <v>292095生駒市</v>
      </c>
      <c r="H2191" s="117"/>
      <c r="J2191" s="117"/>
      <c r="K2191" s="121">
        <v>6972793</v>
      </c>
      <c r="L2191" s="121">
        <v>3111825</v>
      </c>
      <c r="M2191" s="121">
        <v>1669431</v>
      </c>
      <c r="N2191" s="121">
        <v>1038467</v>
      </c>
      <c r="O2191" s="121">
        <v>9076</v>
      </c>
    </row>
    <row r="2192" spans="1:15" x14ac:dyDescent="0.4">
      <c r="A2192" s="117" t="s">
        <v>6634</v>
      </c>
      <c r="B2192" s="117" t="s">
        <v>225</v>
      </c>
      <c r="C2192" s="117" t="s">
        <v>224</v>
      </c>
      <c r="D2192" s="117" t="s">
        <v>223</v>
      </c>
      <c r="E2192" s="117" t="s">
        <v>2280</v>
      </c>
      <c r="F2192" s="117" t="s">
        <v>2279</v>
      </c>
      <c r="G2192" s="118" t="str">
        <f t="shared" si="34"/>
        <v>292109香芝市</v>
      </c>
      <c r="H2192" s="117"/>
      <c r="J2192" s="117"/>
      <c r="K2192" s="121">
        <v>3808438</v>
      </c>
      <c r="L2192" s="121">
        <v>1814393</v>
      </c>
      <c r="M2192" s="121">
        <v>820697</v>
      </c>
      <c r="N2192" s="121">
        <v>596380</v>
      </c>
      <c r="O2192" s="121">
        <v>9616</v>
      </c>
    </row>
    <row r="2193" spans="1:15" x14ac:dyDescent="0.4">
      <c r="A2193" s="117" t="s">
        <v>6634</v>
      </c>
      <c r="B2193" s="117" t="s">
        <v>225</v>
      </c>
      <c r="C2193" s="117" t="s">
        <v>224</v>
      </c>
      <c r="D2193" s="117" t="s">
        <v>223</v>
      </c>
      <c r="E2193" s="117" t="s">
        <v>2278</v>
      </c>
      <c r="F2193" s="117" t="s">
        <v>2277</v>
      </c>
      <c r="G2193" s="118" t="str">
        <f t="shared" si="34"/>
        <v>292117葛城市</v>
      </c>
      <c r="H2193" s="117"/>
      <c r="J2193" s="117"/>
      <c r="K2193" s="121">
        <v>2610998</v>
      </c>
      <c r="L2193" s="121">
        <v>1041885</v>
      </c>
      <c r="M2193" s="121">
        <v>531388</v>
      </c>
      <c r="N2193" s="121">
        <v>353192</v>
      </c>
      <c r="O2193" s="121">
        <v>3828</v>
      </c>
    </row>
    <row r="2194" spans="1:15" x14ac:dyDescent="0.4">
      <c r="A2194" s="117" t="s">
        <v>6634</v>
      </c>
      <c r="B2194" s="117" t="s">
        <v>225</v>
      </c>
      <c r="C2194" s="117" t="s">
        <v>224</v>
      </c>
      <c r="D2194" s="117" t="s">
        <v>223</v>
      </c>
      <c r="E2194" s="117" t="s">
        <v>2276</v>
      </c>
      <c r="F2194" s="117" t="s">
        <v>2275</v>
      </c>
      <c r="G2194" s="118" t="str">
        <f t="shared" si="34"/>
        <v>292125宇陀市</v>
      </c>
      <c r="H2194" s="117"/>
      <c r="J2194" s="117"/>
      <c r="K2194" s="121">
        <v>3316643</v>
      </c>
      <c r="L2194" s="121">
        <v>1474624</v>
      </c>
      <c r="M2194" s="121">
        <v>775670</v>
      </c>
      <c r="N2194" s="121">
        <v>495335</v>
      </c>
      <c r="O2194" s="121">
        <v>3318</v>
      </c>
    </row>
    <row r="2195" spans="1:15" x14ac:dyDescent="0.4">
      <c r="A2195" s="117" t="s">
        <v>6634</v>
      </c>
      <c r="B2195" s="117" t="s">
        <v>225</v>
      </c>
      <c r="C2195" s="117" t="s">
        <v>224</v>
      </c>
      <c r="D2195" s="117" t="s">
        <v>223</v>
      </c>
      <c r="E2195" s="117" t="s">
        <v>2274</v>
      </c>
      <c r="F2195" s="117" t="s">
        <v>2273</v>
      </c>
      <c r="G2195" s="118" t="str">
        <f t="shared" si="34"/>
        <v>293229山添村</v>
      </c>
      <c r="H2195" s="117"/>
      <c r="J2195" s="117"/>
      <c r="K2195" s="121">
        <v>679497</v>
      </c>
      <c r="L2195" s="121">
        <v>275755</v>
      </c>
      <c r="M2195" s="121">
        <v>155956</v>
      </c>
      <c r="N2195" s="121">
        <v>99044</v>
      </c>
      <c r="O2195" s="121">
        <v>633</v>
      </c>
    </row>
    <row r="2196" spans="1:15" x14ac:dyDescent="0.4">
      <c r="A2196" s="117" t="s">
        <v>6634</v>
      </c>
      <c r="B2196" s="117" t="s">
        <v>225</v>
      </c>
      <c r="C2196" s="117" t="s">
        <v>224</v>
      </c>
      <c r="D2196" s="117" t="s">
        <v>223</v>
      </c>
      <c r="E2196" s="117" t="s">
        <v>2272</v>
      </c>
      <c r="F2196" s="117" t="s">
        <v>2271</v>
      </c>
      <c r="G2196" s="118" t="str">
        <f t="shared" si="34"/>
        <v>293423平群町</v>
      </c>
      <c r="H2196" s="117"/>
      <c r="J2196" s="117"/>
      <c r="K2196" s="121">
        <v>1456507</v>
      </c>
      <c r="L2196" s="121">
        <v>685089</v>
      </c>
      <c r="M2196" s="121">
        <v>319209</v>
      </c>
      <c r="N2196" s="121">
        <v>207659</v>
      </c>
      <c r="O2196" s="121">
        <v>1481</v>
      </c>
    </row>
    <row r="2197" spans="1:15" x14ac:dyDescent="0.4">
      <c r="A2197" s="117" t="s">
        <v>6634</v>
      </c>
      <c r="B2197" s="117" t="s">
        <v>225</v>
      </c>
      <c r="C2197" s="117" t="s">
        <v>224</v>
      </c>
      <c r="D2197" s="117" t="s">
        <v>223</v>
      </c>
      <c r="E2197" s="117" t="s">
        <v>2270</v>
      </c>
      <c r="F2197" s="117" t="s">
        <v>2269</v>
      </c>
      <c r="G2197" s="118" t="str">
        <f t="shared" si="34"/>
        <v>293431三郷町</v>
      </c>
      <c r="H2197" s="117"/>
      <c r="J2197" s="117"/>
      <c r="K2197" s="121">
        <v>1496910</v>
      </c>
      <c r="L2197" s="121">
        <v>591428</v>
      </c>
      <c r="M2197" s="121">
        <v>279706</v>
      </c>
      <c r="N2197" s="121">
        <v>204247</v>
      </c>
      <c r="O2197" s="121">
        <v>1509</v>
      </c>
    </row>
    <row r="2198" spans="1:15" x14ac:dyDescent="0.4">
      <c r="A2198" s="117" t="s">
        <v>6634</v>
      </c>
      <c r="B2198" s="117" t="s">
        <v>225</v>
      </c>
      <c r="C2198" s="117" t="s">
        <v>224</v>
      </c>
      <c r="D2198" s="117" t="s">
        <v>223</v>
      </c>
      <c r="E2198" s="117" t="s">
        <v>2268</v>
      </c>
      <c r="F2198" s="117" t="s">
        <v>2267</v>
      </c>
      <c r="G2198" s="118" t="str">
        <f t="shared" si="34"/>
        <v>293440斑鳩町</v>
      </c>
      <c r="H2198" s="117"/>
      <c r="J2198" s="117"/>
      <c r="K2198" s="121">
        <v>1450165</v>
      </c>
      <c r="L2198" s="121">
        <v>618130</v>
      </c>
      <c r="M2198" s="121">
        <v>314884</v>
      </c>
      <c r="N2198" s="121">
        <v>222100</v>
      </c>
      <c r="O2198" s="121">
        <v>1741</v>
      </c>
    </row>
    <row r="2199" spans="1:15" x14ac:dyDescent="0.4">
      <c r="A2199" s="117" t="s">
        <v>6634</v>
      </c>
      <c r="B2199" s="117" t="s">
        <v>225</v>
      </c>
      <c r="C2199" s="117" t="s">
        <v>224</v>
      </c>
      <c r="D2199" s="117" t="s">
        <v>223</v>
      </c>
      <c r="E2199" s="117" t="s">
        <v>2266</v>
      </c>
      <c r="F2199" s="117" t="s">
        <v>2265</v>
      </c>
      <c r="G2199" s="118" t="str">
        <f t="shared" si="34"/>
        <v>293458安堵町</v>
      </c>
      <c r="H2199" s="117"/>
      <c r="J2199" s="117"/>
      <c r="K2199" s="121">
        <v>852432</v>
      </c>
      <c r="L2199" s="121">
        <v>368176</v>
      </c>
      <c r="M2199" s="121">
        <v>171059</v>
      </c>
      <c r="N2199" s="121">
        <v>128320</v>
      </c>
      <c r="O2199" s="121">
        <v>828</v>
      </c>
    </row>
    <row r="2200" spans="1:15" x14ac:dyDescent="0.4">
      <c r="A2200" s="117" t="s">
        <v>6634</v>
      </c>
      <c r="B2200" s="117" t="s">
        <v>225</v>
      </c>
      <c r="C2200" s="117" t="s">
        <v>224</v>
      </c>
      <c r="D2200" s="117" t="s">
        <v>223</v>
      </c>
      <c r="E2200" s="117" t="s">
        <v>2264</v>
      </c>
      <c r="F2200" s="117" t="s">
        <v>2263</v>
      </c>
      <c r="G2200" s="118" t="str">
        <f t="shared" si="34"/>
        <v>293610川西町</v>
      </c>
      <c r="H2200" s="117"/>
      <c r="J2200" s="117"/>
      <c r="K2200" s="121">
        <v>828766</v>
      </c>
      <c r="L2200" s="121">
        <v>319906</v>
      </c>
      <c r="M2200" s="121">
        <v>153032</v>
      </c>
      <c r="N2200" s="121">
        <v>120545</v>
      </c>
      <c r="O2200" s="121">
        <v>814</v>
      </c>
    </row>
    <row r="2201" spans="1:15" x14ac:dyDescent="0.4">
      <c r="A2201" s="117" t="s">
        <v>6634</v>
      </c>
      <c r="B2201" s="117" t="s">
        <v>225</v>
      </c>
      <c r="C2201" s="117" t="s">
        <v>224</v>
      </c>
      <c r="D2201" s="117" t="s">
        <v>223</v>
      </c>
      <c r="E2201" s="117" t="s">
        <v>2262</v>
      </c>
      <c r="F2201" s="117" t="s">
        <v>2261</v>
      </c>
      <c r="G2201" s="118" t="str">
        <f t="shared" si="34"/>
        <v>293628三宅町</v>
      </c>
      <c r="H2201" s="117"/>
      <c r="J2201" s="117"/>
      <c r="K2201" s="121">
        <v>956060</v>
      </c>
      <c r="L2201" s="121">
        <v>374509</v>
      </c>
      <c r="M2201" s="121">
        <v>194877</v>
      </c>
      <c r="N2201" s="121">
        <v>134655</v>
      </c>
      <c r="O2201" s="121">
        <v>820</v>
      </c>
    </row>
    <row r="2202" spans="1:15" x14ac:dyDescent="0.4">
      <c r="A2202" s="117" t="s">
        <v>6634</v>
      </c>
      <c r="B2202" s="117" t="s">
        <v>225</v>
      </c>
      <c r="C2202" s="117" t="s">
        <v>224</v>
      </c>
      <c r="D2202" s="117" t="s">
        <v>223</v>
      </c>
      <c r="E2202" s="117" t="s">
        <v>2260</v>
      </c>
      <c r="F2202" s="117" t="s">
        <v>2259</v>
      </c>
      <c r="G2202" s="118" t="str">
        <f t="shared" si="34"/>
        <v>293636田原本町</v>
      </c>
      <c r="H2202" s="117"/>
      <c r="J2202" s="117"/>
      <c r="K2202" s="121">
        <v>1854302</v>
      </c>
      <c r="L2202" s="121">
        <v>790924</v>
      </c>
      <c r="M2202" s="121">
        <v>406587</v>
      </c>
      <c r="N2202" s="121">
        <v>285311</v>
      </c>
      <c r="O2202" s="121">
        <v>1801</v>
      </c>
    </row>
    <row r="2203" spans="1:15" x14ac:dyDescent="0.4">
      <c r="A2203" s="117" t="s">
        <v>6634</v>
      </c>
      <c r="B2203" s="117" t="s">
        <v>225</v>
      </c>
      <c r="C2203" s="117" t="s">
        <v>224</v>
      </c>
      <c r="D2203" s="117" t="s">
        <v>223</v>
      </c>
      <c r="E2203" s="117" t="s">
        <v>2258</v>
      </c>
      <c r="F2203" s="117" t="s">
        <v>2257</v>
      </c>
      <c r="G2203" s="118" t="str">
        <f t="shared" si="34"/>
        <v>293857曽爾村</v>
      </c>
      <c r="H2203" s="117"/>
      <c r="J2203" s="117"/>
      <c r="K2203" s="121">
        <v>414492</v>
      </c>
      <c r="L2203" s="121">
        <v>125670</v>
      </c>
      <c r="M2203" s="121">
        <v>61855</v>
      </c>
      <c r="N2203" s="121">
        <v>49116</v>
      </c>
      <c r="O2203" s="121">
        <v>3835</v>
      </c>
    </row>
    <row r="2204" spans="1:15" x14ac:dyDescent="0.4">
      <c r="A2204" s="117" t="s">
        <v>6634</v>
      </c>
      <c r="B2204" s="117" t="s">
        <v>225</v>
      </c>
      <c r="C2204" s="117" t="s">
        <v>224</v>
      </c>
      <c r="D2204" s="117" t="s">
        <v>223</v>
      </c>
      <c r="E2204" s="117" t="s">
        <v>2256</v>
      </c>
      <c r="F2204" s="117" t="s">
        <v>2255</v>
      </c>
      <c r="G2204" s="118" t="str">
        <f t="shared" si="34"/>
        <v>293865御杖村</v>
      </c>
      <c r="H2204" s="117"/>
      <c r="J2204" s="117"/>
      <c r="K2204" s="121">
        <v>451726</v>
      </c>
      <c r="L2204" s="121">
        <v>182523</v>
      </c>
      <c r="M2204" s="121">
        <v>88367</v>
      </c>
      <c r="N2204" s="121">
        <v>65669</v>
      </c>
      <c r="O2204" s="121">
        <v>0</v>
      </c>
    </row>
    <row r="2205" spans="1:15" x14ac:dyDescent="0.4">
      <c r="A2205" s="117" t="s">
        <v>6634</v>
      </c>
      <c r="B2205" s="117" t="s">
        <v>225</v>
      </c>
      <c r="C2205" s="117" t="s">
        <v>224</v>
      </c>
      <c r="D2205" s="117" t="s">
        <v>223</v>
      </c>
      <c r="E2205" s="117" t="s">
        <v>2254</v>
      </c>
      <c r="F2205" s="117" t="s">
        <v>2253</v>
      </c>
      <c r="G2205" s="118" t="str">
        <f t="shared" si="34"/>
        <v>294012高取町</v>
      </c>
      <c r="H2205" s="117"/>
      <c r="J2205" s="117"/>
      <c r="K2205" s="121">
        <v>707366</v>
      </c>
      <c r="L2205" s="121">
        <v>303794</v>
      </c>
      <c r="M2205" s="121">
        <v>144206</v>
      </c>
      <c r="N2205" s="121">
        <v>102990</v>
      </c>
      <c r="O2205" s="121">
        <v>729</v>
      </c>
    </row>
    <row r="2206" spans="1:15" x14ac:dyDescent="0.4">
      <c r="A2206" s="117" t="s">
        <v>6634</v>
      </c>
      <c r="B2206" s="117" t="s">
        <v>225</v>
      </c>
      <c r="C2206" s="117" t="s">
        <v>224</v>
      </c>
      <c r="D2206" s="117" t="s">
        <v>223</v>
      </c>
      <c r="E2206" s="117" t="s">
        <v>2252</v>
      </c>
      <c r="F2206" s="117" t="s">
        <v>2251</v>
      </c>
      <c r="G2206" s="118" t="str">
        <f t="shared" si="34"/>
        <v>294021明日香村</v>
      </c>
      <c r="H2206" s="117"/>
      <c r="J2206" s="117"/>
      <c r="K2206" s="121">
        <v>818738</v>
      </c>
      <c r="L2206" s="121">
        <v>357965</v>
      </c>
      <c r="M2206" s="121">
        <v>162797</v>
      </c>
      <c r="N2206" s="121">
        <v>110668</v>
      </c>
      <c r="O2206" s="121">
        <v>1188</v>
      </c>
    </row>
    <row r="2207" spans="1:15" x14ac:dyDescent="0.4">
      <c r="A2207" s="117" t="s">
        <v>6634</v>
      </c>
      <c r="B2207" s="117" t="s">
        <v>225</v>
      </c>
      <c r="C2207" s="117" t="s">
        <v>224</v>
      </c>
      <c r="D2207" s="117" t="s">
        <v>223</v>
      </c>
      <c r="E2207" s="117" t="s">
        <v>2250</v>
      </c>
      <c r="F2207" s="117" t="s">
        <v>2249</v>
      </c>
      <c r="G2207" s="118" t="str">
        <f t="shared" si="34"/>
        <v>294241上牧町</v>
      </c>
      <c r="H2207" s="117"/>
      <c r="J2207" s="117"/>
      <c r="K2207" s="121">
        <v>1540670</v>
      </c>
      <c r="L2207" s="121">
        <v>700519</v>
      </c>
      <c r="M2207" s="121">
        <v>309859</v>
      </c>
      <c r="N2207" s="121">
        <v>243139</v>
      </c>
      <c r="O2207" s="121">
        <v>3533</v>
      </c>
    </row>
    <row r="2208" spans="1:15" x14ac:dyDescent="0.4">
      <c r="A2208" s="117" t="s">
        <v>6634</v>
      </c>
      <c r="B2208" s="117" t="s">
        <v>225</v>
      </c>
      <c r="C2208" s="117" t="s">
        <v>224</v>
      </c>
      <c r="D2208" s="117" t="s">
        <v>223</v>
      </c>
      <c r="E2208" s="117" t="s">
        <v>2248</v>
      </c>
      <c r="F2208" s="117" t="s">
        <v>2247</v>
      </c>
      <c r="G2208" s="118" t="str">
        <f t="shared" si="34"/>
        <v>294250王寺町</v>
      </c>
      <c r="H2208" s="117"/>
      <c r="J2208" s="117"/>
      <c r="K2208" s="121">
        <v>1287954</v>
      </c>
      <c r="L2208" s="121">
        <v>560767</v>
      </c>
      <c r="M2208" s="121">
        <v>282743</v>
      </c>
      <c r="N2208" s="121">
        <v>196412</v>
      </c>
      <c r="O2208" s="121">
        <v>1161</v>
      </c>
    </row>
    <row r="2209" spans="1:15" x14ac:dyDescent="0.4">
      <c r="A2209" s="117" t="s">
        <v>6634</v>
      </c>
      <c r="B2209" s="117" t="s">
        <v>225</v>
      </c>
      <c r="C2209" s="117" t="s">
        <v>224</v>
      </c>
      <c r="D2209" s="117" t="s">
        <v>223</v>
      </c>
      <c r="E2209" s="117" t="s">
        <v>2246</v>
      </c>
      <c r="F2209" s="117" t="s">
        <v>2245</v>
      </c>
      <c r="G2209" s="118" t="str">
        <f t="shared" si="34"/>
        <v>294268広陵町</v>
      </c>
      <c r="H2209" s="117"/>
      <c r="J2209" s="117"/>
      <c r="K2209" s="121">
        <v>1690002</v>
      </c>
      <c r="L2209" s="121">
        <v>783556</v>
      </c>
      <c r="M2209" s="121">
        <v>348097</v>
      </c>
      <c r="N2209" s="121">
        <v>251461</v>
      </c>
      <c r="O2209" s="121">
        <v>1417</v>
      </c>
    </row>
    <row r="2210" spans="1:15" x14ac:dyDescent="0.4">
      <c r="A2210" s="117" t="s">
        <v>6634</v>
      </c>
      <c r="B2210" s="117" t="s">
        <v>225</v>
      </c>
      <c r="C2210" s="117" t="s">
        <v>224</v>
      </c>
      <c r="D2210" s="117" t="s">
        <v>223</v>
      </c>
      <c r="E2210" s="117" t="s">
        <v>2244</v>
      </c>
      <c r="F2210" s="117" t="s">
        <v>2243</v>
      </c>
      <c r="G2210" s="118" t="str">
        <f t="shared" si="34"/>
        <v>294276河合町</v>
      </c>
      <c r="H2210" s="117"/>
      <c r="J2210" s="117"/>
      <c r="K2210" s="121">
        <v>1501854</v>
      </c>
      <c r="L2210" s="121">
        <v>584447</v>
      </c>
      <c r="M2210" s="121">
        <v>278352</v>
      </c>
      <c r="N2210" s="121">
        <v>206740</v>
      </c>
      <c r="O2210" s="121">
        <v>1284</v>
      </c>
    </row>
    <row r="2211" spans="1:15" x14ac:dyDescent="0.4">
      <c r="A2211" s="117" t="s">
        <v>6634</v>
      </c>
      <c r="B2211" s="117" t="s">
        <v>225</v>
      </c>
      <c r="C2211" s="117" t="s">
        <v>224</v>
      </c>
      <c r="D2211" s="117" t="s">
        <v>223</v>
      </c>
      <c r="E2211" s="117" t="s">
        <v>2242</v>
      </c>
      <c r="F2211" s="117" t="s">
        <v>2241</v>
      </c>
      <c r="G2211" s="118" t="str">
        <f t="shared" si="34"/>
        <v>294411吉野町</v>
      </c>
      <c r="H2211" s="117"/>
      <c r="J2211" s="117"/>
      <c r="K2211" s="121">
        <v>997911</v>
      </c>
      <c r="L2211" s="121">
        <v>432470</v>
      </c>
      <c r="M2211" s="121">
        <v>220132</v>
      </c>
      <c r="N2211" s="121">
        <v>155296</v>
      </c>
      <c r="O2211" s="121">
        <v>1373</v>
      </c>
    </row>
    <row r="2212" spans="1:15" x14ac:dyDescent="0.4">
      <c r="A2212" s="117" t="s">
        <v>6634</v>
      </c>
      <c r="B2212" s="117" t="s">
        <v>225</v>
      </c>
      <c r="C2212" s="117" t="s">
        <v>224</v>
      </c>
      <c r="D2212" s="117" t="s">
        <v>223</v>
      </c>
      <c r="E2212" s="117" t="s">
        <v>2240</v>
      </c>
      <c r="F2212" s="117" t="s">
        <v>2239</v>
      </c>
      <c r="G2212" s="118" t="str">
        <f t="shared" si="34"/>
        <v>294420大淀町</v>
      </c>
      <c r="H2212" s="117"/>
      <c r="J2212" s="117"/>
      <c r="K2212" s="121">
        <v>1553783</v>
      </c>
      <c r="L2212" s="121">
        <v>682744</v>
      </c>
      <c r="M2212" s="121">
        <v>343726</v>
      </c>
      <c r="N2212" s="121">
        <v>233139</v>
      </c>
      <c r="O2212" s="121">
        <v>2328</v>
      </c>
    </row>
    <row r="2213" spans="1:15" x14ac:dyDescent="0.4">
      <c r="A2213" s="117" t="s">
        <v>6634</v>
      </c>
      <c r="B2213" s="117" t="s">
        <v>225</v>
      </c>
      <c r="C2213" s="117" t="s">
        <v>224</v>
      </c>
      <c r="D2213" s="117" t="s">
        <v>223</v>
      </c>
      <c r="E2213" s="117" t="s">
        <v>2238</v>
      </c>
      <c r="F2213" s="117" t="s">
        <v>2237</v>
      </c>
      <c r="G2213" s="118" t="str">
        <f t="shared" si="34"/>
        <v>294438下市町</v>
      </c>
      <c r="H2213" s="117"/>
      <c r="J2213" s="117"/>
      <c r="K2213" s="121">
        <v>741488</v>
      </c>
      <c r="L2213" s="121">
        <v>309092</v>
      </c>
      <c r="M2213" s="121">
        <v>157787</v>
      </c>
      <c r="N2213" s="121">
        <v>110025</v>
      </c>
      <c r="O2213" s="121">
        <v>1411</v>
      </c>
    </row>
    <row r="2214" spans="1:15" x14ac:dyDescent="0.4">
      <c r="A2214" s="117" t="s">
        <v>6634</v>
      </c>
      <c r="B2214" s="117" t="s">
        <v>225</v>
      </c>
      <c r="C2214" s="117" t="s">
        <v>224</v>
      </c>
      <c r="D2214" s="117" t="s">
        <v>223</v>
      </c>
      <c r="E2214" s="117" t="s">
        <v>2236</v>
      </c>
      <c r="F2214" s="117" t="s">
        <v>2235</v>
      </c>
      <c r="G2214" s="118" t="str">
        <f t="shared" si="34"/>
        <v>294446黒滝村</v>
      </c>
      <c r="H2214" s="117"/>
      <c r="J2214" s="117"/>
      <c r="K2214" s="121">
        <v>310624</v>
      </c>
      <c r="L2214" s="121">
        <v>125582</v>
      </c>
      <c r="M2214" s="121">
        <v>61830</v>
      </c>
      <c r="N2214" s="121">
        <v>47029</v>
      </c>
      <c r="O2214" s="121">
        <v>640</v>
      </c>
    </row>
    <row r="2215" spans="1:15" x14ac:dyDescent="0.4">
      <c r="A2215" s="117" t="s">
        <v>6634</v>
      </c>
      <c r="B2215" s="117" t="s">
        <v>225</v>
      </c>
      <c r="C2215" s="117" t="s">
        <v>224</v>
      </c>
      <c r="D2215" s="117" t="s">
        <v>223</v>
      </c>
      <c r="E2215" s="117" t="s">
        <v>2234</v>
      </c>
      <c r="F2215" s="117" t="s">
        <v>2233</v>
      </c>
      <c r="G2215" s="118" t="str">
        <f t="shared" si="34"/>
        <v>294462天川村</v>
      </c>
      <c r="H2215" s="117"/>
      <c r="J2215" s="117"/>
      <c r="K2215" s="121">
        <v>471726</v>
      </c>
      <c r="L2215" s="121">
        <v>192848</v>
      </c>
      <c r="M2215" s="121">
        <v>98331</v>
      </c>
      <c r="N2215" s="121">
        <v>69975</v>
      </c>
      <c r="O2215" s="121">
        <v>455</v>
      </c>
    </row>
    <row r="2216" spans="1:15" x14ac:dyDescent="0.4">
      <c r="A2216" s="117" t="s">
        <v>6634</v>
      </c>
      <c r="B2216" s="117" t="s">
        <v>225</v>
      </c>
      <c r="C2216" s="117" t="s">
        <v>224</v>
      </c>
      <c r="D2216" s="117" t="s">
        <v>223</v>
      </c>
      <c r="E2216" s="117" t="s">
        <v>2232</v>
      </c>
      <c r="F2216" s="117" t="s">
        <v>2231</v>
      </c>
      <c r="G2216" s="118" t="str">
        <f t="shared" si="34"/>
        <v>294471野迫川村</v>
      </c>
      <c r="H2216" s="117"/>
      <c r="J2216" s="117"/>
      <c r="K2216" s="121">
        <v>268238</v>
      </c>
      <c r="L2216" s="121">
        <v>88664</v>
      </c>
      <c r="M2216" s="121">
        <v>48230</v>
      </c>
      <c r="N2216" s="121">
        <v>40959</v>
      </c>
      <c r="O2216" s="121">
        <v>241</v>
      </c>
    </row>
    <row r="2217" spans="1:15" x14ac:dyDescent="0.4">
      <c r="A2217" s="117" t="s">
        <v>6634</v>
      </c>
      <c r="B2217" s="117" t="s">
        <v>225</v>
      </c>
      <c r="C2217" s="117" t="s">
        <v>224</v>
      </c>
      <c r="D2217" s="117" t="s">
        <v>223</v>
      </c>
      <c r="E2217" s="117" t="s">
        <v>2230</v>
      </c>
      <c r="F2217" s="117" t="s">
        <v>2229</v>
      </c>
      <c r="G2217" s="118" t="str">
        <f t="shared" si="34"/>
        <v>294497十津川村</v>
      </c>
      <c r="H2217" s="117"/>
      <c r="J2217" s="117"/>
      <c r="K2217" s="121">
        <v>865356</v>
      </c>
      <c r="L2217" s="121">
        <v>357603</v>
      </c>
      <c r="M2217" s="121">
        <v>193454</v>
      </c>
      <c r="N2217" s="121">
        <v>133663</v>
      </c>
      <c r="O2217" s="121">
        <v>937</v>
      </c>
    </row>
    <row r="2218" spans="1:15" x14ac:dyDescent="0.4">
      <c r="A2218" s="117" t="s">
        <v>6634</v>
      </c>
      <c r="B2218" s="117" t="s">
        <v>225</v>
      </c>
      <c r="C2218" s="117" t="s">
        <v>224</v>
      </c>
      <c r="D2218" s="117" t="s">
        <v>223</v>
      </c>
      <c r="E2218" s="117" t="s">
        <v>2228</v>
      </c>
      <c r="F2218" s="117" t="s">
        <v>2227</v>
      </c>
      <c r="G2218" s="118" t="str">
        <f t="shared" si="34"/>
        <v>294501下北山村</v>
      </c>
      <c r="H2218" s="117"/>
      <c r="J2218" s="117"/>
      <c r="K2218" s="121">
        <v>299301</v>
      </c>
      <c r="L2218" s="121">
        <v>115422</v>
      </c>
      <c r="M2218" s="121">
        <v>52507</v>
      </c>
      <c r="N2218" s="121">
        <v>46386</v>
      </c>
      <c r="O2218" s="121">
        <v>267</v>
      </c>
    </row>
    <row r="2219" spans="1:15" x14ac:dyDescent="0.4">
      <c r="A2219" s="117" t="s">
        <v>6634</v>
      </c>
      <c r="B2219" s="117" t="s">
        <v>225</v>
      </c>
      <c r="C2219" s="117" t="s">
        <v>224</v>
      </c>
      <c r="D2219" s="117" t="s">
        <v>223</v>
      </c>
      <c r="E2219" s="117" t="s">
        <v>2226</v>
      </c>
      <c r="F2219" s="117" t="s">
        <v>2225</v>
      </c>
      <c r="G2219" s="118" t="str">
        <f t="shared" si="34"/>
        <v>294519上北山村</v>
      </c>
      <c r="H2219" s="117"/>
      <c r="J2219" s="117"/>
      <c r="K2219" s="121">
        <v>332876</v>
      </c>
      <c r="L2219" s="121">
        <v>127115</v>
      </c>
      <c r="M2219" s="121">
        <v>64355</v>
      </c>
      <c r="N2219" s="121">
        <v>50138</v>
      </c>
      <c r="O2219" s="121">
        <v>298</v>
      </c>
    </row>
    <row r="2220" spans="1:15" x14ac:dyDescent="0.4">
      <c r="A2220" s="117" t="s">
        <v>6634</v>
      </c>
      <c r="B2220" s="117" t="s">
        <v>225</v>
      </c>
      <c r="C2220" s="117" t="s">
        <v>224</v>
      </c>
      <c r="D2220" s="117" t="s">
        <v>223</v>
      </c>
      <c r="E2220" s="117" t="s">
        <v>2224</v>
      </c>
      <c r="F2220" s="117" t="s">
        <v>2223</v>
      </c>
      <c r="G2220" s="118" t="str">
        <f t="shared" si="34"/>
        <v>294527川上村</v>
      </c>
      <c r="H2220" s="117"/>
      <c r="J2220" s="117"/>
      <c r="K2220" s="121">
        <v>433110</v>
      </c>
      <c r="L2220" s="121">
        <v>162589</v>
      </c>
      <c r="M2220" s="121">
        <v>90906</v>
      </c>
      <c r="N2220" s="121">
        <v>65001</v>
      </c>
      <c r="O2220" s="121">
        <v>3416</v>
      </c>
    </row>
    <row r="2221" spans="1:15" x14ac:dyDescent="0.4">
      <c r="A2221" s="117" t="s">
        <v>6634</v>
      </c>
      <c r="B2221" s="117" t="s">
        <v>225</v>
      </c>
      <c r="C2221" s="117" t="s">
        <v>224</v>
      </c>
      <c r="D2221" s="117" t="s">
        <v>223</v>
      </c>
      <c r="E2221" s="117" t="s">
        <v>2222</v>
      </c>
      <c r="F2221" s="117" t="s">
        <v>2221</v>
      </c>
      <c r="G2221" s="118" t="str">
        <f t="shared" si="34"/>
        <v>294535東吉野村</v>
      </c>
      <c r="H2221" s="117"/>
      <c r="J2221" s="117"/>
      <c r="K2221" s="121">
        <v>470197</v>
      </c>
      <c r="L2221" s="121">
        <v>184548</v>
      </c>
      <c r="M2221" s="121">
        <v>88643</v>
      </c>
      <c r="N2221" s="121">
        <v>71658</v>
      </c>
      <c r="O2221" s="121">
        <v>376</v>
      </c>
    </row>
    <row r="2222" spans="1:15" x14ac:dyDescent="0.4">
      <c r="A2222" s="117" t="s">
        <v>6634</v>
      </c>
      <c r="B2222" s="117" t="s">
        <v>225</v>
      </c>
      <c r="C2222" s="117" t="s">
        <v>224</v>
      </c>
      <c r="D2222" s="117" t="s">
        <v>223</v>
      </c>
      <c r="E2222" s="117" t="s">
        <v>2220</v>
      </c>
      <c r="F2222" s="117" t="s">
        <v>2219</v>
      </c>
      <c r="G2222" s="118" t="str">
        <f t="shared" si="34"/>
        <v>298026川西町・三宅町式下中学校組合</v>
      </c>
      <c r="H2222" s="117"/>
      <c r="J2222" s="117"/>
      <c r="K2222" s="121">
        <v>20390</v>
      </c>
      <c r="L2222" s="121">
        <v>6812</v>
      </c>
      <c r="M2222" s="121">
        <v>2737</v>
      </c>
      <c r="N2222" s="121">
        <v>1980</v>
      </c>
      <c r="O2222" s="121">
        <v>7</v>
      </c>
    </row>
    <row r="2223" spans="1:15" x14ac:dyDescent="0.4">
      <c r="A2223" s="117" t="s">
        <v>6634</v>
      </c>
      <c r="B2223" s="117" t="s">
        <v>225</v>
      </c>
      <c r="C2223" s="117" t="s">
        <v>224</v>
      </c>
      <c r="D2223" s="117" t="s">
        <v>223</v>
      </c>
      <c r="E2223" s="117" t="s">
        <v>2218</v>
      </c>
      <c r="F2223" s="117" t="s">
        <v>2217</v>
      </c>
      <c r="G2223" s="118" t="str">
        <f t="shared" si="34"/>
        <v>298085老人福祉施設三室園組合</v>
      </c>
      <c r="H2223" s="117"/>
      <c r="J2223" s="117"/>
      <c r="K2223" s="121">
        <v>72722</v>
      </c>
      <c r="L2223" s="121">
        <v>36564</v>
      </c>
      <c r="M2223" s="121">
        <v>16137</v>
      </c>
      <c r="N2223" s="121">
        <v>11221</v>
      </c>
      <c r="O2223" s="121">
        <v>96</v>
      </c>
    </row>
    <row r="2224" spans="1:15" x14ac:dyDescent="0.4">
      <c r="A2224" s="117" t="s">
        <v>6634</v>
      </c>
      <c r="B2224" s="117" t="s">
        <v>225</v>
      </c>
      <c r="C2224" s="117" t="s">
        <v>224</v>
      </c>
      <c r="D2224" s="117" t="s">
        <v>223</v>
      </c>
      <c r="E2224" s="117" t="s">
        <v>2216</v>
      </c>
      <c r="F2224" s="117" t="s">
        <v>2215</v>
      </c>
      <c r="G2224" s="118" t="str">
        <f t="shared" si="34"/>
        <v>298093奈良県葛城地区清掃事務組合</v>
      </c>
      <c r="H2224" s="117"/>
      <c r="J2224" s="117"/>
      <c r="K2224" s="121">
        <v>1666</v>
      </c>
      <c r="L2224" s="121">
        <v>0</v>
      </c>
      <c r="M2224" s="121">
        <v>1077</v>
      </c>
      <c r="N2224" s="121">
        <v>0</v>
      </c>
      <c r="O2224" s="121">
        <v>2</v>
      </c>
    </row>
    <row r="2225" spans="1:15" x14ac:dyDescent="0.4">
      <c r="A2225" s="117" t="s">
        <v>6634</v>
      </c>
      <c r="B2225" s="117" t="s">
        <v>225</v>
      </c>
      <c r="C2225" s="117" t="s">
        <v>224</v>
      </c>
      <c r="D2225" s="117" t="s">
        <v>223</v>
      </c>
      <c r="E2225" s="117" t="s">
        <v>2214</v>
      </c>
      <c r="F2225" s="117" t="s">
        <v>2213</v>
      </c>
      <c r="G2225" s="118" t="str">
        <f t="shared" si="34"/>
        <v>298107宇陀衛生一部事務組合</v>
      </c>
      <c r="H2225" s="117"/>
      <c r="J2225" s="117"/>
      <c r="K2225" s="121">
        <v>51464</v>
      </c>
      <c r="L2225" s="121">
        <v>26053</v>
      </c>
      <c r="M2225" s="121">
        <v>12398</v>
      </c>
      <c r="N2225" s="121">
        <v>7966</v>
      </c>
      <c r="O2225" s="121">
        <v>90</v>
      </c>
    </row>
    <row r="2226" spans="1:15" x14ac:dyDescent="0.4">
      <c r="A2226" s="117" t="s">
        <v>6634</v>
      </c>
      <c r="B2226" s="117" t="s">
        <v>225</v>
      </c>
      <c r="C2226" s="117" t="s">
        <v>224</v>
      </c>
      <c r="D2226" s="117" t="s">
        <v>223</v>
      </c>
      <c r="E2226" s="117" t="s">
        <v>2212</v>
      </c>
      <c r="F2226" s="117" t="s">
        <v>2211</v>
      </c>
      <c r="G2226" s="118" t="str">
        <f t="shared" si="34"/>
        <v>298131奥山組合</v>
      </c>
      <c r="H2226" s="117"/>
      <c r="J2226" s="117"/>
      <c r="K2226" s="121">
        <v>0</v>
      </c>
      <c r="L2226" s="121">
        <v>0</v>
      </c>
      <c r="M2226" s="121">
        <v>0</v>
      </c>
      <c r="N2226" s="121">
        <v>0</v>
      </c>
      <c r="O2226" s="121">
        <v>0</v>
      </c>
    </row>
    <row r="2227" spans="1:15" x14ac:dyDescent="0.4">
      <c r="A2227" s="117" t="s">
        <v>6634</v>
      </c>
      <c r="B2227" s="117" t="s">
        <v>225</v>
      </c>
      <c r="C2227" s="117" t="s">
        <v>224</v>
      </c>
      <c r="D2227" s="117" t="s">
        <v>223</v>
      </c>
      <c r="E2227" s="117" t="s">
        <v>2210</v>
      </c>
      <c r="F2227" s="117" t="s">
        <v>2209</v>
      </c>
      <c r="G2227" s="118" t="str">
        <f t="shared" si="34"/>
        <v>298140青葉山組合</v>
      </c>
      <c r="H2227" s="117"/>
      <c r="J2227" s="117"/>
      <c r="K2227" s="121">
        <v>0</v>
      </c>
      <c r="L2227" s="121">
        <v>0</v>
      </c>
      <c r="M2227" s="121">
        <v>0</v>
      </c>
      <c r="N2227" s="121">
        <v>0</v>
      </c>
      <c r="O2227" s="121">
        <v>0</v>
      </c>
    </row>
    <row r="2228" spans="1:15" x14ac:dyDescent="0.4">
      <c r="A2228" s="117" t="s">
        <v>6634</v>
      </c>
      <c r="B2228" s="117" t="s">
        <v>225</v>
      </c>
      <c r="C2228" s="117" t="s">
        <v>224</v>
      </c>
      <c r="D2228" s="117" t="s">
        <v>223</v>
      </c>
      <c r="E2228" s="117" t="s">
        <v>2208</v>
      </c>
      <c r="F2228" s="117" t="s">
        <v>2207</v>
      </c>
      <c r="G2228" s="118" t="str">
        <f t="shared" si="34"/>
        <v>298166神野山組合</v>
      </c>
      <c r="H2228" s="117"/>
      <c r="J2228" s="117"/>
      <c r="K2228" s="121">
        <v>0</v>
      </c>
      <c r="L2228" s="121">
        <v>0</v>
      </c>
      <c r="M2228" s="121">
        <v>0</v>
      </c>
      <c r="N2228" s="121">
        <v>0</v>
      </c>
      <c r="O2228" s="121">
        <v>0</v>
      </c>
    </row>
    <row r="2229" spans="1:15" x14ac:dyDescent="0.4">
      <c r="A2229" s="117" t="s">
        <v>6634</v>
      </c>
      <c r="B2229" s="117" t="s">
        <v>225</v>
      </c>
      <c r="C2229" s="117" t="s">
        <v>224</v>
      </c>
      <c r="D2229" s="117" t="s">
        <v>223</v>
      </c>
      <c r="E2229" s="117" t="s">
        <v>2206</v>
      </c>
      <c r="F2229" s="117" t="s">
        <v>2205</v>
      </c>
      <c r="G2229" s="118" t="str">
        <f t="shared" si="34"/>
        <v>298182奈良県市町村総合事務組合</v>
      </c>
      <c r="H2229" s="117"/>
      <c r="J2229" s="117"/>
      <c r="K2229" s="121">
        <v>3949686</v>
      </c>
      <c r="L2229" s="121">
        <v>59288</v>
      </c>
      <c r="M2229" s="121">
        <v>27303</v>
      </c>
      <c r="N2229" s="121">
        <v>17940</v>
      </c>
      <c r="O2229" s="121">
        <v>66</v>
      </c>
    </row>
    <row r="2230" spans="1:15" x14ac:dyDescent="0.4">
      <c r="A2230" s="117" t="s">
        <v>6634</v>
      </c>
      <c r="B2230" s="117" t="s">
        <v>225</v>
      </c>
      <c r="C2230" s="117" t="s">
        <v>224</v>
      </c>
      <c r="D2230" s="117" t="s">
        <v>223</v>
      </c>
      <c r="E2230" s="117" t="s">
        <v>2204</v>
      </c>
      <c r="F2230" s="117" t="s">
        <v>2203</v>
      </c>
      <c r="G2230" s="118" t="str">
        <f t="shared" si="34"/>
        <v>298239上・下北山衛生一部事務組合</v>
      </c>
      <c r="H2230" s="117"/>
      <c r="J2230" s="117"/>
      <c r="K2230" s="121">
        <v>22045</v>
      </c>
      <c r="L2230" s="121">
        <v>11069</v>
      </c>
      <c r="M2230" s="121">
        <v>5184</v>
      </c>
      <c r="N2230" s="121">
        <v>3448</v>
      </c>
      <c r="O2230" s="121">
        <v>60</v>
      </c>
    </row>
    <row r="2231" spans="1:15" x14ac:dyDescent="0.4">
      <c r="A2231" s="117" t="s">
        <v>6634</v>
      </c>
      <c r="B2231" s="117" t="s">
        <v>225</v>
      </c>
      <c r="C2231" s="117" t="s">
        <v>224</v>
      </c>
      <c r="D2231" s="117" t="s">
        <v>223</v>
      </c>
      <c r="E2231" s="117" t="s">
        <v>2202</v>
      </c>
      <c r="F2231" s="117" t="s">
        <v>2201</v>
      </c>
      <c r="G2231" s="118" t="str">
        <f t="shared" si="34"/>
        <v>298280香芝・王寺環境施設組合</v>
      </c>
      <c r="H2231" s="117"/>
      <c r="J2231" s="117"/>
      <c r="K2231" s="121">
        <v>56949</v>
      </c>
      <c r="L2231" s="121">
        <v>30396</v>
      </c>
      <c r="M2231" s="121">
        <v>13799</v>
      </c>
      <c r="N2231" s="121">
        <v>9374</v>
      </c>
      <c r="O2231" s="121">
        <v>161</v>
      </c>
    </row>
    <row r="2232" spans="1:15" x14ac:dyDescent="0.4">
      <c r="A2232" s="117" t="s">
        <v>6634</v>
      </c>
      <c r="B2232" s="117" t="s">
        <v>225</v>
      </c>
      <c r="C2232" s="117" t="s">
        <v>224</v>
      </c>
      <c r="D2232" s="117" t="s">
        <v>223</v>
      </c>
      <c r="E2232" s="117" t="s">
        <v>2200</v>
      </c>
      <c r="F2232" s="117" t="s">
        <v>2199</v>
      </c>
      <c r="G2232" s="118" t="str">
        <f t="shared" si="34"/>
        <v>298310王寺周辺広域休日応急診療施設組合</v>
      </c>
      <c r="H2232" s="117"/>
      <c r="J2232" s="117"/>
      <c r="K2232" s="121">
        <v>47707</v>
      </c>
      <c r="L2232" s="121">
        <v>17410</v>
      </c>
      <c r="M2232" s="121">
        <v>8217</v>
      </c>
      <c r="N2232" s="121">
        <v>5307</v>
      </c>
      <c r="O2232" s="121">
        <v>63</v>
      </c>
    </row>
    <row r="2233" spans="1:15" x14ac:dyDescent="0.4">
      <c r="A2233" s="117" t="s">
        <v>6634</v>
      </c>
      <c r="B2233" s="117" t="s">
        <v>225</v>
      </c>
      <c r="C2233" s="117" t="s">
        <v>224</v>
      </c>
      <c r="D2233" s="117" t="s">
        <v>223</v>
      </c>
      <c r="E2233" s="117" t="s">
        <v>2198</v>
      </c>
      <c r="F2233" s="117" t="s">
        <v>2197</v>
      </c>
      <c r="G2233" s="118" t="str">
        <f t="shared" si="34"/>
        <v>298344吉野広域行政組合</v>
      </c>
      <c r="H2233" s="117"/>
      <c r="J2233" s="117"/>
      <c r="K2233" s="121">
        <v>158318</v>
      </c>
      <c r="L2233" s="121">
        <v>72982</v>
      </c>
      <c r="M2233" s="121">
        <v>37167</v>
      </c>
      <c r="N2233" s="121">
        <v>22604</v>
      </c>
      <c r="O2233" s="121">
        <v>232</v>
      </c>
    </row>
    <row r="2234" spans="1:15" x14ac:dyDescent="0.4">
      <c r="A2234" s="117" t="s">
        <v>6634</v>
      </c>
      <c r="B2234" s="117" t="s">
        <v>225</v>
      </c>
      <c r="C2234" s="117" t="s">
        <v>224</v>
      </c>
      <c r="D2234" s="117" t="s">
        <v>223</v>
      </c>
      <c r="E2234" s="117" t="s">
        <v>2196</v>
      </c>
      <c r="F2234" s="117" t="s">
        <v>2195</v>
      </c>
      <c r="G2234" s="118" t="str">
        <f t="shared" si="34"/>
        <v>298352山辺環境衛生組合</v>
      </c>
      <c r="H2234" s="117"/>
      <c r="J2234" s="117"/>
      <c r="K2234" s="121">
        <v>34213</v>
      </c>
      <c r="L2234" s="121">
        <v>14962</v>
      </c>
      <c r="M2234" s="121">
        <v>7444</v>
      </c>
      <c r="N2234" s="121">
        <v>5161</v>
      </c>
      <c r="O2234" s="121">
        <v>81</v>
      </c>
    </row>
    <row r="2235" spans="1:15" x14ac:dyDescent="0.4">
      <c r="A2235" s="117" t="s">
        <v>6634</v>
      </c>
      <c r="B2235" s="117" t="s">
        <v>225</v>
      </c>
      <c r="C2235" s="117" t="s">
        <v>224</v>
      </c>
      <c r="D2235" s="117" t="s">
        <v>223</v>
      </c>
      <c r="E2235" s="117" t="s">
        <v>2194</v>
      </c>
      <c r="F2235" s="117" t="s">
        <v>2193</v>
      </c>
      <c r="G2235" s="118" t="str">
        <f t="shared" si="34"/>
        <v>298361曽爾御杖行政一部事務組合</v>
      </c>
      <c r="H2235" s="117"/>
      <c r="J2235" s="117"/>
      <c r="K2235" s="121">
        <v>9875</v>
      </c>
      <c r="L2235" s="121">
        <v>4677</v>
      </c>
      <c r="M2235" s="121">
        <v>2391</v>
      </c>
      <c r="N2235" s="121">
        <v>1505</v>
      </c>
      <c r="O2235" s="121">
        <v>0</v>
      </c>
    </row>
    <row r="2236" spans="1:15" x14ac:dyDescent="0.4">
      <c r="A2236" s="117" t="s">
        <v>6634</v>
      </c>
      <c r="B2236" s="117" t="s">
        <v>225</v>
      </c>
      <c r="C2236" s="117" t="s">
        <v>224</v>
      </c>
      <c r="D2236" s="117" t="s">
        <v>223</v>
      </c>
      <c r="E2236" s="117" t="s">
        <v>2192</v>
      </c>
      <c r="F2236" s="117" t="s">
        <v>2191</v>
      </c>
      <c r="G2236" s="118" t="str">
        <f t="shared" si="34"/>
        <v>298425葛城広域行政事務組合</v>
      </c>
      <c r="H2236" s="117"/>
      <c r="J2236" s="117"/>
      <c r="K2236" s="121">
        <v>16823</v>
      </c>
      <c r="L2236" s="121">
        <v>4854</v>
      </c>
      <c r="M2236" s="121">
        <v>2233</v>
      </c>
      <c r="N2236" s="121">
        <v>1430</v>
      </c>
      <c r="O2236" s="121">
        <v>8</v>
      </c>
    </row>
    <row r="2237" spans="1:15" x14ac:dyDescent="0.4">
      <c r="A2237" s="117" t="s">
        <v>6634</v>
      </c>
      <c r="B2237" s="117" t="s">
        <v>225</v>
      </c>
      <c r="C2237" s="117" t="s">
        <v>224</v>
      </c>
      <c r="D2237" s="117" t="s">
        <v>223</v>
      </c>
      <c r="E2237" s="117" t="s">
        <v>2190</v>
      </c>
      <c r="F2237" s="117" t="s">
        <v>2189</v>
      </c>
      <c r="G2237" s="118" t="str">
        <f t="shared" si="34"/>
        <v>298433南和広域衛生組合</v>
      </c>
      <c r="H2237" s="117"/>
      <c r="J2237" s="117"/>
      <c r="K2237" s="121">
        <v>236410</v>
      </c>
      <c r="L2237" s="121">
        <v>113792</v>
      </c>
      <c r="M2237" s="121">
        <v>63000</v>
      </c>
      <c r="N2237" s="121">
        <v>36521</v>
      </c>
      <c r="O2237" s="121">
        <v>628</v>
      </c>
    </row>
    <row r="2238" spans="1:15" x14ac:dyDescent="0.4">
      <c r="A2238" s="117" t="s">
        <v>6634</v>
      </c>
      <c r="B2238" s="117" t="s">
        <v>225</v>
      </c>
      <c r="C2238" s="117" t="s">
        <v>224</v>
      </c>
      <c r="D2238" s="117" t="s">
        <v>223</v>
      </c>
      <c r="E2238" s="117" t="s">
        <v>2188</v>
      </c>
      <c r="F2238" s="117" t="s">
        <v>2187</v>
      </c>
      <c r="G2238" s="118" t="str">
        <f t="shared" si="34"/>
        <v>298441東宇陀環境衛生組合</v>
      </c>
      <c r="H2238" s="117"/>
      <c r="J2238" s="117"/>
      <c r="K2238" s="121">
        <v>114743</v>
      </c>
      <c r="L2238" s="121">
        <v>41715</v>
      </c>
      <c r="M2238" s="121">
        <v>25370</v>
      </c>
      <c r="N2238" s="121">
        <v>16876</v>
      </c>
      <c r="O2238" s="121">
        <v>168</v>
      </c>
    </row>
    <row r="2239" spans="1:15" x14ac:dyDescent="0.4">
      <c r="A2239" s="117" t="s">
        <v>6634</v>
      </c>
      <c r="B2239" s="117" t="s">
        <v>225</v>
      </c>
      <c r="C2239" s="117" t="s">
        <v>224</v>
      </c>
      <c r="D2239" s="117" t="s">
        <v>223</v>
      </c>
      <c r="E2239" s="117" t="s">
        <v>2186</v>
      </c>
      <c r="F2239" s="117" t="s">
        <v>2185</v>
      </c>
      <c r="G2239" s="118" t="str">
        <f t="shared" si="34"/>
        <v>298450奈良広域水質検査センター組合</v>
      </c>
      <c r="H2239" s="117"/>
      <c r="J2239" s="117"/>
      <c r="K2239" s="121">
        <v>62701</v>
      </c>
      <c r="L2239" s="121">
        <v>16412</v>
      </c>
      <c r="M2239" s="121">
        <v>6958</v>
      </c>
      <c r="N2239" s="121">
        <v>6395</v>
      </c>
      <c r="O2239" s="121">
        <v>34</v>
      </c>
    </row>
    <row r="2240" spans="1:15" x14ac:dyDescent="0.4">
      <c r="A2240" s="117" t="s">
        <v>6634</v>
      </c>
      <c r="B2240" s="117" t="s">
        <v>225</v>
      </c>
      <c r="C2240" s="117" t="s">
        <v>224</v>
      </c>
      <c r="D2240" s="117" t="s">
        <v>223</v>
      </c>
      <c r="E2240" s="117" t="s">
        <v>2184</v>
      </c>
      <c r="F2240" s="117" t="s">
        <v>2183</v>
      </c>
      <c r="G2240" s="118" t="str">
        <f t="shared" si="34"/>
        <v>298468飛鳥広域行政事務組合</v>
      </c>
      <c r="H2240" s="117"/>
      <c r="J2240" s="117"/>
      <c r="K2240" s="121">
        <v>216</v>
      </c>
      <c r="L2240" s="121">
        <v>0</v>
      </c>
      <c r="M2240" s="121">
        <v>0</v>
      </c>
      <c r="N2240" s="121">
        <v>0</v>
      </c>
      <c r="O2240" s="121">
        <v>0</v>
      </c>
    </row>
    <row r="2241" spans="1:15" x14ac:dyDescent="0.4">
      <c r="A2241" s="117" t="s">
        <v>6634</v>
      </c>
      <c r="B2241" s="117" t="s">
        <v>225</v>
      </c>
      <c r="C2241" s="117" t="s">
        <v>224</v>
      </c>
      <c r="D2241" s="117" t="s">
        <v>223</v>
      </c>
      <c r="E2241" s="117" t="s">
        <v>2182</v>
      </c>
      <c r="F2241" s="117" t="s">
        <v>2181</v>
      </c>
      <c r="G2241" s="118" t="str">
        <f t="shared" si="34"/>
        <v>298484桜井宇陀広域連合</v>
      </c>
      <c r="H2241" s="117"/>
      <c r="J2241" s="117"/>
      <c r="K2241" s="121">
        <v>31340</v>
      </c>
      <c r="L2241" s="121">
        <v>9300</v>
      </c>
      <c r="M2241" s="121">
        <v>1994</v>
      </c>
      <c r="N2241" s="121">
        <v>0</v>
      </c>
      <c r="O2241" s="121">
        <v>0</v>
      </c>
    </row>
    <row r="2242" spans="1:15" x14ac:dyDescent="0.4">
      <c r="A2242" s="117" t="s">
        <v>6634</v>
      </c>
      <c r="B2242" s="117" t="s">
        <v>225</v>
      </c>
      <c r="C2242" s="117" t="s">
        <v>224</v>
      </c>
      <c r="D2242" s="117" t="s">
        <v>223</v>
      </c>
      <c r="E2242" s="117" t="s">
        <v>2180</v>
      </c>
      <c r="F2242" s="117" t="s">
        <v>2179</v>
      </c>
      <c r="G2242" s="118" t="str">
        <f t="shared" ref="G2242:G2305" si="35">E2242&amp;F2242</f>
        <v>298492静香苑環境施設組合</v>
      </c>
      <c r="H2242" s="117"/>
      <c r="J2242" s="117"/>
      <c r="K2242" s="121">
        <v>2674</v>
      </c>
      <c r="L2242" s="121">
        <v>0</v>
      </c>
      <c r="M2242" s="121">
        <v>27</v>
      </c>
      <c r="N2242" s="121">
        <v>277</v>
      </c>
      <c r="O2242" s="121">
        <v>1</v>
      </c>
    </row>
    <row r="2243" spans="1:15" x14ac:dyDescent="0.4">
      <c r="A2243" s="117" t="s">
        <v>6634</v>
      </c>
      <c r="B2243" s="117" t="s">
        <v>225</v>
      </c>
      <c r="C2243" s="117" t="s">
        <v>224</v>
      </c>
      <c r="D2243" s="117" t="s">
        <v>223</v>
      </c>
      <c r="E2243" s="117" t="s">
        <v>2178</v>
      </c>
      <c r="F2243" s="117" t="s">
        <v>2177</v>
      </c>
      <c r="G2243" s="118" t="str">
        <f t="shared" si="35"/>
        <v>298506奈良県住宅新築資金等貸付金回収管理組合</v>
      </c>
      <c r="H2243" s="117"/>
      <c r="J2243" s="117"/>
      <c r="K2243" s="121">
        <v>26862</v>
      </c>
      <c r="L2243" s="121">
        <v>0</v>
      </c>
      <c r="M2243" s="121">
        <v>0</v>
      </c>
      <c r="N2243" s="121">
        <v>0</v>
      </c>
      <c r="O2243" s="121">
        <v>25</v>
      </c>
    </row>
    <row r="2244" spans="1:15" x14ac:dyDescent="0.4">
      <c r="A2244" s="117" t="s">
        <v>6634</v>
      </c>
      <c r="B2244" s="117" t="s">
        <v>225</v>
      </c>
      <c r="C2244" s="117" t="s">
        <v>224</v>
      </c>
      <c r="D2244" s="117" t="s">
        <v>223</v>
      </c>
      <c r="E2244" s="117" t="s">
        <v>2176</v>
      </c>
      <c r="F2244" s="117" t="s">
        <v>2175</v>
      </c>
      <c r="G2244" s="118" t="str">
        <f t="shared" si="35"/>
        <v>298514奈良県後期高齢者医療広域連合</v>
      </c>
      <c r="H2244" s="117"/>
      <c r="J2244" s="117"/>
      <c r="K2244" s="121">
        <v>21015</v>
      </c>
      <c r="L2244" s="121">
        <v>10465</v>
      </c>
      <c r="M2244" s="121">
        <v>6063</v>
      </c>
      <c r="N2244" s="121">
        <v>3684</v>
      </c>
      <c r="O2244" s="121">
        <v>18</v>
      </c>
    </row>
    <row r="2245" spans="1:15" x14ac:dyDescent="0.4">
      <c r="A2245" s="117" t="s">
        <v>6634</v>
      </c>
      <c r="B2245" s="117" t="s">
        <v>225</v>
      </c>
      <c r="C2245" s="117" t="s">
        <v>224</v>
      </c>
      <c r="D2245" s="117" t="s">
        <v>223</v>
      </c>
      <c r="E2245" s="117" t="s">
        <v>2174</v>
      </c>
      <c r="F2245" s="117" t="s">
        <v>2173</v>
      </c>
      <c r="G2245" s="118" t="str">
        <f t="shared" si="35"/>
        <v>298522やまと広域環境衛生事務組合</v>
      </c>
      <c r="H2245" s="117"/>
      <c r="J2245" s="117"/>
      <c r="K2245" s="121">
        <v>597</v>
      </c>
      <c r="L2245" s="121">
        <v>0</v>
      </c>
      <c r="M2245" s="121">
        <v>487</v>
      </c>
      <c r="N2245" s="121">
        <v>0</v>
      </c>
      <c r="O2245" s="121">
        <v>0</v>
      </c>
    </row>
    <row r="2246" spans="1:15" x14ac:dyDescent="0.4">
      <c r="A2246" s="117" t="s">
        <v>6634</v>
      </c>
      <c r="B2246" s="117" t="s">
        <v>225</v>
      </c>
      <c r="C2246" s="117" t="s">
        <v>224</v>
      </c>
      <c r="D2246" s="117" t="s">
        <v>223</v>
      </c>
      <c r="E2246" s="117" t="s">
        <v>2172</v>
      </c>
      <c r="F2246" s="117" t="s">
        <v>2171</v>
      </c>
      <c r="G2246" s="118" t="str">
        <f t="shared" si="35"/>
        <v>298549奈良県広域消防組合</v>
      </c>
      <c r="H2246" s="117"/>
      <c r="J2246" s="117"/>
      <c r="K2246" s="121">
        <v>10493868</v>
      </c>
      <c r="L2246" s="121">
        <v>5001560</v>
      </c>
      <c r="M2246" s="121">
        <v>2926443</v>
      </c>
      <c r="N2246" s="121">
        <v>1666059</v>
      </c>
      <c r="O2246" s="121">
        <v>18708</v>
      </c>
    </row>
    <row r="2247" spans="1:15" x14ac:dyDescent="0.4">
      <c r="A2247" s="117" t="s">
        <v>6634</v>
      </c>
      <c r="B2247" s="117" t="s">
        <v>225</v>
      </c>
      <c r="C2247" s="117" t="s">
        <v>224</v>
      </c>
      <c r="D2247" s="117" t="s">
        <v>223</v>
      </c>
      <c r="E2247" s="117" t="s">
        <v>2170</v>
      </c>
      <c r="F2247" s="117" t="s">
        <v>2169</v>
      </c>
      <c r="G2247" s="118" t="str">
        <f t="shared" si="35"/>
        <v>298557山辺・県北西部広域環境衛生組合</v>
      </c>
      <c r="H2247" s="117"/>
      <c r="J2247" s="117"/>
      <c r="K2247" s="121">
        <v>131</v>
      </c>
      <c r="L2247" s="121">
        <v>0</v>
      </c>
      <c r="M2247" s="121">
        <v>0</v>
      </c>
      <c r="N2247" s="121">
        <v>0</v>
      </c>
      <c r="O2247" s="121">
        <v>0</v>
      </c>
    </row>
    <row r="2248" spans="1:15" x14ac:dyDescent="0.4">
      <c r="A2248" s="117" t="s">
        <v>6634</v>
      </c>
      <c r="B2248" s="117" t="s">
        <v>225</v>
      </c>
      <c r="C2248" s="117" t="s">
        <v>224</v>
      </c>
      <c r="D2248" s="117" t="s">
        <v>223</v>
      </c>
      <c r="E2248" s="117" t="s">
        <v>2168</v>
      </c>
      <c r="F2248" s="117" t="s">
        <v>2167</v>
      </c>
      <c r="G2248" s="118" t="str">
        <f t="shared" si="35"/>
        <v>298565さくら広域環境衛生組合</v>
      </c>
      <c r="H2248" s="117"/>
      <c r="J2248" s="117"/>
      <c r="K2248" s="121">
        <v>55813</v>
      </c>
      <c r="L2248" s="121">
        <v>27053</v>
      </c>
      <c r="M2248" s="121">
        <v>15480</v>
      </c>
      <c r="N2248" s="121">
        <v>8503</v>
      </c>
      <c r="O2248" s="121">
        <v>53</v>
      </c>
    </row>
    <row r="2249" spans="1:15" x14ac:dyDescent="0.4">
      <c r="A2249" s="117" t="s">
        <v>6634</v>
      </c>
      <c r="B2249" s="117" t="s">
        <v>225</v>
      </c>
      <c r="C2249" s="117" t="s">
        <v>224</v>
      </c>
      <c r="D2249" s="117" t="s">
        <v>223</v>
      </c>
      <c r="E2249" s="117" t="s">
        <v>2165</v>
      </c>
      <c r="F2249" s="117" t="s">
        <v>2164</v>
      </c>
      <c r="G2249" s="118" t="str">
        <f t="shared" si="35"/>
        <v>302015和歌山市</v>
      </c>
      <c r="H2249" s="117"/>
      <c r="J2249" s="117"/>
      <c r="K2249" s="121">
        <v>25233255</v>
      </c>
      <c r="L2249" s="121">
        <v>10918994</v>
      </c>
      <c r="M2249" s="121">
        <v>5989127</v>
      </c>
      <c r="N2249" s="121">
        <v>3613556</v>
      </c>
      <c r="O2249" s="121">
        <v>35533</v>
      </c>
    </row>
    <row r="2250" spans="1:15" x14ac:dyDescent="0.4">
      <c r="A2250" s="117" t="s">
        <v>6634</v>
      </c>
      <c r="B2250" s="117" t="s">
        <v>225</v>
      </c>
      <c r="C2250" s="117" t="s">
        <v>224</v>
      </c>
      <c r="D2250" s="117" t="s">
        <v>223</v>
      </c>
      <c r="E2250" s="117" t="s">
        <v>2163</v>
      </c>
      <c r="F2250" s="117" t="s">
        <v>2162</v>
      </c>
      <c r="G2250" s="118" t="str">
        <f t="shared" si="35"/>
        <v>302023海南市</v>
      </c>
      <c r="H2250" s="117"/>
      <c r="J2250" s="117"/>
      <c r="K2250" s="121">
        <v>4487433</v>
      </c>
      <c r="L2250" s="121">
        <v>1746532</v>
      </c>
      <c r="M2250" s="121">
        <v>836126</v>
      </c>
      <c r="N2250" s="121">
        <v>578713</v>
      </c>
      <c r="O2250" s="121">
        <v>4102</v>
      </c>
    </row>
    <row r="2251" spans="1:15" x14ac:dyDescent="0.4">
      <c r="A2251" s="117" t="s">
        <v>6634</v>
      </c>
      <c r="B2251" s="117" t="s">
        <v>225</v>
      </c>
      <c r="C2251" s="117" t="s">
        <v>224</v>
      </c>
      <c r="D2251" s="117" t="s">
        <v>223</v>
      </c>
      <c r="E2251" s="117" t="s">
        <v>2161</v>
      </c>
      <c r="F2251" s="117" t="s">
        <v>2160</v>
      </c>
      <c r="G2251" s="118" t="str">
        <f t="shared" si="35"/>
        <v>302031橋本市</v>
      </c>
      <c r="H2251" s="117"/>
      <c r="J2251" s="117"/>
      <c r="K2251" s="121">
        <v>4096145</v>
      </c>
      <c r="L2251" s="121">
        <v>1880872</v>
      </c>
      <c r="M2251" s="121">
        <v>965456</v>
      </c>
      <c r="N2251" s="121">
        <v>634061</v>
      </c>
      <c r="O2251" s="121">
        <v>9267</v>
      </c>
    </row>
    <row r="2252" spans="1:15" x14ac:dyDescent="0.4">
      <c r="A2252" s="117" t="s">
        <v>6634</v>
      </c>
      <c r="B2252" s="117" t="s">
        <v>225</v>
      </c>
      <c r="C2252" s="117" t="s">
        <v>224</v>
      </c>
      <c r="D2252" s="117" t="s">
        <v>223</v>
      </c>
      <c r="E2252" s="117" t="s">
        <v>2159</v>
      </c>
      <c r="F2252" s="117" t="s">
        <v>2158</v>
      </c>
      <c r="G2252" s="118" t="str">
        <f t="shared" si="35"/>
        <v>302040有田市</v>
      </c>
      <c r="H2252" s="117"/>
      <c r="J2252" s="117"/>
      <c r="K2252" s="121">
        <v>2044837</v>
      </c>
      <c r="L2252" s="121">
        <v>983169</v>
      </c>
      <c r="M2252" s="121">
        <v>479200</v>
      </c>
      <c r="N2252" s="121">
        <v>340505</v>
      </c>
      <c r="O2252" s="121">
        <v>2015</v>
      </c>
    </row>
    <row r="2253" spans="1:15" x14ac:dyDescent="0.4">
      <c r="A2253" s="117" t="s">
        <v>6634</v>
      </c>
      <c r="B2253" s="117" t="s">
        <v>225</v>
      </c>
      <c r="C2253" s="117" t="s">
        <v>224</v>
      </c>
      <c r="D2253" s="117" t="s">
        <v>223</v>
      </c>
      <c r="E2253" s="117" t="s">
        <v>2157</v>
      </c>
      <c r="F2253" s="117" t="s">
        <v>2156</v>
      </c>
      <c r="G2253" s="118" t="str">
        <f t="shared" si="35"/>
        <v>302058御坊市</v>
      </c>
      <c r="H2253" s="117"/>
      <c r="J2253" s="117"/>
      <c r="K2253" s="121">
        <v>2389449</v>
      </c>
      <c r="L2253" s="121">
        <v>1061775</v>
      </c>
      <c r="M2253" s="121">
        <v>510811</v>
      </c>
      <c r="N2253" s="121">
        <v>358238</v>
      </c>
      <c r="O2253" s="121">
        <v>4465</v>
      </c>
    </row>
    <row r="2254" spans="1:15" x14ac:dyDescent="0.4">
      <c r="A2254" s="117" t="s">
        <v>6634</v>
      </c>
      <c r="B2254" s="117" t="s">
        <v>225</v>
      </c>
      <c r="C2254" s="117" t="s">
        <v>224</v>
      </c>
      <c r="D2254" s="117" t="s">
        <v>223</v>
      </c>
      <c r="E2254" s="117" t="s">
        <v>2155</v>
      </c>
      <c r="F2254" s="117" t="s">
        <v>2154</v>
      </c>
      <c r="G2254" s="118" t="str">
        <f t="shared" si="35"/>
        <v>302066田辺市</v>
      </c>
      <c r="H2254" s="117"/>
      <c r="J2254" s="117"/>
      <c r="K2254" s="121">
        <v>7315653</v>
      </c>
      <c r="L2254" s="121">
        <v>3309953</v>
      </c>
      <c r="M2254" s="121">
        <v>1755453</v>
      </c>
      <c r="N2254" s="121">
        <v>1080645</v>
      </c>
      <c r="O2254" s="121">
        <v>10770</v>
      </c>
    </row>
    <row r="2255" spans="1:15" x14ac:dyDescent="0.4">
      <c r="A2255" s="117" t="s">
        <v>6634</v>
      </c>
      <c r="B2255" s="117" t="s">
        <v>225</v>
      </c>
      <c r="C2255" s="117" t="s">
        <v>224</v>
      </c>
      <c r="D2255" s="117" t="s">
        <v>223</v>
      </c>
      <c r="E2255" s="117" t="s">
        <v>2153</v>
      </c>
      <c r="F2255" s="117" t="s">
        <v>2152</v>
      </c>
      <c r="G2255" s="118" t="str">
        <f t="shared" si="35"/>
        <v>302074新宮市</v>
      </c>
      <c r="H2255" s="117"/>
      <c r="J2255" s="117"/>
      <c r="K2255" s="121">
        <v>2495245</v>
      </c>
      <c r="L2255" s="121">
        <v>1058762</v>
      </c>
      <c r="M2255" s="121">
        <v>596624</v>
      </c>
      <c r="N2255" s="121">
        <v>388758</v>
      </c>
      <c r="O2255" s="121">
        <v>4154</v>
      </c>
    </row>
    <row r="2256" spans="1:15" x14ac:dyDescent="0.4">
      <c r="A2256" s="117" t="s">
        <v>6634</v>
      </c>
      <c r="B2256" s="117" t="s">
        <v>225</v>
      </c>
      <c r="C2256" s="117" t="s">
        <v>224</v>
      </c>
      <c r="D2256" s="117" t="s">
        <v>223</v>
      </c>
      <c r="E2256" s="117" t="s">
        <v>2151</v>
      </c>
      <c r="F2256" s="117" t="s">
        <v>2150</v>
      </c>
      <c r="G2256" s="118" t="str">
        <f t="shared" si="35"/>
        <v>302082紀の川市</v>
      </c>
      <c r="H2256" s="117"/>
      <c r="J2256" s="117"/>
      <c r="K2256" s="121">
        <v>4343309</v>
      </c>
      <c r="L2256" s="121">
        <v>1937424</v>
      </c>
      <c r="M2256" s="121">
        <v>977385</v>
      </c>
      <c r="N2256" s="121">
        <v>653176</v>
      </c>
      <c r="O2256" s="121">
        <v>4541</v>
      </c>
    </row>
    <row r="2257" spans="1:15" x14ac:dyDescent="0.4">
      <c r="A2257" s="117" t="s">
        <v>6634</v>
      </c>
      <c r="B2257" s="117" t="s">
        <v>225</v>
      </c>
      <c r="C2257" s="117" t="s">
        <v>224</v>
      </c>
      <c r="D2257" s="117" t="s">
        <v>223</v>
      </c>
      <c r="E2257" s="117" t="s">
        <v>2149</v>
      </c>
      <c r="F2257" s="117" t="s">
        <v>2148</v>
      </c>
      <c r="G2257" s="118" t="str">
        <f t="shared" si="35"/>
        <v>302091岩出市</v>
      </c>
      <c r="H2257" s="117"/>
      <c r="J2257" s="117"/>
      <c r="K2257" s="121">
        <v>2152430</v>
      </c>
      <c r="L2257" s="121">
        <v>933875</v>
      </c>
      <c r="M2257" s="121">
        <v>486989</v>
      </c>
      <c r="N2257" s="121">
        <v>330332</v>
      </c>
      <c r="O2257" s="121">
        <v>2279</v>
      </c>
    </row>
    <row r="2258" spans="1:15" x14ac:dyDescent="0.4">
      <c r="A2258" s="117" t="s">
        <v>6634</v>
      </c>
      <c r="B2258" s="117" t="s">
        <v>225</v>
      </c>
      <c r="C2258" s="117" t="s">
        <v>224</v>
      </c>
      <c r="D2258" s="117" t="s">
        <v>223</v>
      </c>
      <c r="E2258" s="117" t="s">
        <v>2147</v>
      </c>
      <c r="F2258" s="117" t="s">
        <v>2146</v>
      </c>
      <c r="G2258" s="118" t="str">
        <f t="shared" si="35"/>
        <v>303046紀美野町</v>
      </c>
      <c r="H2258" s="117"/>
      <c r="J2258" s="117"/>
      <c r="K2258" s="121">
        <v>1270249</v>
      </c>
      <c r="L2258" s="121">
        <v>539604</v>
      </c>
      <c r="M2258" s="121">
        <v>275213</v>
      </c>
      <c r="N2258" s="121">
        <v>188429</v>
      </c>
      <c r="O2258" s="121">
        <v>3510</v>
      </c>
    </row>
    <row r="2259" spans="1:15" x14ac:dyDescent="0.4">
      <c r="A2259" s="117" t="s">
        <v>6634</v>
      </c>
      <c r="B2259" s="117" t="s">
        <v>225</v>
      </c>
      <c r="C2259" s="117" t="s">
        <v>224</v>
      </c>
      <c r="D2259" s="117" t="s">
        <v>223</v>
      </c>
      <c r="E2259" s="117" t="s">
        <v>2145</v>
      </c>
      <c r="F2259" s="117" t="s">
        <v>2144</v>
      </c>
      <c r="G2259" s="118" t="str">
        <f t="shared" si="35"/>
        <v>303411かつらぎ町</v>
      </c>
      <c r="H2259" s="117"/>
      <c r="J2259" s="117"/>
      <c r="K2259" s="121">
        <v>1455920</v>
      </c>
      <c r="L2259" s="121">
        <v>595737</v>
      </c>
      <c r="M2259" s="121">
        <v>318340</v>
      </c>
      <c r="N2259" s="121">
        <v>213900</v>
      </c>
      <c r="O2259" s="121">
        <v>5128</v>
      </c>
    </row>
    <row r="2260" spans="1:15" x14ac:dyDescent="0.4">
      <c r="A2260" s="117" t="s">
        <v>6634</v>
      </c>
      <c r="B2260" s="117" t="s">
        <v>225</v>
      </c>
      <c r="C2260" s="117" t="s">
        <v>224</v>
      </c>
      <c r="D2260" s="117" t="s">
        <v>223</v>
      </c>
      <c r="E2260" s="117" t="s">
        <v>2143</v>
      </c>
      <c r="F2260" s="117" t="s">
        <v>2142</v>
      </c>
      <c r="G2260" s="118" t="str">
        <f t="shared" si="35"/>
        <v>303437九度山町</v>
      </c>
      <c r="H2260" s="117"/>
      <c r="J2260" s="117"/>
      <c r="K2260" s="121">
        <v>656327</v>
      </c>
      <c r="L2260" s="121">
        <v>283789</v>
      </c>
      <c r="M2260" s="121">
        <v>135029</v>
      </c>
      <c r="N2260" s="121">
        <v>101574</v>
      </c>
      <c r="O2260" s="121">
        <v>626</v>
      </c>
    </row>
    <row r="2261" spans="1:15" x14ac:dyDescent="0.4">
      <c r="A2261" s="117" t="s">
        <v>6634</v>
      </c>
      <c r="B2261" s="117" t="s">
        <v>225</v>
      </c>
      <c r="C2261" s="117" t="s">
        <v>224</v>
      </c>
      <c r="D2261" s="117" t="s">
        <v>223</v>
      </c>
      <c r="E2261" s="117" t="s">
        <v>2141</v>
      </c>
      <c r="F2261" s="117" t="s">
        <v>2140</v>
      </c>
      <c r="G2261" s="118" t="str">
        <f t="shared" si="35"/>
        <v>303445高野町</v>
      </c>
      <c r="H2261" s="117"/>
      <c r="J2261" s="117"/>
      <c r="K2261" s="121">
        <v>828400</v>
      </c>
      <c r="L2261" s="121">
        <v>353862</v>
      </c>
      <c r="M2261" s="121">
        <v>167954</v>
      </c>
      <c r="N2261" s="121">
        <v>125238</v>
      </c>
      <c r="O2261" s="121">
        <v>21</v>
      </c>
    </row>
    <row r="2262" spans="1:15" x14ac:dyDescent="0.4">
      <c r="A2262" s="117" t="s">
        <v>6634</v>
      </c>
      <c r="B2262" s="117" t="s">
        <v>225</v>
      </c>
      <c r="C2262" s="117" t="s">
        <v>224</v>
      </c>
      <c r="D2262" s="117" t="s">
        <v>223</v>
      </c>
      <c r="E2262" s="117" t="s">
        <v>2139</v>
      </c>
      <c r="F2262" s="117" t="s">
        <v>2138</v>
      </c>
      <c r="G2262" s="118" t="str">
        <f t="shared" si="35"/>
        <v>303615湯浅町</v>
      </c>
      <c r="H2262" s="117"/>
      <c r="J2262" s="117"/>
      <c r="K2262" s="121">
        <v>920963</v>
      </c>
      <c r="L2262" s="121">
        <v>379528</v>
      </c>
      <c r="M2262" s="121">
        <v>186897</v>
      </c>
      <c r="N2262" s="121">
        <v>135026</v>
      </c>
      <c r="O2262" s="121">
        <v>713</v>
      </c>
    </row>
    <row r="2263" spans="1:15" x14ac:dyDescent="0.4">
      <c r="A2263" s="117" t="s">
        <v>6634</v>
      </c>
      <c r="B2263" s="117" t="s">
        <v>225</v>
      </c>
      <c r="C2263" s="117" t="s">
        <v>224</v>
      </c>
      <c r="D2263" s="117" t="s">
        <v>223</v>
      </c>
      <c r="E2263" s="117" t="s">
        <v>2137</v>
      </c>
      <c r="F2263" s="117" t="s">
        <v>1113</v>
      </c>
      <c r="G2263" s="118" t="str">
        <f t="shared" si="35"/>
        <v>303623広川町</v>
      </c>
      <c r="H2263" s="117"/>
      <c r="J2263" s="117"/>
      <c r="K2263" s="121">
        <v>652230</v>
      </c>
      <c r="L2263" s="121">
        <v>274784</v>
      </c>
      <c r="M2263" s="121">
        <v>131859</v>
      </c>
      <c r="N2263" s="121">
        <v>96897</v>
      </c>
      <c r="O2263" s="121">
        <v>604</v>
      </c>
    </row>
    <row r="2264" spans="1:15" x14ac:dyDescent="0.4">
      <c r="A2264" s="117" t="s">
        <v>6634</v>
      </c>
      <c r="B2264" s="117" t="s">
        <v>225</v>
      </c>
      <c r="C2264" s="117" t="s">
        <v>224</v>
      </c>
      <c r="D2264" s="117" t="s">
        <v>223</v>
      </c>
      <c r="E2264" s="117" t="s">
        <v>2136</v>
      </c>
      <c r="F2264" s="117" t="s">
        <v>2135</v>
      </c>
      <c r="G2264" s="118" t="str">
        <f t="shared" si="35"/>
        <v>303666有田川町</v>
      </c>
      <c r="H2264" s="117"/>
      <c r="J2264" s="117"/>
      <c r="K2264" s="121">
        <v>2823356</v>
      </c>
      <c r="L2264" s="121">
        <v>1159056</v>
      </c>
      <c r="M2264" s="121">
        <v>607929</v>
      </c>
      <c r="N2264" s="121">
        <v>390386</v>
      </c>
      <c r="O2264" s="121">
        <v>3008</v>
      </c>
    </row>
    <row r="2265" spans="1:15" x14ac:dyDescent="0.4">
      <c r="A2265" s="117" t="s">
        <v>6634</v>
      </c>
      <c r="B2265" s="117" t="s">
        <v>225</v>
      </c>
      <c r="C2265" s="117" t="s">
        <v>224</v>
      </c>
      <c r="D2265" s="117" t="s">
        <v>223</v>
      </c>
      <c r="E2265" s="117" t="s">
        <v>2134</v>
      </c>
      <c r="F2265" s="117" t="s">
        <v>2133</v>
      </c>
      <c r="G2265" s="118" t="str">
        <f t="shared" si="35"/>
        <v>303810美浜町</v>
      </c>
      <c r="H2265" s="117"/>
      <c r="J2265" s="117"/>
      <c r="K2265" s="121">
        <v>653730</v>
      </c>
      <c r="L2265" s="121">
        <v>272310</v>
      </c>
      <c r="M2265" s="121">
        <v>128173</v>
      </c>
      <c r="N2265" s="121">
        <v>100311</v>
      </c>
      <c r="O2265" s="121">
        <v>579</v>
      </c>
    </row>
    <row r="2266" spans="1:15" x14ac:dyDescent="0.4">
      <c r="A2266" s="117" t="s">
        <v>6634</v>
      </c>
      <c r="B2266" s="117" t="s">
        <v>225</v>
      </c>
      <c r="C2266" s="117" t="s">
        <v>224</v>
      </c>
      <c r="D2266" s="117" t="s">
        <v>223</v>
      </c>
      <c r="E2266" s="117" t="s">
        <v>2132</v>
      </c>
      <c r="F2266" s="117" t="s">
        <v>2131</v>
      </c>
      <c r="G2266" s="118" t="str">
        <f t="shared" si="35"/>
        <v>303828日高町</v>
      </c>
      <c r="H2266" s="117"/>
      <c r="J2266" s="117"/>
      <c r="K2266" s="121">
        <v>694391</v>
      </c>
      <c r="L2266" s="121">
        <v>291974</v>
      </c>
      <c r="M2266" s="121">
        <v>126561</v>
      </c>
      <c r="N2266" s="121">
        <v>103511</v>
      </c>
      <c r="O2266" s="121">
        <v>609</v>
      </c>
    </row>
    <row r="2267" spans="1:15" x14ac:dyDescent="0.4">
      <c r="A2267" s="117" t="s">
        <v>6634</v>
      </c>
      <c r="B2267" s="117" t="s">
        <v>225</v>
      </c>
      <c r="C2267" s="117" t="s">
        <v>224</v>
      </c>
      <c r="D2267" s="117" t="s">
        <v>223</v>
      </c>
      <c r="E2267" s="117" t="s">
        <v>2130</v>
      </c>
      <c r="F2267" s="117" t="s">
        <v>2129</v>
      </c>
      <c r="G2267" s="118" t="str">
        <f t="shared" si="35"/>
        <v>303836由良町</v>
      </c>
      <c r="H2267" s="117"/>
      <c r="J2267" s="117"/>
      <c r="K2267" s="121">
        <v>523023</v>
      </c>
      <c r="L2267" s="121">
        <v>206351</v>
      </c>
      <c r="M2267" s="121">
        <v>93292</v>
      </c>
      <c r="N2267" s="121">
        <v>76904</v>
      </c>
      <c r="O2267" s="121">
        <v>777</v>
      </c>
    </row>
    <row r="2268" spans="1:15" x14ac:dyDescent="0.4">
      <c r="A2268" s="117" t="s">
        <v>6634</v>
      </c>
      <c r="B2268" s="117" t="s">
        <v>225</v>
      </c>
      <c r="C2268" s="117" t="s">
        <v>224</v>
      </c>
      <c r="D2268" s="117" t="s">
        <v>223</v>
      </c>
      <c r="E2268" s="117" t="s">
        <v>2128</v>
      </c>
      <c r="F2268" s="117" t="s">
        <v>2127</v>
      </c>
      <c r="G2268" s="118" t="str">
        <f t="shared" si="35"/>
        <v>303909印南町</v>
      </c>
      <c r="H2268" s="117"/>
      <c r="J2268" s="117"/>
      <c r="K2268" s="121">
        <v>629976</v>
      </c>
      <c r="L2268" s="121">
        <v>228749</v>
      </c>
      <c r="M2268" s="121">
        <v>108186</v>
      </c>
      <c r="N2268" s="121">
        <v>86315</v>
      </c>
      <c r="O2268" s="121">
        <v>532</v>
      </c>
    </row>
    <row r="2269" spans="1:15" x14ac:dyDescent="0.4">
      <c r="A2269" s="117" t="s">
        <v>6634</v>
      </c>
      <c r="B2269" s="117" t="s">
        <v>225</v>
      </c>
      <c r="C2269" s="117" t="s">
        <v>224</v>
      </c>
      <c r="D2269" s="117" t="s">
        <v>223</v>
      </c>
      <c r="E2269" s="117" t="s">
        <v>2126</v>
      </c>
      <c r="F2269" s="117" t="s">
        <v>2125</v>
      </c>
      <c r="G2269" s="118" t="str">
        <f t="shared" si="35"/>
        <v>303917みなべ町</v>
      </c>
      <c r="H2269" s="117"/>
      <c r="J2269" s="117"/>
      <c r="K2269" s="121">
        <v>936858</v>
      </c>
      <c r="L2269" s="121">
        <v>389854</v>
      </c>
      <c r="M2269" s="121">
        <v>185407</v>
      </c>
      <c r="N2269" s="121">
        <v>156597</v>
      </c>
      <c r="O2269" s="121">
        <v>907</v>
      </c>
    </row>
    <row r="2270" spans="1:15" x14ac:dyDescent="0.4">
      <c r="A2270" s="117" t="s">
        <v>6634</v>
      </c>
      <c r="B2270" s="117" t="s">
        <v>225</v>
      </c>
      <c r="C2270" s="117" t="s">
        <v>224</v>
      </c>
      <c r="D2270" s="117" t="s">
        <v>223</v>
      </c>
      <c r="E2270" s="117" t="s">
        <v>2124</v>
      </c>
      <c r="F2270" s="117" t="s">
        <v>2123</v>
      </c>
      <c r="G2270" s="118" t="str">
        <f t="shared" si="35"/>
        <v>303925日高川町</v>
      </c>
      <c r="H2270" s="117"/>
      <c r="J2270" s="117"/>
      <c r="K2270" s="121">
        <v>1305072</v>
      </c>
      <c r="L2270" s="121">
        <v>587295</v>
      </c>
      <c r="M2270" s="121">
        <v>277359</v>
      </c>
      <c r="N2270" s="121">
        <v>195736</v>
      </c>
      <c r="O2270" s="121">
        <v>1118</v>
      </c>
    </row>
    <row r="2271" spans="1:15" x14ac:dyDescent="0.4">
      <c r="A2271" s="117" t="s">
        <v>6634</v>
      </c>
      <c r="B2271" s="117" t="s">
        <v>225</v>
      </c>
      <c r="C2271" s="117" t="s">
        <v>224</v>
      </c>
      <c r="D2271" s="117" t="s">
        <v>223</v>
      </c>
      <c r="E2271" s="117" t="s">
        <v>2122</v>
      </c>
      <c r="F2271" s="117" t="s">
        <v>2121</v>
      </c>
      <c r="G2271" s="118" t="str">
        <f t="shared" si="35"/>
        <v>304018白浜町</v>
      </c>
      <c r="H2271" s="117"/>
      <c r="J2271" s="117"/>
      <c r="K2271" s="121">
        <v>2419238</v>
      </c>
      <c r="L2271" s="121">
        <v>982679</v>
      </c>
      <c r="M2271" s="121">
        <v>508088</v>
      </c>
      <c r="N2271" s="121">
        <v>349379</v>
      </c>
      <c r="O2271" s="121">
        <v>2496</v>
      </c>
    </row>
    <row r="2272" spans="1:15" x14ac:dyDescent="0.4">
      <c r="A2272" s="117" t="s">
        <v>6634</v>
      </c>
      <c r="B2272" s="117" t="s">
        <v>225</v>
      </c>
      <c r="C2272" s="117" t="s">
        <v>224</v>
      </c>
      <c r="D2272" s="117" t="s">
        <v>223</v>
      </c>
      <c r="E2272" s="117" t="s">
        <v>2120</v>
      </c>
      <c r="F2272" s="117" t="s">
        <v>2119</v>
      </c>
      <c r="G2272" s="118" t="str">
        <f t="shared" si="35"/>
        <v>304042上富田町</v>
      </c>
      <c r="H2272" s="117"/>
      <c r="J2272" s="117"/>
      <c r="K2272" s="121">
        <v>810911</v>
      </c>
      <c r="L2272" s="121">
        <v>323966</v>
      </c>
      <c r="M2272" s="121">
        <v>156499</v>
      </c>
      <c r="N2272" s="121">
        <v>118258</v>
      </c>
      <c r="O2272" s="121">
        <v>796</v>
      </c>
    </row>
    <row r="2273" spans="1:15" x14ac:dyDescent="0.4">
      <c r="A2273" s="117" t="s">
        <v>6634</v>
      </c>
      <c r="B2273" s="117" t="s">
        <v>225</v>
      </c>
      <c r="C2273" s="117" t="s">
        <v>224</v>
      </c>
      <c r="D2273" s="117" t="s">
        <v>223</v>
      </c>
      <c r="E2273" s="117" t="s">
        <v>2118</v>
      </c>
      <c r="F2273" s="117" t="s">
        <v>2117</v>
      </c>
      <c r="G2273" s="118" t="str">
        <f t="shared" si="35"/>
        <v>304069すさみ町</v>
      </c>
      <c r="H2273" s="117"/>
      <c r="J2273" s="117"/>
      <c r="K2273" s="121">
        <v>628561</v>
      </c>
      <c r="L2273" s="121">
        <v>254802</v>
      </c>
      <c r="M2273" s="121">
        <v>116070</v>
      </c>
      <c r="N2273" s="121">
        <v>94737</v>
      </c>
      <c r="O2273" s="121">
        <v>514</v>
      </c>
    </row>
    <row r="2274" spans="1:15" x14ac:dyDescent="0.4">
      <c r="A2274" s="117" t="s">
        <v>6634</v>
      </c>
      <c r="B2274" s="117" t="s">
        <v>225</v>
      </c>
      <c r="C2274" s="117" t="s">
        <v>224</v>
      </c>
      <c r="D2274" s="117" t="s">
        <v>223</v>
      </c>
      <c r="E2274" s="117" t="s">
        <v>2116</v>
      </c>
      <c r="F2274" s="117" t="s">
        <v>2115</v>
      </c>
      <c r="G2274" s="118" t="str">
        <f t="shared" si="35"/>
        <v>304212那智勝浦町</v>
      </c>
      <c r="H2274" s="117"/>
      <c r="J2274" s="117"/>
      <c r="K2274" s="121">
        <v>1422205</v>
      </c>
      <c r="L2274" s="121">
        <v>602329</v>
      </c>
      <c r="M2274" s="121">
        <v>303467</v>
      </c>
      <c r="N2274" s="121">
        <v>196840</v>
      </c>
      <c r="O2274" s="121">
        <v>1144</v>
      </c>
    </row>
    <row r="2275" spans="1:15" x14ac:dyDescent="0.4">
      <c r="A2275" s="117" t="s">
        <v>6634</v>
      </c>
      <c r="B2275" s="117" t="s">
        <v>225</v>
      </c>
      <c r="C2275" s="117" t="s">
        <v>224</v>
      </c>
      <c r="D2275" s="117" t="s">
        <v>223</v>
      </c>
      <c r="E2275" s="117" t="s">
        <v>2114</v>
      </c>
      <c r="F2275" s="117" t="s">
        <v>2113</v>
      </c>
      <c r="G2275" s="118" t="str">
        <f t="shared" si="35"/>
        <v>304221太地町</v>
      </c>
      <c r="H2275" s="117"/>
      <c r="J2275" s="117"/>
      <c r="K2275" s="121">
        <v>442283</v>
      </c>
      <c r="L2275" s="121">
        <v>175185</v>
      </c>
      <c r="M2275" s="121">
        <v>84777</v>
      </c>
      <c r="N2275" s="121">
        <v>64820</v>
      </c>
      <c r="O2275" s="121">
        <v>524</v>
      </c>
    </row>
    <row r="2276" spans="1:15" x14ac:dyDescent="0.4">
      <c r="A2276" s="117" t="s">
        <v>6634</v>
      </c>
      <c r="B2276" s="117" t="s">
        <v>225</v>
      </c>
      <c r="C2276" s="117" t="s">
        <v>224</v>
      </c>
      <c r="D2276" s="117" t="s">
        <v>223</v>
      </c>
      <c r="E2276" s="117" t="s">
        <v>2112</v>
      </c>
      <c r="F2276" s="117" t="s">
        <v>2111</v>
      </c>
      <c r="G2276" s="118" t="str">
        <f t="shared" si="35"/>
        <v>304247古座川町</v>
      </c>
      <c r="H2276" s="117"/>
      <c r="J2276" s="117"/>
      <c r="K2276" s="121">
        <v>467745</v>
      </c>
      <c r="L2276" s="121">
        <v>173879</v>
      </c>
      <c r="M2276" s="121">
        <v>87658</v>
      </c>
      <c r="N2276" s="121">
        <v>63819</v>
      </c>
      <c r="O2276" s="121">
        <v>443</v>
      </c>
    </row>
    <row r="2277" spans="1:15" x14ac:dyDescent="0.4">
      <c r="A2277" s="117" t="s">
        <v>6634</v>
      </c>
      <c r="B2277" s="117" t="s">
        <v>225</v>
      </c>
      <c r="C2277" s="117" t="s">
        <v>224</v>
      </c>
      <c r="D2277" s="117" t="s">
        <v>223</v>
      </c>
      <c r="E2277" s="117" t="s">
        <v>2110</v>
      </c>
      <c r="F2277" s="117" t="s">
        <v>2109</v>
      </c>
      <c r="G2277" s="118" t="str">
        <f t="shared" si="35"/>
        <v>304271北山村</v>
      </c>
      <c r="H2277" s="117"/>
      <c r="J2277" s="117"/>
      <c r="K2277" s="121">
        <v>193133</v>
      </c>
      <c r="L2277" s="121">
        <v>63686</v>
      </c>
      <c r="M2277" s="121">
        <v>30879</v>
      </c>
      <c r="N2277" s="121">
        <v>26869</v>
      </c>
      <c r="O2277" s="121">
        <v>180</v>
      </c>
    </row>
    <row r="2278" spans="1:15" x14ac:dyDescent="0.4">
      <c r="A2278" s="117" t="s">
        <v>6634</v>
      </c>
      <c r="B2278" s="117" t="s">
        <v>225</v>
      </c>
      <c r="C2278" s="117" t="s">
        <v>224</v>
      </c>
      <c r="D2278" s="117" t="s">
        <v>223</v>
      </c>
      <c r="E2278" s="117" t="s">
        <v>2108</v>
      </c>
      <c r="F2278" s="117" t="s">
        <v>2107</v>
      </c>
      <c r="G2278" s="118" t="str">
        <f t="shared" si="35"/>
        <v>304280串本町</v>
      </c>
      <c r="H2278" s="117"/>
      <c r="J2278" s="117"/>
      <c r="K2278" s="121">
        <v>1829818</v>
      </c>
      <c r="L2278" s="121">
        <v>823041</v>
      </c>
      <c r="M2278" s="121">
        <v>391187</v>
      </c>
      <c r="N2278" s="121">
        <v>266984</v>
      </c>
      <c r="O2278" s="121">
        <v>1964</v>
      </c>
    </row>
    <row r="2279" spans="1:15" x14ac:dyDescent="0.4">
      <c r="A2279" s="117" t="s">
        <v>6634</v>
      </c>
      <c r="B2279" s="117" t="s">
        <v>225</v>
      </c>
      <c r="C2279" s="117" t="s">
        <v>224</v>
      </c>
      <c r="D2279" s="117" t="s">
        <v>223</v>
      </c>
      <c r="E2279" s="117" t="s">
        <v>2106</v>
      </c>
      <c r="F2279" s="117" t="s">
        <v>2105</v>
      </c>
      <c r="G2279" s="118" t="str">
        <f t="shared" si="35"/>
        <v>308013和歌山県市町村総合事務組合</v>
      </c>
      <c r="H2279" s="117"/>
      <c r="J2279" s="117"/>
      <c r="K2279" s="121">
        <v>5440656</v>
      </c>
      <c r="L2279" s="121">
        <v>16130</v>
      </c>
      <c r="M2279" s="121">
        <v>8712</v>
      </c>
      <c r="N2279" s="121">
        <v>5365</v>
      </c>
      <c r="O2279" s="121">
        <v>25803</v>
      </c>
    </row>
    <row r="2280" spans="1:15" x14ac:dyDescent="0.4">
      <c r="A2280" s="117" t="s">
        <v>6634</v>
      </c>
      <c r="B2280" s="117" t="s">
        <v>225</v>
      </c>
      <c r="C2280" s="117" t="s">
        <v>224</v>
      </c>
      <c r="D2280" s="117" t="s">
        <v>223</v>
      </c>
      <c r="E2280" s="117" t="s">
        <v>2104</v>
      </c>
      <c r="F2280" s="117" t="s">
        <v>2103</v>
      </c>
      <c r="G2280" s="118" t="str">
        <f t="shared" si="35"/>
        <v>308072那賀児童福祉施設組合</v>
      </c>
      <c r="H2280" s="117"/>
      <c r="J2280" s="117"/>
      <c r="K2280" s="121">
        <v>51704</v>
      </c>
      <c r="L2280" s="121">
        <v>19838</v>
      </c>
      <c r="M2280" s="121">
        <v>8582</v>
      </c>
      <c r="N2280" s="121">
        <v>7345</v>
      </c>
      <c r="O2280" s="121">
        <v>26</v>
      </c>
    </row>
    <row r="2281" spans="1:15" x14ac:dyDescent="0.4">
      <c r="A2281" s="117" t="s">
        <v>6634</v>
      </c>
      <c r="B2281" s="117" t="s">
        <v>225</v>
      </c>
      <c r="C2281" s="117" t="s">
        <v>224</v>
      </c>
      <c r="D2281" s="117" t="s">
        <v>223</v>
      </c>
      <c r="E2281" s="117" t="s">
        <v>2102</v>
      </c>
      <c r="F2281" s="117" t="s">
        <v>2101</v>
      </c>
      <c r="G2281" s="118" t="str">
        <f t="shared" si="35"/>
        <v>308102那賀広域事務組合</v>
      </c>
      <c r="H2281" s="117"/>
      <c r="J2281" s="117"/>
      <c r="K2281" s="121">
        <v>237</v>
      </c>
      <c r="L2281" s="121">
        <v>0</v>
      </c>
      <c r="M2281" s="121">
        <v>0</v>
      </c>
      <c r="N2281" s="121">
        <v>0</v>
      </c>
      <c r="O2281" s="121">
        <v>10</v>
      </c>
    </row>
    <row r="2282" spans="1:15" x14ac:dyDescent="0.4">
      <c r="A2282" s="117" t="s">
        <v>6634</v>
      </c>
      <c r="B2282" s="117" t="s">
        <v>225</v>
      </c>
      <c r="C2282" s="117" t="s">
        <v>224</v>
      </c>
      <c r="D2282" s="117" t="s">
        <v>223</v>
      </c>
      <c r="E2282" s="117" t="s">
        <v>2100</v>
      </c>
      <c r="F2282" s="117" t="s">
        <v>2099</v>
      </c>
      <c r="G2282" s="118" t="str">
        <f t="shared" si="35"/>
        <v>308111那賀衛生環境整備組合</v>
      </c>
      <c r="H2282" s="117"/>
      <c r="J2282" s="117"/>
      <c r="K2282" s="121">
        <v>103432</v>
      </c>
      <c r="L2282" s="121">
        <v>51054</v>
      </c>
      <c r="M2282" s="121">
        <v>24526</v>
      </c>
      <c r="N2282" s="121">
        <v>15687</v>
      </c>
      <c r="O2282" s="121">
        <v>257</v>
      </c>
    </row>
    <row r="2283" spans="1:15" x14ac:dyDescent="0.4">
      <c r="A2283" s="117" t="s">
        <v>6634</v>
      </c>
      <c r="B2283" s="117" t="s">
        <v>225</v>
      </c>
      <c r="C2283" s="117" t="s">
        <v>224</v>
      </c>
      <c r="D2283" s="117" t="s">
        <v>223</v>
      </c>
      <c r="E2283" s="117" t="s">
        <v>2098</v>
      </c>
      <c r="F2283" s="117" t="s">
        <v>2097</v>
      </c>
      <c r="G2283" s="118" t="str">
        <f t="shared" si="35"/>
        <v>308137橋本伊都衛生施設組合</v>
      </c>
      <c r="H2283" s="117"/>
      <c r="J2283" s="117"/>
      <c r="K2283" s="121">
        <v>133359</v>
      </c>
      <c r="L2283" s="121">
        <v>50730</v>
      </c>
      <c r="M2283" s="121">
        <v>23557</v>
      </c>
      <c r="N2283" s="121">
        <v>15388</v>
      </c>
      <c r="O2283" s="121">
        <v>274</v>
      </c>
    </row>
    <row r="2284" spans="1:15" x14ac:dyDescent="0.4">
      <c r="A2284" s="117" t="s">
        <v>6634</v>
      </c>
      <c r="B2284" s="117" t="s">
        <v>225</v>
      </c>
      <c r="C2284" s="117" t="s">
        <v>224</v>
      </c>
      <c r="D2284" s="117" t="s">
        <v>223</v>
      </c>
      <c r="E2284" s="117" t="s">
        <v>2096</v>
      </c>
      <c r="F2284" s="117" t="s">
        <v>2095</v>
      </c>
      <c r="G2284" s="118" t="str">
        <f t="shared" si="35"/>
        <v>308145伊都郡町村及び橋本市老人福祉施設事務組合</v>
      </c>
      <c r="H2284" s="117"/>
      <c r="J2284" s="117"/>
      <c r="K2284" s="121">
        <v>130502</v>
      </c>
      <c r="L2284" s="121">
        <v>55909</v>
      </c>
      <c r="M2284" s="121">
        <v>25356</v>
      </c>
      <c r="N2284" s="121">
        <v>18411</v>
      </c>
      <c r="O2284" s="121">
        <v>318</v>
      </c>
    </row>
    <row r="2285" spans="1:15" x14ac:dyDescent="0.4">
      <c r="A2285" s="117" t="s">
        <v>6634</v>
      </c>
      <c r="B2285" s="117" t="s">
        <v>225</v>
      </c>
      <c r="C2285" s="117" t="s">
        <v>224</v>
      </c>
      <c r="D2285" s="117" t="s">
        <v>223</v>
      </c>
      <c r="E2285" s="117" t="s">
        <v>2094</v>
      </c>
      <c r="F2285" s="117" t="s">
        <v>2093</v>
      </c>
      <c r="G2285" s="118" t="str">
        <f t="shared" si="35"/>
        <v>308161有田衛生施設事務組合</v>
      </c>
      <c r="H2285" s="117"/>
      <c r="J2285" s="117"/>
      <c r="K2285" s="121">
        <v>84519</v>
      </c>
      <c r="L2285" s="121">
        <v>37468</v>
      </c>
      <c r="M2285" s="121">
        <v>19680</v>
      </c>
      <c r="N2285" s="121">
        <v>11546</v>
      </c>
      <c r="O2285" s="121">
        <v>201</v>
      </c>
    </row>
    <row r="2286" spans="1:15" x14ac:dyDescent="0.4">
      <c r="A2286" s="117" t="s">
        <v>6634</v>
      </c>
      <c r="B2286" s="117" t="s">
        <v>225</v>
      </c>
      <c r="C2286" s="117" t="s">
        <v>224</v>
      </c>
      <c r="D2286" s="117" t="s">
        <v>223</v>
      </c>
      <c r="E2286" s="117" t="s">
        <v>2092</v>
      </c>
      <c r="F2286" s="117" t="s">
        <v>2091</v>
      </c>
      <c r="G2286" s="118" t="str">
        <f t="shared" si="35"/>
        <v>308170有田聖苑事務組合</v>
      </c>
      <c r="H2286" s="117"/>
      <c r="J2286" s="117"/>
      <c r="K2286" s="121">
        <v>4554</v>
      </c>
      <c r="L2286" s="121">
        <v>0</v>
      </c>
      <c r="M2286" s="121">
        <v>0</v>
      </c>
      <c r="N2286" s="121">
        <v>684</v>
      </c>
      <c r="O2286" s="121">
        <v>0</v>
      </c>
    </row>
    <row r="2287" spans="1:15" x14ac:dyDescent="0.4">
      <c r="A2287" s="117" t="s">
        <v>6634</v>
      </c>
      <c r="B2287" s="117" t="s">
        <v>225</v>
      </c>
      <c r="C2287" s="117" t="s">
        <v>224</v>
      </c>
      <c r="D2287" s="117" t="s">
        <v>223</v>
      </c>
      <c r="E2287" s="117" t="s">
        <v>2090</v>
      </c>
      <c r="F2287" s="117" t="s">
        <v>2089</v>
      </c>
      <c r="G2287" s="118" t="str">
        <f t="shared" si="35"/>
        <v>308251御坊市日高川町中学校組合</v>
      </c>
      <c r="H2287" s="117"/>
      <c r="J2287" s="117"/>
      <c r="K2287" s="121">
        <v>7322</v>
      </c>
      <c r="L2287" s="121">
        <v>3387</v>
      </c>
      <c r="M2287" s="121">
        <v>1276</v>
      </c>
      <c r="N2287" s="121">
        <v>964</v>
      </c>
      <c r="O2287" s="121">
        <v>6</v>
      </c>
    </row>
    <row r="2288" spans="1:15" x14ac:dyDescent="0.4">
      <c r="A2288" s="117" t="s">
        <v>6634</v>
      </c>
      <c r="B2288" s="117" t="s">
        <v>225</v>
      </c>
      <c r="C2288" s="117" t="s">
        <v>224</v>
      </c>
      <c r="D2288" s="117" t="s">
        <v>223</v>
      </c>
      <c r="E2288" s="117" t="s">
        <v>2088</v>
      </c>
      <c r="F2288" s="117" t="s">
        <v>2087</v>
      </c>
      <c r="G2288" s="118" t="str">
        <f t="shared" si="35"/>
        <v>308293御坊日高老人福祉施設事務組合</v>
      </c>
      <c r="H2288" s="117"/>
      <c r="J2288" s="117"/>
      <c r="K2288" s="121">
        <v>221688</v>
      </c>
      <c r="L2288" s="121">
        <v>82461</v>
      </c>
      <c r="M2288" s="121">
        <v>37721</v>
      </c>
      <c r="N2288" s="121">
        <v>30593</v>
      </c>
      <c r="O2288" s="121">
        <v>165</v>
      </c>
    </row>
    <row r="2289" spans="1:15" x14ac:dyDescent="0.4">
      <c r="A2289" s="117" t="s">
        <v>6634</v>
      </c>
      <c r="B2289" s="117" t="s">
        <v>225</v>
      </c>
      <c r="C2289" s="117" t="s">
        <v>224</v>
      </c>
      <c r="D2289" s="117" t="s">
        <v>223</v>
      </c>
      <c r="E2289" s="117" t="s">
        <v>2086</v>
      </c>
      <c r="F2289" s="117" t="s">
        <v>2085</v>
      </c>
      <c r="G2289" s="118" t="str">
        <f t="shared" si="35"/>
        <v>308412紀南地方老人福祉施設組合</v>
      </c>
      <c r="H2289" s="117"/>
      <c r="J2289" s="117"/>
      <c r="K2289" s="121">
        <v>108550</v>
      </c>
      <c r="L2289" s="121">
        <v>40896</v>
      </c>
      <c r="M2289" s="121">
        <v>19819</v>
      </c>
      <c r="N2289" s="121">
        <v>14156</v>
      </c>
      <c r="O2289" s="121">
        <v>123</v>
      </c>
    </row>
    <row r="2290" spans="1:15" x14ac:dyDescent="0.4">
      <c r="A2290" s="117" t="s">
        <v>6634</v>
      </c>
      <c r="B2290" s="117" t="s">
        <v>225</v>
      </c>
      <c r="C2290" s="117" t="s">
        <v>224</v>
      </c>
      <c r="D2290" s="117" t="s">
        <v>223</v>
      </c>
      <c r="E2290" s="117" t="s">
        <v>2084</v>
      </c>
      <c r="F2290" s="117" t="s">
        <v>2083</v>
      </c>
      <c r="G2290" s="118" t="str">
        <f t="shared" si="35"/>
        <v>308447富田川治水組合</v>
      </c>
      <c r="H2290" s="117"/>
      <c r="J2290" s="117"/>
      <c r="K2290" s="121">
        <v>725</v>
      </c>
      <c r="L2290" s="121">
        <v>0</v>
      </c>
      <c r="M2290" s="121">
        <v>0</v>
      </c>
      <c r="N2290" s="121">
        <v>0</v>
      </c>
      <c r="O2290" s="121">
        <v>0</v>
      </c>
    </row>
    <row r="2291" spans="1:15" x14ac:dyDescent="0.4">
      <c r="A2291" s="117" t="s">
        <v>6634</v>
      </c>
      <c r="B2291" s="117" t="s">
        <v>225</v>
      </c>
      <c r="C2291" s="117" t="s">
        <v>224</v>
      </c>
      <c r="D2291" s="117" t="s">
        <v>223</v>
      </c>
      <c r="E2291" s="117" t="s">
        <v>2082</v>
      </c>
      <c r="F2291" s="117" t="s">
        <v>2081</v>
      </c>
      <c r="G2291" s="118" t="str">
        <f t="shared" si="35"/>
        <v>308455串本町古座川町衛生施設事務組合</v>
      </c>
      <c r="H2291" s="117"/>
      <c r="J2291" s="117"/>
      <c r="K2291" s="121">
        <v>18942</v>
      </c>
      <c r="L2291" s="121">
        <v>10502</v>
      </c>
      <c r="M2291" s="121">
        <v>4509</v>
      </c>
      <c r="N2291" s="121">
        <v>3142</v>
      </c>
      <c r="O2291" s="121">
        <v>42</v>
      </c>
    </row>
    <row r="2292" spans="1:15" x14ac:dyDescent="0.4">
      <c r="A2292" s="117" t="s">
        <v>6634</v>
      </c>
      <c r="B2292" s="117" t="s">
        <v>225</v>
      </c>
      <c r="C2292" s="117" t="s">
        <v>224</v>
      </c>
      <c r="D2292" s="117" t="s">
        <v>223</v>
      </c>
      <c r="E2292" s="117" t="s">
        <v>2080</v>
      </c>
      <c r="F2292" s="117" t="s">
        <v>2079</v>
      </c>
      <c r="G2292" s="118" t="str">
        <f t="shared" si="35"/>
        <v>308463大辺路衛生施設組合</v>
      </c>
      <c r="H2292" s="117"/>
      <c r="J2292" s="117"/>
      <c r="K2292" s="121">
        <v>26848</v>
      </c>
      <c r="L2292" s="121">
        <v>12903</v>
      </c>
      <c r="M2292" s="121">
        <v>6253</v>
      </c>
      <c r="N2292" s="121">
        <v>4144</v>
      </c>
      <c r="O2292" s="121">
        <v>89</v>
      </c>
    </row>
    <row r="2293" spans="1:15" x14ac:dyDescent="0.4">
      <c r="A2293" s="117" t="s">
        <v>6634</v>
      </c>
      <c r="B2293" s="117" t="s">
        <v>225</v>
      </c>
      <c r="C2293" s="117" t="s">
        <v>224</v>
      </c>
      <c r="D2293" s="117" t="s">
        <v>223</v>
      </c>
      <c r="E2293" s="117" t="s">
        <v>2078</v>
      </c>
      <c r="F2293" s="117" t="s">
        <v>2077</v>
      </c>
      <c r="G2293" s="118" t="str">
        <f t="shared" si="35"/>
        <v>308480紀南学園事務組合</v>
      </c>
      <c r="H2293" s="117"/>
      <c r="J2293" s="117"/>
      <c r="K2293" s="121">
        <v>76009</v>
      </c>
      <c r="L2293" s="121">
        <v>36965</v>
      </c>
      <c r="M2293" s="121">
        <v>20543</v>
      </c>
      <c r="N2293" s="121">
        <v>11833</v>
      </c>
      <c r="O2293" s="121">
        <v>62</v>
      </c>
    </row>
    <row r="2294" spans="1:15" x14ac:dyDescent="0.4">
      <c r="A2294" s="117" t="s">
        <v>6634</v>
      </c>
      <c r="B2294" s="117" t="s">
        <v>225</v>
      </c>
      <c r="C2294" s="117" t="s">
        <v>224</v>
      </c>
      <c r="D2294" s="117" t="s">
        <v>223</v>
      </c>
      <c r="E2294" s="117" t="s">
        <v>2076</v>
      </c>
      <c r="F2294" s="117" t="s">
        <v>2075</v>
      </c>
      <c r="G2294" s="118" t="str">
        <f t="shared" si="35"/>
        <v>308501紀南環境衛生施設事務組合</v>
      </c>
      <c r="H2294" s="117"/>
      <c r="J2294" s="117"/>
      <c r="K2294" s="121">
        <v>42099</v>
      </c>
      <c r="L2294" s="121">
        <v>21356</v>
      </c>
      <c r="M2294" s="121">
        <v>9940</v>
      </c>
      <c r="N2294" s="121">
        <v>6507</v>
      </c>
      <c r="O2294" s="121">
        <v>105</v>
      </c>
    </row>
    <row r="2295" spans="1:15" x14ac:dyDescent="0.4">
      <c r="A2295" s="117" t="s">
        <v>6634</v>
      </c>
      <c r="B2295" s="117" t="s">
        <v>225</v>
      </c>
      <c r="C2295" s="117" t="s">
        <v>224</v>
      </c>
      <c r="D2295" s="117" t="s">
        <v>223</v>
      </c>
      <c r="E2295" s="117" t="s">
        <v>2074</v>
      </c>
      <c r="F2295" s="117" t="s">
        <v>2073</v>
      </c>
      <c r="G2295" s="118" t="str">
        <f t="shared" si="35"/>
        <v>308510東牟婁郡町村新宮市老人福祉施設事務組合</v>
      </c>
      <c r="H2295" s="117"/>
      <c r="J2295" s="117"/>
      <c r="K2295" s="121">
        <v>71269</v>
      </c>
      <c r="L2295" s="121">
        <v>28804</v>
      </c>
      <c r="M2295" s="121">
        <v>12689</v>
      </c>
      <c r="N2295" s="121">
        <v>8565</v>
      </c>
      <c r="O2295" s="121">
        <v>55</v>
      </c>
    </row>
    <row r="2296" spans="1:15" x14ac:dyDescent="0.4">
      <c r="A2296" s="117" t="s">
        <v>6634</v>
      </c>
      <c r="B2296" s="117" t="s">
        <v>225</v>
      </c>
      <c r="C2296" s="117" t="s">
        <v>224</v>
      </c>
      <c r="D2296" s="117" t="s">
        <v>223</v>
      </c>
      <c r="E2296" s="117" t="s">
        <v>2072</v>
      </c>
      <c r="F2296" s="117" t="s">
        <v>2071</v>
      </c>
      <c r="G2296" s="118" t="str">
        <f t="shared" si="35"/>
        <v>308561那智勝浦町太地町環境衛生施設一部事務組合</v>
      </c>
      <c r="H2296" s="117"/>
      <c r="J2296" s="117"/>
      <c r="K2296" s="121">
        <v>47900</v>
      </c>
      <c r="L2296" s="121">
        <v>23709</v>
      </c>
      <c r="M2296" s="121">
        <v>11811</v>
      </c>
      <c r="N2296" s="121">
        <v>7718</v>
      </c>
      <c r="O2296" s="121">
        <v>137</v>
      </c>
    </row>
    <row r="2297" spans="1:15" x14ac:dyDescent="0.4">
      <c r="A2297" s="117" t="s">
        <v>6634</v>
      </c>
      <c r="B2297" s="117" t="s">
        <v>225</v>
      </c>
      <c r="C2297" s="117" t="s">
        <v>224</v>
      </c>
      <c r="D2297" s="117" t="s">
        <v>223</v>
      </c>
      <c r="E2297" s="117" t="s">
        <v>2070</v>
      </c>
      <c r="F2297" s="117" t="s">
        <v>2069</v>
      </c>
      <c r="G2297" s="118" t="str">
        <f t="shared" si="35"/>
        <v>308617紀南地方児童福祉施設組合</v>
      </c>
      <c r="H2297" s="117"/>
      <c r="J2297" s="117"/>
      <c r="K2297" s="121">
        <v>27072</v>
      </c>
      <c r="L2297" s="121">
        <v>10861</v>
      </c>
      <c r="M2297" s="121">
        <v>4407</v>
      </c>
      <c r="N2297" s="121">
        <v>4160</v>
      </c>
      <c r="O2297" s="121">
        <v>39</v>
      </c>
    </row>
    <row r="2298" spans="1:15" x14ac:dyDescent="0.4">
      <c r="A2298" s="117" t="s">
        <v>6634</v>
      </c>
      <c r="B2298" s="117" t="s">
        <v>225</v>
      </c>
      <c r="C2298" s="117" t="s">
        <v>224</v>
      </c>
      <c r="D2298" s="117" t="s">
        <v>223</v>
      </c>
      <c r="E2298" s="117" t="s">
        <v>2068</v>
      </c>
      <c r="F2298" s="117" t="s">
        <v>2067</v>
      </c>
      <c r="G2298" s="118" t="str">
        <f t="shared" si="35"/>
        <v>308633新宮周辺広域市町村圏事務組合</v>
      </c>
      <c r="H2298" s="117"/>
      <c r="J2298" s="117"/>
      <c r="K2298" s="121">
        <v>1139</v>
      </c>
      <c r="L2298" s="121">
        <v>0</v>
      </c>
      <c r="M2298" s="121">
        <v>529</v>
      </c>
      <c r="N2298" s="121">
        <v>0</v>
      </c>
      <c r="O2298" s="121">
        <v>85</v>
      </c>
    </row>
    <row r="2299" spans="1:15" x14ac:dyDescent="0.4">
      <c r="A2299" s="117" t="s">
        <v>6634</v>
      </c>
      <c r="B2299" s="117" t="s">
        <v>225</v>
      </c>
      <c r="C2299" s="117" t="s">
        <v>224</v>
      </c>
      <c r="D2299" s="117" t="s">
        <v>223</v>
      </c>
      <c r="E2299" s="117" t="s">
        <v>2066</v>
      </c>
      <c r="F2299" s="117" t="s">
        <v>2065</v>
      </c>
      <c r="G2299" s="118" t="str">
        <f t="shared" si="35"/>
        <v>308641御坊広域行政事務組合</v>
      </c>
      <c r="H2299" s="117"/>
      <c r="J2299" s="117"/>
      <c r="K2299" s="121">
        <v>381255</v>
      </c>
      <c r="L2299" s="121">
        <v>173765</v>
      </c>
      <c r="M2299" s="121">
        <v>76758</v>
      </c>
      <c r="N2299" s="121">
        <v>49265</v>
      </c>
      <c r="O2299" s="121">
        <v>685</v>
      </c>
    </row>
    <row r="2300" spans="1:15" x14ac:dyDescent="0.4">
      <c r="A2300" s="117" t="s">
        <v>6634</v>
      </c>
      <c r="B2300" s="117" t="s">
        <v>225</v>
      </c>
      <c r="C2300" s="117" t="s">
        <v>224</v>
      </c>
      <c r="D2300" s="117" t="s">
        <v>223</v>
      </c>
      <c r="E2300" s="117" t="s">
        <v>2064</v>
      </c>
      <c r="F2300" s="117" t="s">
        <v>2063</v>
      </c>
      <c r="G2300" s="118" t="str">
        <f t="shared" si="35"/>
        <v>308668田辺周辺広域市町村圏組合</v>
      </c>
      <c r="H2300" s="117"/>
      <c r="J2300" s="117"/>
      <c r="K2300" s="121">
        <v>25621</v>
      </c>
      <c r="L2300" s="121">
        <v>6996</v>
      </c>
      <c r="M2300" s="121">
        <v>1831</v>
      </c>
      <c r="N2300" s="121">
        <v>1326</v>
      </c>
      <c r="O2300" s="121">
        <v>101</v>
      </c>
    </row>
    <row r="2301" spans="1:15" x14ac:dyDescent="0.4">
      <c r="A2301" s="117" t="s">
        <v>6634</v>
      </c>
      <c r="B2301" s="117" t="s">
        <v>225</v>
      </c>
      <c r="C2301" s="117" t="s">
        <v>224</v>
      </c>
      <c r="D2301" s="117" t="s">
        <v>223</v>
      </c>
      <c r="E2301" s="117" t="s">
        <v>2062</v>
      </c>
      <c r="F2301" s="117" t="s">
        <v>2061</v>
      </c>
      <c r="G2301" s="118" t="str">
        <f t="shared" si="35"/>
        <v>308684上大中清掃施設組合</v>
      </c>
      <c r="H2301" s="117"/>
      <c r="J2301" s="117"/>
      <c r="K2301" s="121">
        <v>33338</v>
      </c>
      <c r="L2301" s="121">
        <v>12019</v>
      </c>
      <c r="M2301" s="121">
        <v>5391</v>
      </c>
      <c r="N2301" s="121">
        <v>3671</v>
      </c>
      <c r="O2301" s="121">
        <v>72</v>
      </c>
    </row>
    <row r="2302" spans="1:15" x14ac:dyDescent="0.4">
      <c r="A2302" s="117" t="s">
        <v>6634</v>
      </c>
      <c r="B2302" s="117" t="s">
        <v>225</v>
      </c>
      <c r="C2302" s="117" t="s">
        <v>224</v>
      </c>
      <c r="D2302" s="117" t="s">
        <v>223</v>
      </c>
      <c r="E2302" s="117" t="s">
        <v>2060</v>
      </c>
      <c r="F2302" s="117" t="s">
        <v>2059</v>
      </c>
      <c r="G2302" s="118" t="str">
        <f t="shared" si="35"/>
        <v>308722有田郡老人福祉施設事務組合</v>
      </c>
      <c r="H2302" s="117"/>
      <c r="J2302" s="117"/>
      <c r="K2302" s="121">
        <v>123467</v>
      </c>
      <c r="L2302" s="121">
        <v>54833</v>
      </c>
      <c r="M2302" s="121">
        <v>24315</v>
      </c>
      <c r="N2302" s="121">
        <v>18282</v>
      </c>
      <c r="O2302" s="121">
        <v>93</v>
      </c>
    </row>
    <row r="2303" spans="1:15" x14ac:dyDescent="0.4">
      <c r="A2303" s="117" t="s">
        <v>6634</v>
      </c>
      <c r="B2303" s="117" t="s">
        <v>225</v>
      </c>
      <c r="C2303" s="117" t="s">
        <v>224</v>
      </c>
      <c r="D2303" s="117" t="s">
        <v>223</v>
      </c>
      <c r="E2303" s="117" t="s">
        <v>2058</v>
      </c>
      <c r="F2303" s="117" t="s">
        <v>2057</v>
      </c>
      <c r="G2303" s="118" t="str">
        <f t="shared" si="35"/>
        <v>308773那賀消防組合</v>
      </c>
      <c r="H2303" s="117"/>
      <c r="J2303" s="117"/>
      <c r="K2303" s="121">
        <v>1001986</v>
      </c>
      <c r="L2303" s="121">
        <v>470167</v>
      </c>
      <c r="M2303" s="121">
        <v>272534</v>
      </c>
      <c r="N2303" s="121">
        <v>154962</v>
      </c>
      <c r="O2303" s="121">
        <v>1865</v>
      </c>
    </row>
    <row r="2304" spans="1:15" x14ac:dyDescent="0.4">
      <c r="A2304" s="117" t="s">
        <v>6634</v>
      </c>
      <c r="B2304" s="117" t="s">
        <v>225</v>
      </c>
      <c r="C2304" s="117" t="s">
        <v>224</v>
      </c>
      <c r="D2304" s="117" t="s">
        <v>223</v>
      </c>
      <c r="E2304" s="117" t="s">
        <v>2056</v>
      </c>
      <c r="F2304" s="117" t="s">
        <v>2055</v>
      </c>
      <c r="G2304" s="118" t="str">
        <f t="shared" si="35"/>
        <v>308781那賀休日急患診療所経営事務組合</v>
      </c>
      <c r="H2304" s="117"/>
      <c r="J2304" s="117"/>
      <c r="K2304" s="121">
        <v>232</v>
      </c>
      <c r="L2304" s="121">
        <v>0</v>
      </c>
      <c r="M2304" s="121">
        <v>0</v>
      </c>
      <c r="N2304" s="121">
        <v>0</v>
      </c>
      <c r="O2304" s="121">
        <v>0</v>
      </c>
    </row>
    <row r="2305" spans="1:15" x14ac:dyDescent="0.4">
      <c r="A2305" s="117" t="s">
        <v>6634</v>
      </c>
      <c r="B2305" s="117" t="s">
        <v>225</v>
      </c>
      <c r="C2305" s="117" t="s">
        <v>224</v>
      </c>
      <c r="D2305" s="117" t="s">
        <v>223</v>
      </c>
      <c r="E2305" s="117" t="s">
        <v>2054</v>
      </c>
      <c r="F2305" s="117" t="s">
        <v>2053</v>
      </c>
      <c r="G2305" s="118" t="str">
        <f t="shared" si="35"/>
        <v>308803有田周辺広域圏事務組合</v>
      </c>
      <c r="H2305" s="117"/>
      <c r="J2305" s="117"/>
      <c r="K2305" s="121">
        <v>148324</v>
      </c>
      <c r="L2305" s="121">
        <v>68263</v>
      </c>
      <c r="M2305" s="121">
        <v>30315</v>
      </c>
      <c r="N2305" s="121">
        <v>20246</v>
      </c>
      <c r="O2305" s="121">
        <v>258</v>
      </c>
    </row>
    <row r="2306" spans="1:15" x14ac:dyDescent="0.4">
      <c r="A2306" s="117" t="s">
        <v>6634</v>
      </c>
      <c r="B2306" s="117" t="s">
        <v>225</v>
      </c>
      <c r="C2306" s="117" t="s">
        <v>224</v>
      </c>
      <c r="D2306" s="117" t="s">
        <v>223</v>
      </c>
      <c r="E2306" s="117" t="s">
        <v>2052</v>
      </c>
      <c r="F2306" s="117" t="s">
        <v>2051</v>
      </c>
      <c r="G2306" s="118" t="str">
        <f t="shared" ref="G2306:G2369" si="36">E2306&amp;F2306</f>
        <v>308811田辺市周辺衛生施設組合</v>
      </c>
      <c r="H2306" s="117"/>
      <c r="J2306" s="117"/>
      <c r="K2306" s="121">
        <v>18611</v>
      </c>
      <c r="L2306" s="121">
        <v>11201</v>
      </c>
      <c r="M2306" s="121">
        <v>3477</v>
      </c>
      <c r="N2306" s="121">
        <v>2905</v>
      </c>
      <c r="O2306" s="121">
        <v>49</v>
      </c>
    </row>
    <row r="2307" spans="1:15" x14ac:dyDescent="0.4">
      <c r="A2307" s="117" t="s">
        <v>6634</v>
      </c>
      <c r="B2307" s="117" t="s">
        <v>225</v>
      </c>
      <c r="C2307" s="117" t="s">
        <v>224</v>
      </c>
      <c r="D2307" s="117" t="s">
        <v>223</v>
      </c>
      <c r="E2307" s="117" t="s">
        <v>2050</v>
      </c>
      <c r="F2307" s="117" t="s">
        <v>2049</v>
      </c>
      <c r="G2307" s="118" t="str">
        <f t="shared" si="36"/>
        <v>308838伊都郡町村及び橋本市児童福祉施設事務組合</v>
      </c>
      <c r="H2307" s="117"/>
      <c r="J2307" s="117"/>
      <c r="K2307" s="121">
        <v>42906</v>
      </c>
      <c r="L2307" s="121">
        <v>18211</v>
      </c>
      <c r="M2307" s="121">
        <v>7972</v>
      </c>
      <c r="N2307" s="121">
        <v>6461</v>
      </c>
      <c r="O2307" s="121">
        <v>34</v>
      </c>
    </row>
    <row r="2308" spans="1:15" x14ac:dyDescent="0.4">
      <c r="A2308" s="117" t="s">
        <v>6634</v>
      </c>
      <c r="B2308" s="117" t="s">
        <v>225</v>
      </c>
      <c r="C2308" s="117" t="s">
        <v>224</v>
      </c>
      <c r="D2308" s="117" t="s">
        <v>223</v>
      </c>
      <c r="E2308" s="117" t="s">
        <v>2048</v>
      </c>
      <c r="F2308" s="117" t="s">
        <v>2047</v>
      </c>
      <c r="G2308" s="118" t="str">
        <f t="shared" si="36"/>
        <v>308846富田川衛生施設組合</v>
      </c>
      <c r="H2308" s="117"/>
      <c r="J2308" s="117"/>
      <c r="K2308" s="121">
        <v>50767</v>
      </c>
      <c r="L2308" s="121">
        <v>26242</v>
      </c>
      <c r="M2308" s="121">
        <v>11687</v>
      </c>
      <c r="N2308" s="121">
        <v>7712</v>
      </c>
      <c r="O2308" s="121">
        <v>186</v>
      </c>
    </row>
    <row r="2309" spans="1:15" x14ac:dyDescent="0.4">
      <c r="A2309" s="117" t="s">
        <v>6634</v>
      </c>
      <c r="B2309" s="117" t="s">
        <v>225</v>
      </c>
      <c r="C2309" s="117" t="s">
        <v>224</v>
      </c>
      <c r="D2309" s="117" t="s">
        <v>223</v>
      </c>
      <c r="E2309" s="117" t="s">
        <v>2046</v>
      </c>
      <c r="F2309" s="117" t="s">
        <v>2045</v>
      </c>
      <c r="G2309" s="118" t="str">
        <f t="shared" si="36"/>
        <v>308862海南海草環境衛生施設組合</v>
      </c>
      <c r="H2309" s="117"/>
      <c r="J2309" s="117"/>
      <c r="K2309" s="121">
        <v>29036</v>
      </c>
      <c r="L2309" s="121">
        <v>15730</v>
      </c>
      <c r="M2309" s="121">
        <v>5909</v>
      </c>
      <c r="N2309" s="121">
        <v>4561</v>
      </c>
      <c r="O2309" s="121">
        <v>90</v>
      </c>
    </row>
    <row r="2310" spans="1:15" x14ac:dyDescent="0.4">
      <c r="A2310" s="117" t="s">
        <v>6634</v>
      </c>
      <c r="B2310" s="117" t="s">
        <v>225</v>
      </c>
      <c r="C2310" s="117" t="s">
        <v>224</v>
      </c>
      <c r="D2310" s="117" t="s">
        <v>223</v>
      </c>
      <c r="E2310" s="117" t="s">
        <v>2044</v>
      </c>
      <c r="F2310" s="117" t="s">
        <v>2043</v>
      </c>
      <c r="G2310" s="118" t="str">
        <f t="shared" si="36"/>
        <v>308871伊都消防組合</v>
      </c>
      <c r="H2310" s="117"/>
      <c r="J2310" s="117"/>
      <c r="K2310" s="121">
        <v>484510</v>
      </c>
      <c r="L2310" s="121">
        <v>231955</v>
      </c>
      <c r="M2310" s="121">
        <v>126234</v>
      </c>
      <c r="N2310" s="121">
        <v>74640</v>
      </c>
      <c r="O2310" s="121">
        <v>877</v>
      </c>
    </row>
    <row r="2311" spans="1:15" x14ac:dyDescent="0.4">
      <c r="A2311" s="117" t="s">
        <v>6634</v>
      </c>
      <c r="B2311" s="117" t="s">
        <v>225</v>
      </c>
      <c r="C2311" s="117" t="s">
        <v>224</v>
      </c>
      <c r="D2311" s="117" t="s">
        <v>223</v>
      </c>
      <c r="E2311" s="117" t="s">
        <v>2042</v>
      </c>
      <c r="F2311" s="117" t="s">
        <v>2041</v>
      </c>
      <c r="G2311" s="118" t="str">
        <f t="shared" si="36"/>
        <v>308889湯浅広川消防組合</v>
      </c>
      <c r="H2311" s="117"/>
      <c r="J2311" s="117"/>
      <c r="K2311" s="121">
        <v>309735</v>
      </c>
      <c r="L2311" s="121">
        <v>144166</v>
      </c>
      <c r="M2311" s="121">
        <v>83133</v>
      </c>
      <c r="N2311" s="121">
        <v>46984</v>
      </c>
      <c r="O2311" s="121">
        <v>540</v>
      </c>
    </row>
    <row r="2312" spans="1:15" x14ac:dyDescent="0.4">
      <c r="A2312" s="117" t="s">
        <v>6634</v>
      </c>
      <c r="B2312" s="117" t="s">
        <v>225</v>
      </c>
      <c r="C2312" s="117" t="s">
        <v>224</v>
      </c>
      <c r="D2312" s="117" t="s">
        <v>223</v>
      </c>
      <c r="E2312" s="117" t="s">
        <v>2040</v>
      </c>
      <c r="F2312" s="117" t="s">
        <v>2039</v>
      </c>
      <c r="G2312" s="118" t="str">
        <f t="shared" si="36"/>
        <v>308897五色台広域施設組合</v>
      </c>
      <c r="H2312" s="117"/>
      <c r="J2312" s="117"/>
      <c r="K2312" s="121">
        <v>33135</v>
      </c>
      <c r="L2312" s="121">
        <v>17132</v>
      </c>
      <c r="M2312" s="121">
        <v>7377</v>
      </c>
      <c r="N2312" s="121">
        <v>4920</v>
      </c>
      <c r="O2312" s="121">
        <v>23</v>
      </c>
    </row>
    <row r="2313" spans="1:15" x14ac:dyDescent="0.4">
      <c r="A2313" s="117" t="s">
        <v>6634</v>
      </c>
      <c r="B2313" s="117" t="s">
        <v>225</v>
      </c>
      <c r="C2313" s="117" t="s">
        <v>224</v>
      </c>
      <c r="D2313" s="117" t="s">
        <v>223</v>
      </c>
      <c r="E2313" s="117" t="s">
        <v>2038</v>
      </c>
      <c r="F2313" s="117" t="s">
        <v>2037</v>
      </c>
      <c r="G2313" s="118" t="str">
        <f t="shared" si="36"/>
        <v>308901日高広域消防事務組合</v>
      </c>
      <c r="H2313" s="117"/>
      <c r="J2313" s="117"/>
      <c r="K2313" s="121">
        <v>745839</v>
      </c>
      <c r="L2313" s="121">
        <v>344187</v>
      </c>
      <c r="M2313" s="121">
        <v>211401</v>
      </c>
      <c r="N2313" s="121">
        <v>114668</v>
      </c>
      <c r="O2313" s="121">
        <v>1394</v>
      </c>
    </row>
    <row r="2314" spans="1:15" x14ac:dyDescent="0.4">
      <c r="A2314" s="117" t="s">
        <v>6634</v>
      </c>
      <c r="B2314" s="117" t="s">
        <v>225</v>
      </c>
      <c r="C2314" s="117" t="s">
        <v>224</v>
      </c>
      <c r="D2314" s="117" t="s">
        <v>223</v>
      </c>
      <c r="E2314" s="117" t="s">
        <v>2036</v>
      </c>
      <c r="F2314" s="117" t="s">
        <v>2035</v>
      </c>
      <c r="G2314" s="118" t="str">
        <f t="shared" si="36"/>
        <v>308935橋本周辺広域市町村圏組合</v>
      </c>
      <c r="H2314" s="117"/>
      <c r="J2314" s="117"/>
      <c r="K2314" s="121">
        <v>61796</v>
      </c>
      <c r="L2314" s="121">
        <v>14346</v>
      </c>
      <c r="M2314" s="121">
        <v>6490</v>
      </c>
      <c r="N2314" s="121">
        <v>4206</v>
      </c>
      <c r="O2314" s="121">
        <v>123</v>
      </c>
    </row>
    <row r="2315" spans="1:15" x14ac:dyDescent="0.4">
      <c r="A2315" s="117" t="s">
        <v>6634</v>
      </c>
      <c r="B2315" s="117" t="s">
        <v>225</v>
      </c>
      <c r="C2315" s="117" t="s">
        <v>224</v>
      </c>
      <c r="D2315" s="117" t="s">
        <v>223</v>
      </c>
      <c r="E2315" s="117" t="s">
        <v>2034</v>
      </c>
      <c r="F2315" s="117" t="s">
        <v>2033</v>
      </c>
      <c r="G2315" s="118" t="str">
        <f t="shared" si="36"/>
        <v>308943和歌山地方税回収機構</v>
      </c>
      <c r="H2315" s="117"/>
      <c r="J2315" s="117"/>
      <c r="K2315" s="121">
        <v>17181</v>
      </c>
      <c r="L2315" s="121">
        <v>46</v>
      </c>
      <c r="M2315" s="121">
        <v>10835</v>
      </c>
      <c r="N2315" s="121">
        <v>0</v>
      </c>
      <c r="O2315" s="121">
        <v>16</v>
      </c>
    </row>
    <row r="2316" spans="1:15" x14ac:dyDescent="0.4">
      <c r="A2316" s="117" t="s">
        <v>6634</v>
      </c>
      <c r="B2316" s="117" t="s">
        <v>225</v>
      </c>
      <c r="C2316" s="117" t="s">
        <v>224</v>
      </c>
      <c r="D2316" s="117" t="s">
        <v>223</v>
      </c>
      <c r="E2316" s="117" t="s">
        <v>2032</v>
      </c>
      <c r="F2316" s="117" t="s">
        <v>2031</v>
      </c>
      <c r="G2316" s="118" t="str">
        <f t="shared" si="36"/>
        <v>308951和歌山県後期高齢者医療広域連合</v>
      </c>
      <c r="H2316" s="117"/>
      <c r="J2316" s="117"/>
      <c r="K2316" s="121">
        <v>2396</v>
      </c>
      <c r="L2316" s="121">
        <v>0</v>
      </c>
      <c r="M2316" s="121">
        <v>861</v>
      </c>
      <c r="N2316" s="121">
        <v>0</v>
      </c>
      <c r="O2316" s="121">
        <v>5</v>
      </c>
    </row>
    <row r="2317" spans="1:15" x14ac:dyDescent="0.4">
      <c r="A2317" s="117" t="s">
        <v>6634</v>
      </c>
      <c r="B2317" s="117" t="s">
        <v>225</v>
      </c>
      <c r="C2317" s="117" t="s">
        <v>224</v>
      </c>
      <c r="D2317" s="117" t="s">
        <v>223</v>
      </c>
      <c r="E2317" s="117" t="s">
        <v>2030</v>
      </c>
      <c r="F2317" s="117" t="s">
        <v>2029</v>
      </c>
      <c r="G2317" s="118" t="str">
        <f t="shared" si="36"/>
        <v>308960和歌山県住宅新築資金等貸付金回収管理組合</v>
      </c>
      <c r="H2317" s="117"/>
      <c r="J2317" s="117"/>
      <c r="K2317" s="121">
        <v>61506</v>
      </c>
      <c r="L2317" s="121">
        <v>0</v>
      </c>
      <c r="M2317" s="121">
        <v>0</v>
      </c>
      <c r="N2317" s="121">
        <v>0</v>
      </c>
      <c r="O2317" s="121">
        <v>0</v>
      </c>
    </row>
    <row r="2318" spans="1:15" x14ac:dyDescent="0.4">
      <c r="A2318" s="117" t="s">
        <v>6634</v>
      </c>
      <c r="B2318" s="117" t="s">
        <v>225</v>
      </c>
      <c r="C2318" s="117" t="s">
        <v>224</v>
      </c>
      <c r="D2318" s="117" t="s">
        <v>223</v>
      </c>
      <c r="E2318" s="117" t="s">
        <v>2028</v>
      </c>
      <c r="F2318" s="117" t="s">
        <v>2027</v>
      </c>
      <c r="G2318" s="118" t="str">
        <f t="shared" si="36"/>
        <v>308978紀の海広域施設組合</v>
      </c>
      <c r="H2318" s="117"/>
      <c r="J2318" s="117"/>
      <c r="K2318" s="121">
        <v>10614</v>
      </c>
      <c r="L2318" s="121">
        <v>2862</v>
      </c>
      <c r="M2318" s="121">
        <v>860</v>
      </c>
      <c r="N2318" s="121">
        <v>737</v>
      </c>
      <c r="O2318" s="121">
        <v>21</v>
      </c>
    </row>
    <row r="2319" spans="1:15" x14ac:dyDescent="0.4">
      <c r="A2319" s="117" t="s">
        <v>6634</v>
      </c>
      <c r="B2319" s="117" t="s">
        <v>225</v>
      </c>
      <c r="C2319" s="117" t="s">
        <v>224</v>
      </c>
      <c r="D2319" s="117" t="s">
        <v>223</v>
      </c>
      <c r="E2319" s="117" t="s">
        <v>2026</v>
      </c>
      <c r="F2319" s="117" t="s">
        <v>2025</v>
      </c>
      <c r="G2319" s="118" t="str">
        <f t="shared" si="36"/>
        <v>308986紀南環境広域施設組合</v>
      </c>
      <c r="H2319" s="117"/>
      <c r="J2319" s="117"/>
      <c r="K2319" s="121">
        <v>17602</v>
      </c>
      <c r="L2319" s="121">
        <v>9947</v>
      </c>
      <c r="M2319" s="121">
        <v>3939</v>
      </c>
      <c r="N2319" s="121">
        <v>3193</v>
      </c>
      <c r="O2319" s="121">
        <v>33</v>
      </c>
    </row>
    <row r="2320" spans="1:15" x14ac:dyDescent="0.4">
      <c r="A2320" s="117" t="s">
        <v>6634</v>
      </c>
      <c r="B2320" s="117" t="s">
        <v>225</v>
      </c>
      <c r="C2320" s="117" t="s">
        <v>224</v>
      </c>
      <c r="D2320" s="117" t="s">
        <v>223</v>
      </c>
      <c r="E2320" s="117" t="s">
        <v>2023</v>
      </c>
      <c r="F2320" s="117" t="s">
        <v>2022</v>
      </c>
      <c r="G2320" s="118" t="str">
        <f t="shared" si="36"/>
        <v>312011鳥取市</v>
      </c>
      <c r="H2320" s="117"/>
      <c r="J2320" s="117"/>
      <c r="K2320" s="121">
        <v>11983002</v>
      </c>
      <c r="L2320" s="121">
        <v>4954154</v>
      </c>
      <c r="M2320" s="121">
        <v>2585948</v>
      </c>
      <c r="N2320" s="121">
        <v>1832070</v>
      </c>
      <c r="O2320" s="121">
        <v>8410</v>
      </c>
    </row>
    <row r="2321" spans="1:15" x14ac:dyDescent="0.4">
      <c r="A2321" s="117" t="s">
        <v>6634</v>
      </c>
      <c r="B2321" s="117" t="s">
        <v>225</v>
      </c>
      <c r="C2321" s="117" t="s">
        <v>224</v>
      </c>
      <c r="D2321" s="117" t="s">
        <v>223</v>
      </c>
      <c r="E2321" s="117" t="s">
        <v>2021</v>
      </c>
      <c r="F2321" s="117" t="s">
        <v>2020</v>
      </c>
      <c r="G2321" s="118" t="str">
        <f t="shared" si="36"/>
        <v>312029米子市</v>
      </c>
      <c r="H2321" s="117"/>
      <c r="J2321" s="117"/>
      <c r="K2321" s="121">
        <v>7291817</v>
      </c>
      <c r="L2321" s="121">
        <v>3004568</v>
      </c>
      <c r="M2321" s="121">
        <v>1588352</v>
      </c>
      <c r="N2321" s="121">
        <v>971805</v>
      </c>
      <c r="O2321" s="121">
        <v>10565</v>
      </c>
    </row>
    <row r="2322" spans="1:15" x14ac:dyDescent="0.4">
      <c r="A2322" s="117" t="s">
        <v>6634</v>
      </c>
      <c r="B2322" s="117" t="s">
        <v>225</v>
      </c>
      <c r="C2322" s="117" t="s">
        <v>224</v>
      </c>
      <c r="D2322" s="117" t="s">
        <v>223</v>
      </c>
      <c r="E2322" s="117" t="s">
        <v>2019</v>
      </c>
      <c r="F2322" s="117" t="s">
        <v>2018</v>
      </c>
      <c r="G2322" s="118" t="str">
        <f t="shared" si="36"/>
        <v>312037倉吉市</v>
      </c>
      <c r="H2322" s="117"/>
      <c r="J2322" s="117"/>
      <c r="K2322" s="121">
        <v>3482012</v>
      </c>
      <c r="L2322" s="121">
        <v>1394927</v>
      </c>
      <c r="M2322" s="121">
        <v>702481</v>
      </c>
      <c r="N2322" s="121">
        <v>468786</v>
      </c>
      <c r="O2322" s="121">
        <v>4892</v>
      </c>
    </row>
    <row r="2323" spans="1:15" x14ac:dyDescent="0.4">
      <c r="A2323" s="117" t="s">
        <v>6634</v>
      </c>
      <c r="B2323" s="117" t="s">
        <v>225</v>
      </c>
      <c r="C2323" s="117" t="s">
        <v>224</v>
      </c>
      <c r="D2323" s="117" t="s">
        <v>223</v>
      </c>
      <c r="E2323" s="117" t="s">
        <v>2017</v>
      </c>
      <c r="F2323" s="117" t="s">
        <v>2016</v>
      </c>
      <c r="G2323" s="118" t="str">
        <f t="shared" si="36"/>
        <v>312045境港市</v>
      </c>
      <c r="H2323" s="117"/>
      <c r="J2323" s="117"/>
      <c r="K2323" s="121">
        <v>2382756</v>
      </c>
      <c r="L2323" s="121">
        <v>861548</v>
      </c>
      <c r="M2323" s="121">
        <v>435648</v>
      </c>
      <c r="N2323" s="121">
        <v>311103</v>
      </c>
      <c r="O2323" s="121">
        <v>5323</v>
      </c>
    </row>
    <row r="2324" spans="1:15" x14ac:dyDescent="0.4">
      <c r="A2324" s="117" t="s">
        <v>6634</v>
      </c>
      <c r="B2324" s="117" t="s">
        <v>225</v>
      </c>
      <c r="C2324" s="117" t="s">
        <v>224</v>
      </c>
      <c r="D2324" s="117" t="s">
        <v>223</v>
      </c>
      <c r="E2324" s="117" t="s">
        <v>2015</v>
      </c>
      <c r="F2324" s="117" t="s">
        <v>2014</v>
      </c>
      <c r="G2324" s="118" t="str">
        <f t="shared" si="36"/>
        <v>313025岩美町</v>
      </c>
      <c r="H2324" s="117"/>
      <c r="J2324" s="117"/>
      <c r="K2324" s="121">
        <v>1198909</v>
      </c>
      <c r="L2324" s="121">
        <v>475655</v>
      </c>
      <c r="M2324" s="121">
        <v>238891</v>
      </c>
      <c r="N2324" s="121">
        <v>174092</v>
      </c>
      <c r="O2324" s="121">
        <v>907</v>
      </c>
    </row>
    <row r="2325" spans="1:15" x14ac:dyDescent="0.4">
      <c r="A2325" s="117" t="s">
        <v>6634</v>
      </c>
      <c r="B2325" s="117" t="s">
        <v>225</v>
      </c>
      <c r="C2325" s="117" t="s">
        <v>224</v>
      </c>
      <c r="D2325" s="117" t="s">
        <v>223</v>
      </c>
      <c r="E2325" s="117" t="s">
        <v>2013</v>
      </c>
      <c r="F2325" s="117" t="s">
        <v>2012</v>
      </c>
      <c r="G2325" s="118" t="str">
        <f t="shared" si="36"/>
        <v>313254若桜町</v>
      </c>
      <c r="H2325" s="117"/>
      <c r="J2325" s="117"/>
      <c r="K2325" s="121">
        <v>552096</v>
      </c>
      <c r="L2325" s="121">
        <v>222746</v>
      </c>
      <c r="M2325" s="121">
        <v>104552</v>
      </c>
      <c r="N2325" s="121">
        <v>67392</v>
      </c>
      <c r="O2325" s="121">
        <v>390</v>
      </c>
    </row>
    <row r="2326" spans="1:15" x14ac:dyDescent="0.4">
      <c r="A2326" s="117" t="s">
        <v>6634</v>
      </c>
      <c r="B2326" s="117" t="s">
        <v>225</v>
      </c>
      <c r="C2326" s="117" t="s">
        <v>224</v>
      </c>
      <c r="D2326" s="117" t="s">
        <v>223</v>
      </c>
      <c r="E2326" s="117" t="s">
        <v>2011</v>
      </c>
      <c r="F2326" s="117" t="s">
        <v>2010</v>
      </c>
      <c r="G2326" s="118" t="str">
        <f t="shared" si="36"/>
        <v>313289智頭町</v>
      </c>
      <c r="H2326" s="117"/>
      <c r="J2326" s="117"/>
      <c r="K2326" s="121">
        <v>930505</v>
      </c>
      <c r="L2326" s="121">
        <v>379972</v>
      </c>
      <c r="M2326" s="121">
        <v>186937</v>
      </c>
      <c r="N2326" s="121">
        <v>126436</v>
      </c>
      <c r="O2326" s="121">
        <v>760</v>
      </c>
    </row>
    <row r="2327" spans="1:15" x14ac:dyDescent="0.4">
      <c r="A2327" s="117" t="s">
        <v>6634</v>
      </c>
      <c r="B2327" s="117" t="s">
        <v>225</v>
      </c>
      <c r="C2327" s="117" t="s">
        <v>224</v>
      </c>
      <c r="D2327" s="117" t="s">
        <v>223</v>
      </c>
      <c r="E2327" s="117" t="s">
        <v>2009</v>
      </c>
      <c r="F2327" s="117" t="s">
        <v>2008</v>
      </c>
      <c r="G2327" s="118" t="str">
        <f t="shared" si="36"/>
        <v>313297八頭町</v>
      </c>
      <c r="H2327" s="117"/>
      <c r="J2327" s="117"/>
      <c r="K2327" s="121">
        <v>1733300</v>
      </c>
      <c r="L2327" s="121">
        <v>763994</v>
      </c>
      <c r="M2327" s="121">
        <v>357140</v>
      </c>
      <c r="N2327" s="121">
        <v>257338</v>
      </c>
      <c r="O2327" s="121">
        <v>1521</v>
      </c>
    </row>
    <row r="2328" spans="1:15" x14ac:dyDescent="0.4">
      <c r="A2328" s="117" t="s">
        <v>6634</v>
      </c>
      <c r="B2328" s="117" t="s">
        <v>225</v>
      </c>
      <c r="C2328" s="117" t="s">
        <v>224</v>
      </c>
      <c r="D2328" s="117" t="s">
        <v>223</v>
      </c>
      <c r="E2328" s="117" t="s">
        <v>2007</v>
      </c>
      <c r="F2328" s="117" t="s">
        <v>2006</v>
      </c>
      <c r="G2328" s="118" t="str">
        <f t="shared" si="36"/>
        <v>313645三朝町</v>
      </c>
      <c r="H2328" s="117"/>
      <c r="J2328" s="117"/>
      <c r="K2328" s="121">
        <v>814385</v>
      </c>
      <c r="L2328" s="121">
        <v>327283</v>
      </c>
      <c r="M2328" s="121">
        <v>152412</v>
      </c>
      <c r="N2328" s="121">
        <v>116397</v>
      </c>
      <c r="O2328" s="121">
        <v>747</v>
      </c>
    </row>
    <row r="2329" spans="1:15" x14ac:dyDescent="0.4">
      <c r="A2329" s="117" t="s">
        <v>6634</v>
      </c>
      <c r="B2329" s="117" t="s">
        <v>225</v>
      </c>
      <c r="C2329" s="117" t="s">
        <v>224</v>
      </c>
      <c r="D2329" s="117" t="s">
        <v>223</v>
      </c>
      <c r="E2329" s="117" t="s">
        <v>2005</v>
      </c>
      <c r="F2329" s="117" t="s">
        <v>2004</v>
      </c>
      <c r="G2329" s="118" t="str">
        <f t="shared" si="36"/>
        <v>313700湯梨浜町</v>
      </c>
      <c r="H2329" s="117"/>
      <c r="J2329" s="117"/>
      <c r="K2329" s="121">
        <v>1445079</v>
      </c>
      <c r="L2329" s="121">
        <v>606772</v>
      </c>
      <c r="M2329" s="121">
        <v>281818</v>
      </c>
      <c r="N2329" s="121">
        <v>192479</v>
      </c>
      <c r="O2329" s="121">
        <v>1273</v>
      </c>
    </row>
    <row r="2330" spans="1:15" x14ac:dyDescent="0.4">
      <c r="A2330" s="117" t="s">
        <v>6634</v>
      </c>
      <c r="B2330" s="117" t="s">
        <v>225</v>
      </c>
      <c r="C2330" s="117" t="s">
        <v>224</v>
      </c>
      <c r="D2330" s="117" t="s">
        <v>223</v>
      </c>
      <c r="E2330" s="117" t="s">
        <v>2003</v>
      </c>
      <c r="F2330" s="117" t="s">
        <v>2002</v>
      </c>
      <c r="G2330" s="118" t="str">
        <f t="shared" si="36"/>
        <v>313718琴浦町</v>
      </c>
      <c r="H2330" s="117"/>
      <c r="J2330" s="117"/>
      <c r="K2330" s="121">
        <v>1492315</v>
      </c>
      <c r="L2330" s="121">
        <v>645752</v>
      </c>
      <c r="M2330" s="121">
        <v>297350</v>
      </c>
      <c r="N2330" s="121">
        <v>204091</v>
      </c>
      <c r="O2330" s="121">
        <v>1163</v>
      </c>
    </row>
    <row r="2331" spans="1:15" x14ac:dyDescent="0.4">
      <c r="A2331" s="117" t="s">
        <v>6634</v>
      </c>
      <c r="B2331" s="117" t="s">
        <v>225</v>
      </c>
      <c r="C2331" s="117" t="s">
        <v>224</v>
      </c>
      <c r="D2331" s="117" t="s">
        <v>223</v>
      </c>
      <c r="E2331" s="117" t="s">
        <v>2001</v>
      </c>
      <c r="F2331" s="117" t="s">
        <v>2000</v>
      </c>
      <c r="G2331" s="118" t="str">
        <f t="shared" si="36"/>
        <v>313726北栄町</v>
      </c>
      <c r="H2331" s="117"/>
      <c r="J2331" s="117"/>
      <c r="K2331" s="121">
        <v>1350103</v>
      </c>
      <c r="L2331" s="121">
        <v>593959</v>
      </c>
      <c r="M2331" s="121">
        <v>287958</v>
      </c>
      <c r="N2331" s="121">
        <v>194020</v>
      </c>
      <c r="O2331" s="121">
        <v>1281</v>
      </c>
    </row>
    <row r="2332" spans="1:15" x14ac:dyDescent="0.4">
      <c r="A2332" s="117" t="s">
        <v>6634</v>
      </c>
      <c r="B2332" s="117" t="s">
        <v>225</v>
      </c>
      <c r="C2332" s="117" t="s">
        <v>224</v>
      </c>
      <c r="D2332" s="117" t="s">
        <v>223</v>
      </c>
      <c r="E2332" s="117" t="s">
        <v>1999</v>
      </c>
      <c r="F2332" s="117" t="s">
        <v>1998</v>
      </c>
      <c r="G2332" s="118" t="str">
        <f t="shared" si="36"/>
        <v>313840日吉津村</v>
      </c>
      <c r="H2332" s="117"/>
      <c r="J2332" s="117"/>
      <c r="K2332" s="121">
        <v>455837</v>
      </c>
      <c r="L2332" s="121">
        <v>143808</v>
      </c>
      <c r="M2332" s="121">
        <v>75965</v>
      </c>
      <c r="N2332" s="121">
        <v>59322</v>
      </c>
      <c r="O2332" s="121">
        <v>304</v>
      </c>
    </row>
    <row r="2333" spans="1:15" x14ac:dyDescent="0.4">
      <c r="A2333" s="117" t="s">
        <v>6634</v>
      </c>
      <c r="B2333" s="117" t="s">
        <v>225</v>
      </c>
      <c r="C2333" s="117" t="s">
        <v>224</v>
      </c>
      <c r="D2333" s="117" t="s">
        <v>223</v>
      </c>
      <c r="E2333" s="117" t="s">
        <v>1997</v>
      </c>
      <c r="F2333" s="117" t="s">
        <v>1996</v>
      </c>
      <c r="G2333" s="118" t="str">
        <f t="shared" si="36"/>
        <v>313866大山町</v>
      </c>
      <c r="H2333" s="117"/>
      <c r="J2333" s="117"/>
      <c r="K2333" s="121">
        <v>1576863</v>
      </c>
      <c r="L2333" s="121">
        <v>699205</v>
      </c>
      <c r="M2333" s="121">
        <v>337140</v>
      </c>
      <c r="N2333" s="121">
        <v>235818</v>
      </c>
      <c r="O2333" s="121">
        <v>1303</v>
      </c>
    </row>
    <row r="2334" spans="1:15" x14ac:dyDescent="0.4">
      <c r="A2334" s="117" t="s">
        <v>6634</v>
      </c>
      <c r="B2334" s="117" t="s">
        <v>225</v>
      </c>
      <c r="C2334" s="117" t="s">
        <v>224</v>
      </c>
      <c r="D2334" s="117" t="s">
        <v>223</v>
      </c>
      <c r="E2334" s="117" t="s">
        <v>1995</v>
      </c>
      <c r="F2334" s="117" t="s">
        <v>1994</v>
      </c>
      <c r="G2334" s="118" t="str">
        <f t="shared" si="36"/>
        <v>313891南部町</v>
      </c>
      <c r="H2334" s="117"/>
      <c r="J2334" s="117"/>
      <c r="K2334" s="121">
        <v>1024978</v>
      </c>
      <c r="L2334" s="121">
        <v>386450</v>
      </c>
      <c r="M2334" s="121">
        <v>171906</v>
      </c>
      <c r="N2334" s="121">
        <v>137099</v>
      </c>
      <c r="O2334" s="121">
        <v>689</v>
      </c>
    </row>
    <row r="2335" spans="1:15" x14ac:dyDescent="0.4">
      <c r="A2335" s="117" t="s">
        <v>6634</v>
      </c>
      <c r="B2335" s="117" t="s">
        <v>225</v>
      </c>
      <c r="C2335" s="117" t="s">
        <v>224</v>
      </c>
      <c r="D2335" s="117" t="s">
        <v>223</v>
      </c>
      <c r="E2335" s="117" t="s">
        <v>1993</v>
      </c>
      <c r="F2335" s="117" t="s">
        <v>1992</v>
      </c>
      <c r="G2335" s="118" t="str">
        <f t="shared" si="36"/>
        <v>313904伯耆町</v>
      </c>
      <c r="H2335" s="117"/>
      <c r="J2335" s="117"/>
      <c r="K2335" s="121">
        <v>1168289</v>
      </c>
      <c r="L2335" s="121">
        <v>490146</v>
      </c>
      <c r="M2335" s="121">
        <v>241629</v>
      </c>
      <c r="N2335" s="121">
        <v>178313</v>
      </c>
      <c r="O2335" s="121">
        <v>878</v>
      </c>
    </row>
    <row r="2336" spans="1:15" x14ac:dyDescent="0.4">
      <c r="A2336" s="117" t="s">
        <v>6634</v>
      </c>
      <c r="B2336" s="117" t="s">
        <v>225</v>
      </c>
      <c r="C2336" s="117" t="s">
        <v>224</v>
      </c>
      <c r="D2336" s="117" t="s">
        <v>223</v>
      </c>
      <c r="E2336" s="117" t="s">
        <v>1991</v>
      </c>
      <c r="F2336" s="117" t="s">
        <v>1990</v>
      </c>
      <c r="G2336" s="118" t="str">
        <f t="shared" si="36"/>
        <v>314013日南町</v>
      </c>
      <c r="H2336" s="117"/>
      <c r="J2336" s="117"/>
      <c r="K2336" s="121">
        <v>711497</v>
      </c>
      <c r="L2336" s="121">
        <v>271260</v>
      </c>
      <c r="M2336" s="121">
        <v>124060</v>
      </c>
      <c r="N2336" s="121">
        <v>98380</v>
      </c>
      <c r="O2336" s="121">
        <v>642</v>
      </c>
    </row>
    <row r="2337" spans="1:15" x14ac:dyDescent="0.4">
      <c r="A2337" s="117" t="s">
        <v>6634</v>
      </c>
      <c r="B2337" s="117" t="s">
        <v>225</v>
      </c>
      <c r="C2337" s="117" t="s">
        <v>224</v>
      </c>
      <c r="D2337" s="117" t="s">
        <v>223</v>
      </c>
      <c r="E2337" s="117" t="s">
        <v>1989</v>
      </c>
      <c r="F2337" s="117" t="s">
        <v>1988</v>
      </c>
      <c r="G2337" s="118" t="str">
        <f t="shared" si="36"/>
        <v>314021日野町</v>
      </c>
      <c r="H2337" s="117"/>
      <c r="J2337" s="117"/>
      <c r="K2337" s="121">
        <v>580248</v>
      </c>
      <c r="L2337" s="121">
        <v>205120</v>
      </c>
      <c r="M2337" s="121">
        <v>94158</v>
      </c>
      <c r="N2337" s="121">
        <v>78569</v>
      </c>
      <c r="O2337" s="121">
        <v>401</v>
      </c>
    </row>
    <row r="2338" spans="1:15" x14ac:dyDescent="0.4">
      <c r="A2338" s="117" t="s">
        <v>6634</v>
      </c>
      <c r="B2338" s="117" t="s">
        <v>225</v>
      </c>
      <c r="C2338" s="117" t="s">
        <v>224</v>
      </c>
      <c r="D2338" s="117" t="s">
        <v>223</v>
      </c>
      <c r="E2338" s="117" t="s">
        <v>1987</v>
      </c>
      <c r="F2338" s="117" t="s">
        <v>1986</v>
      </c>
      <c r="G2338" s="118" t="str">
        <f t="shared" si="36"/>
        <v>314030江府町</v>
      </c>
      <c r="H2338" s="117"/>
      <c r="J2338" s="117"/>
      <c r="K2338" s="121">
        <v>572358</v>
      </c>
      <c r="L2338" s="121">
        <v>218309</v>
      </c>
      <c r="M2338" s="121">
        <v>111698</v>
      </c>
      <c r="N2338" s="121">
        <v>85984</v>
      </c>
      <c r="O2338" s="121">
        <v>517</v>
      </c>
    </row>
    <row r="2339" spans="1:15" x14ac:dyDescent="0.4">
      <c r="A2339" s="117" t="s">
        <v>6634</v>
      </c>
      <c r="B2339" s="117" t="s">
        <v>225</v>
      </c>
      <c r="C2339" s="117" t="s">
        <v>224</v>
      </c>
      <c r="D2339" s="117" t="s">
        <v>223</v>
      </c>
      <c r="E2339" s="117" t="s">
        <v>1985</v>
      </c>
      <c r="F2339" s="117" t="s">
        <v>1984</v>
      </c>
      <c r="G2339" s="118" t="str">
        <f t="shared" si="36"/>
        <v>318051米子市日吉津村中学校組合</v>
      </c>
      <c r="H2339" s="117"/>
      <c r="J2339" s="117"/>
      <c r="K2339" s="121">
        <v>4395</v>
      </c>
      <c r="L2339" s="121">
        <v>0</v>
      </c>
      <c r="M2339" s="121">
        <v>0</v>
      </c>
      <c r="N2339" s="121">
        <v>0</v>
      </c>
      <c r="O2339" s="121">
        <v>0</v>
      </c>
    </row>
    <row r="2340" spans="1:15" x14ac:dyDescent="0.4">
      <c r="A2340" s="117" t="s">
        <v>6634</v>
      </c>
      <c r="B2340" s="117" t="s">
        <v>225</v>
      </c>
      <c r="C2340" s="117" t="s">
        <v>224</v>
      </c>
      <c r="D2340" s="117" t="s">
        <v>223</v>
      </c>
      <c r="E2340" s="117" t="s">
        <v>1983</v>
      </c>
      <c r="F2340" s="117" t="s">
        <v>6655</v>
      </c>
      <c r="G2340" s="118" t="str">
        <f t="shared" si="36"/>
        <v>318086鳥取県町村総合事務組合</v>
      </c>
      <c r="H2340" s="117"/>
      <c r="J2340" s="117"/>
      <c r="K2340" s="121">
        <v>4039889</v>
      </c>
      <c r="L2340" s="121">
        <v>22156</v>
      </c>
      <c r="M2340" s="121">
        <v>9973</v>
      </c>
      <c r="N2340" s="121">
        <v>6090</v>
      </c>
      <c r="O2340" s="121">
        <v>38</v>
      </c>
    </row>
    <row r="2341" spans="1:15" x14ac:dyDescent="0.4">
      <c r="A2341" s="117" t="s">
        <v>6634</v>
      </c>
      <c r="B2341" s="117" t="s">
        <v>225</v>
      </c>
      <c r="C2341" s="117" t="s">
        <v>224</v>
      </c>
      <c r="D2341" s="117" t="s">
        <v>223</v>
      </c>
      <c r="E2341" s="117" t="s">
        <v>1982</v>
      </c>
      <c r="F2341" s="117" t="s">
        <v>1981</v>
      </c>
      <c r="G2341" s="118" t="str">
        <f t="shared" si="36"/>
        <v>318124日野町江府町日南町衛生施設組合</v>
      </c>
      <c r="H2341" s="117"/>
      <c r="J2341" s="117"/>
      <c r="K2341" s="121">
        <v>34170</v>
      </c>
      <c r="L2341" s="121">
        <v>17884</v>
      </c>
      <c r="M2341" s="121">
        <v>7899</v>
      </c>
      <c r="N2341" s="121">
        <v>5346</v>
      </c>
      <c r="O2341" s="121">
        <v>102</v>
      </c>
    </row>
    <row r="2342" spans="1:15" x14ac:dyDescent="0.4">
      <c r="A2342" s="117" t="s">
        <v>6634</v>
      </c>
      <c r="B2342" s="117" t="s">
        <v>225</v>
      </c>
      <c r="C2342" s="117" t="s">
        <v>224</v>
      </c>
      <c r="D2342" s="117" t="s">
        <v>223</v>
      </c>
      <c r="E2342" s="117" t="s">
        <v>1980</v>
      </c>
      <c r="F2342" s="117" t="s">
        <v>1979</v>
      </c>
      <c r="G2342" s="118" t="str">
        <f t="shared" si="36"/>
        <v>318213境港管理組合</v>
      </c>
      <c r="H2342" s="117"/>
      <c r="J2342" s="117"/>
      <c r="K2342" s="121">
        <v>174075</v>
      </c>
      <c r="L2342" s="121">
        <v>77515</v>
      </c>
      <c r="M2342" s="121">
        <v>45267</v>
      </c>
      <c r="N2342" s="121">
        <v>26887</v>
      </c>
      <c r="O2342" s="121">
        <v>132</v>
      </c>
    </row>
    <row r="2343" spans="1:15" x14ac:dyDescent="0.4">
      <c r="A2343" s="117" t="s">
        <v>6634</v>
      </c>
      <c r="B2343" s="117" t="s">
        <v>225</v>
      </c>
      <c r="C2343" s="117" t="s">
        <v>224</v>
      </c>
      <c r="D2343" s="117" t="s">
        <v>223</v>
      </c>
      <c r="E2343" s="117" t="s">
        <v>1978</v>
      </c>
      <c r="F2343" s="117" t="s">
        <v>1977</v>
      </c>
      <c r="G2343" s="118" t="str">
        <f t="shared" si="36"/>
        <v>318256南部町・伯耆町清掃施設管理組合</v>
      </c>
      <c r="H2343" s="117"/>
      <c r="J2343" s="117"/>
      <c r="K2343" s="121">
        <v>20093</v>
      </c>
      <c r="L2343" s="121">
        <v>10520</v>
      </c>
      <c r="M2343" s="121">
        <v>4288</v>
      </c>
      <c r="N2343" s="121">
        <v>3145</v>
      </c>
      <c r="O2343" s="121">
        <v>52</v>
      </c>
    </row>
    <row r="2344" spans="1:15" x14ac:dyDescent="0.4">
      <c r="A2344" s="117" t="s">
        <v>6634</v>
      </c>
      <c r="B2344" s="117" t="s">
        <v>225</v>
      </c>
      <c r="C2344" s="117" t="s">
        <v>224</v>
      </c>
      <c r="D2344" s="117" t="s">
        <v>223</v>
      </c>
      <c r="E2344" s="117" t="s">
        <v>1976</v>
      </c>
      <c r="F2344" s="117" t="s">
        <v>1975</v>
      </c>
      <c r="G2344" s="118" t="str">
        <f t="shared" si="36"/>
        <v>318272鳥取県東部広域行政管理組合</v>
      </c>
      <c r="H2344" s="117"/>
      <c r="J2344" s="117"/>
      <c r="K2344" s="121">
        <v>2616864</v>
      </c>
      <c r="L2344" s="121">
        <v>1215622</v>
      </c>
      <c r="M2344" s="121">
        <v>718340</v>
      </c>
      <c r="N2344" s="121">
        <v>398711</v>
      </c>
      <c r="O2344" s="121">
        <v>3803</v>
      </c>
    </row>
    <row r="2345" spans="1:15" x14ac:dyDescent="0.4">
      <c r="A2345" s="117" t="s">
        <v>6634</v>
      </c>
      <c r="B2345" s="117" t="s">
        <v>225</v>
      </c>
      <c r="C2345" s="117" t="s">
        <v>224</v>
      </c>
      <c r="D2345" s="117" t="s">
        <v>223</v>
      </c>
      <c r="E2345" s="117" t="s">
        <v>1974</v>
      </c>
      <c r="F2345" s="117" t="s">
        <v>1973</v>
      </c>
      <c r="G2345" s="118" t="str">
        <f t="shared" si="36"/>
        <v>318299鳥取県西部広域行政管理組合</v>
      </c>
      <c r="H2345" s="117"/>
      <c r="J2345" s="117"/>
      <c r="K2345" s="121">
        <v>2782795</v>
      </c>
      <c r="L2345" s="121">
        <v>1319067</v>
      </c>
      <c r="M2345" s="121">
        <v>674725</v>
      </c>
      <c r="N2345" s="121">
        <v>408574</v>
      </c>
      <c r="O2345" s="121">
        <v>4845</v>
      </c>
    </row>
    <row r="2346" spans="1:15" x14ac:dyDescent="0.4">
      <c r="A2346" s="117" t="s">
        <v>6634</v>
      </c>
      <c r="B2346" s="117" t="s">
        <v>225</v>
      </c>
      <c r="C2346" s="117" t="s">
        <v>224</v>
      </c>
      <c r="D2346" s="117" t="s">
        <v>223</v>
      </c>
      <c r="E2346" s="117" t="s">
        <v>1972</v>
      </c>
      <c r="F2346" s="117" t="s">
        <v>1971</v>
      </c>
      <c r="G2346" s="118" t="str">
        <f t="shared" si="36"/>
        <v>318337玉井斎場管理組合</v>
      </c>
      <c r="H2346" s="117"/>
      <c r="J2346" s="117"/>
      <c r="K2346" s="121">
        <v>312</v>
      </c>
      <c r="L2346" s="121">
        <v>0</v>
      </c>
      <c r="M2346" s="121">
        <v>0</v>
      </c>
      <c r="N2346" s="121">
        <v>0</v>
      </c>
      <c r="O2346" s="121">
        <v>0</v>
      </c>
    </row>
    <row r="2347" spans="1:15" x14ac:dyDescent="0.4">
      <c r="A2347" s="117" t="s">
        <v>6634</v>
      </c>
      <c r="B2347" s="117" t="s">
        <v>225</v>
      </c>
      <c r="C2347" s="117" t="s">
        <v>224</v>
      </c>
      <c r="D2347" s="117" t="s">
        <v>223</v>
      </c>
      <c r="E2347" s="117" t="s">
        <v>1970</v>
      </c>
      <c r="F2347" s="117" t="s">
        <v>1969</v>
      </c>
      <c r="G2347" s="118" t="str">
        <f t="shared" si="36"/>
        <v>318353鳥取中部ふるさと広域連合（普通会計分）</v>
      </c>
      <c r="H2347" s="117"/>
      <c r="J2347" s="117"/>
      <c r="K2347" s="121">
        <v>1284852</v>
      </c>
      <c r="L2347" s="121">
        <v>623545</v>
      </c>
      <c r="M2347" s="121">
        <v>361207</v>
      </c>
      <c r="N2347" s="121">
        <v>202458</v>
      </c>
      <c r="O2347" s="121">
        <v>2050</v>
      </c>
    </row>
    <row r="2348" spans="1:15" x14ac:dyDescent="0.4">
      <c r="A2348" s="117" t="s">
        <v>6634</v>
      </c>
      <c r="B2348" s="117" t="s">
        <v>225</v>
      </c>
      <c r="C2348" s="117" t="s">
        <v>224</v>
      </c>
      <c r="D2348" s="117" t="s">
        <v>223</v>
      </c>
      <c r="E2348" s="117" t="s">
        <v>1968</v>
      </c>
      <c r="F2348" s="117" t="s">
        <v>1967</v>
      </c>
      <c r="G2348" s="118" t="str">
        <f t="shared" si="36"/>
        <v>318361鳥取中部ふるさと広域連合（事業会計分）</v>
      </c>
      <c r="H2348" s="117"/>
      <c r="J2348" s="117"/>
      <c r="K2348" s="121">
        <v>0</v>
      </c>
      <c r="L2348" s="121">
        <v>0</v>
      </c>
      <c r="M2348" s="121">
        <v>0</v>
      </c>
      <c r="N2348" s="121">
        <v>0</v>
      </c>
      <c r="O2348" s="121">
        <v>0</v>
      </c>
    </row>
    <row r="2349" spans="1:15" x14ac:dyDescent="0.4">
      <c r="A2349" s="117" t="s">
        <v>6634</v>
      </c>
      <c r="B2349" s="117" t="s">
        <v>225</v>
      </c>
      <c r="C2349" s="117" t="s">
        <v>224</v>
      </c>
      <c r="D2349" s="117" t="s">
        <v>223</v>
      </c>
      <c r="E2349" s="117" t="s">
        <v>1966</v>
      </c>
      <c r="F2349" s="117" t="s">
        <v>1965</v>
      </c>
      <c r="G2349" s="118" t="str">
        <f t="shared" si="36"/>
        <v>318370南部箕蚊屋広域連合</v>
      </c>
      <c r="H2349" s="117"/>
      <c r="J2349" s="117"/>
      <c r="K2349" s="121">
        <v>290</v>
      </c>
      <c r="L2349" s="121">
        <v>0</v>
      </c>
      <c r="M2349" s="121">
        <v>0</v>
      </c>
      <c r="N2349" s="121">
        <v>0</v>
      </c>
      <c r="O2349" s="121">
        <v>0</v>
      </c>
    </row>
    <row r="2350" spans="1:15" x14ac:dyDescent="0.4">
      <c r="A2350" s="117" t="s">
        <v>6634</v>
      </c>
      <c r="B2350" s="117" t="s">
        <v>225</v>
      </c>
      <c r="C2350" s="117" t="s">
        <v>224</v>
      </c>
      <c r="D2350" s="117" t="s">
        <v>223</v>
      </c>
      <c r="E2350" s="117" t="s">
        <v>1964</v>
      </c>
      <c r="F2350" s="117" t="s">
        <v>1963</v>
      </c>
      <c r="G2350" s="118" t="str">
        <f t="shared" si="36"/>
        <v>318388鳥取県後期高齢者医療広域連合</v>
      </c>
      <c r="H2350" s="117"/>
      <c r="J2350" s="117"/>
      <c r="K2350" s="121">
        <v>668</v>
      </c>
      <c r="L2350" s="121">
        <v>0</v>
      </c>
      <c r="M2350" s="121">
        <v>0</v>
      </c>
      <c r="N2350" s="121">
        <v>0</v>
      </c>
      <c r="O2350" s="121">
        <v>0</v>
      </c>
    </row>
    <row r="2351" spans="1:15" x14ac:dyDescent="0.4">
      <c r="A2351" s="117" t="s">
        <v>6634</v>
      </c>
      <c r="B2351" s="117" t="s">
        <v>225</v>
      </c>
      <c r="C2351" s="117" t="s">
        <v>224</v>
      </c>
      <c r="D2351" s="117" t="s">
        <v>223</v>
      </c>
      <c r="E2351" s="117" t="s">
        <v>1961</v>
      </c>
      <c r="F2351" s="117" t="s">
        <v>1960</v>
      </c>
      <c r="G2351" s="118" t="str">
        <f t="shared" si="36"/>
        <v>322016松江市</v>
      </c>
      <c r="H2351" s="117"/>
      <c r="J2351" s="117"/>
      <c r="K2351" s="121">
        <v>14139167</v>
      </c>
      <c r="L2351" s="121">
        <v>6515428</v>
      </c>
      <c r="M2351" s="121">
        <v>3459132</v>
      </c>
      <c r="N2351" s="121">
        <v>2035742</v>
      </c>
      <c r="O2351" s="121">
        <v>59647</v>
      </c>
    </row>
    <row r="2352" spans="1:15" x14ac:dyDescent="0.4">
      <c r="A2352" s="117" t="s">
        <v>6634</v>
      </c>
      <c r="B2352" s="117" t="s">
        <v>225</v>
      </c>
      <c r="C2352" s="117" t="s">
        <v>224</v>
      </c>
      <c r="D2352" s="117" t="s">
        <v>223</v>
      </c>
      <c r="E2352" s="117" t="s">
        <v>1959</v>
      </c>
      <c r="F2352" s="117" t="s">
        <v>1958</v>
      </c>
      <c r="G2352" s="118" t="str">
        <f t="shared" si="36"/>
        <v>322024浜田市</v>
      </c>
      <c r="H2352" s="117"/>
      <c r="J2352" s="117"/>
      <c r="K2352" s="121">
        <v>5851453</v>
      </c>
      <c r="L2352" s="121">
        <v>2425926</v>
      </c>
      <c r="M2352" s="121">
        <v>1245074</v>
      </c>
      <c r="N2352" s="121">
        <v>812877</v>
      </c>
      <c r="O2352" s="121">
        <v>5407</v>
      </c>
    </row>
    <row r="2353" spans="1:15" x14ac:dyDescent="0.4">
      <c r="A2353" s="117" t="s">
        <v>6634</v>
      </c>
      <c r="B2353" s="117" t="s">
        <v>225</v>
      </c>
      <c r="C2353" s="117" t="s">
        <v>224</v>
      </c>
      <c r="D2353" s="117" t="s">
        <v>223</v>
      </c>
      <c r="E2353" s="117" t="s">
        <v>1957</v>
      </c>
      <c r="F2353" s="117" t="s">
        <v>1956</v>
      </c>
      <c r="G2353" s="118" t="str">
        <f t="shared" si="36"/>
        <v>322032出雲市</v>
      </c>
      <c r="H2353" s="117"/>
      <c r="J2353" s="117"/>
      <c r="K2353" s="121">
        <v>11146221</v>
      </c>
      <c r="L2353" s="121">
        <v>4813645</v>
      </c>
      <c r="M2353" s="121">
        <v>2535820</v>
      </c>
      <c r="N2353" s="121">
        <v>1536121</v>
      </c>
      <c r="O2353" s="121">
        <v>13230</v>
      </c>
    </row>
    <row r="2354" spans="1:15" x14ac:dyDescent="0.4">
      <c r="A2354" s="117" t="s">
        <v>6634</v>
      </c>
      <c r="B2354" s="117" t="s">
        <v>225</v>
      </c>
      <c r="C2354" s="117" t="s">
        <v>224</v>
      </c>
      <c r="D2354" s="117" t="s">
        <v>223</v>
      </c>
      <c r="E2354" s="117" t="s">
        <v>1955</v>
      </c>
      <c r="F2354" s="117" t="s">
        <v>1954</v>
      </c>
      <c r="G2354" s="118" t="str">
        <f t="shared" si="36"/>
        <v>322041益田市</v>
      </c>
      <c r="H2354" s="117"/>
      <c r="J2354" s="117"/>
      <c r="K2354" s="121">
        <v>3690514</v>
      </c>
      <c r="L2354" s="121">
        <v>1448352</v>
      </c>
      <c r="M2354" s="121">
        <v>779086</v>
      </c>
      <c r="N2354" s="121">
        <v>502378</v>
      </c>
      <c r="O2354" s="121">
        <v>3155</v>
      </c>
    </row>
    <row r="2355" spans="1:15" x14ac:dyDescent="0.4">
      <c r="A2355" s="117" t="s">
        <v>6634</v>
      </c>
      <c r="B2355" s="117" t="s">
        <v>225</v>
      </c>
      <c r="C2355" s="117" t="s">
        <v>224</v>
      </c>
      <c r="D2355" s="117" t="s">
        <v>223</v>
      </c>
      <c r="E2355" s="117" t="s">
        <v>1953</v>
      </c>
      <c r="F2355" s="117" t="s">
        <v>1952</v>
      </c>
      <c r="G2355" s="118" t="str">
        <f t="shared" si="36"/>
        <v>322059大田市</v>
      </c>
      <c r="H2355" s="117"/>
      <c r="J2355" s="117"/>
      <c r="K2355" s="121">
        <v>4286638</v>
      </c>
      <c r="L2355" s="121">
        <v>1672649</v>
      </c>
      <c r="M2355" s="121">
        <v>915246</v>
      </c>
      <c r="N2355" s="121">
        <v>586221</v>
      </c>
      <c r="O2355" s="121">
        <v>4049</v>
      </c>
    </row>
    <row r="2356" spans="1:15" x14ac:dyDescent="0.4">
      <c r="A2356" s="117" t="s">
        <v>6634</v>
      </c>
      <c r="B2356" s="117" t="s">
        <v>225</v>
      </c>
      <c r="C2356" s="117" t="s">
        <v>224</v>
      </c>
      <c r="D2356" s="117" t="s">
        <v>223</v>
      </c>
      <c r="E2356" s="117" t="s">
        <v>1951</v>
      </c>
      <c r="F2356" s="117" t="s">
        <v>1950</v>
      </c>
      <c r="G2356" s="118" t="str">
        <f t="shared" si="36"/>
        <v>322067安来市</v>
      </c>
      <c r="H2356" s="117"/>
      <c r="J2356" s="117"/>
      <c r="K2356" s="121">
        <v>4363483</v>
      </c>
      <c r="L2356" s="121">
        <v>1840702</v>
      </c>
      <c r="M2356" s="121">
        <v>960642</v>
      </c>
      <c r="N2356" s="121">
        <v>608426</v>
      </c>
      <c r="O2356" s="121">
        <v>4155</v>
      </c>
    </row>
    <row r="2357" spans="1:15" x14ac:dyDescent="0.4">
      <c r="A2357" s="117" t="s">
        <v>6634</v>
      </c>
      <c r="B2357" s="117" t="s">
        <v>225</v>
      </c>
      <c r="C2357" s="117" t="s">
        <v>224</v>
      </c>
      <c r="D2357" s="117" t="s">
        <v>223</v>
      </c>
      <c r="E2357" s="117" t="s">
        <v>1949</v>
      </c>
      <c r="F2357" s="117" t="s">
        <v>1948</v>
      </c>
      <c r="G2357" s="118" t="str">
        <f t="shared" si="36"/>
        <v>322075江津市</v>
      </c>
      <c r="H2357" s="117"/>
      <c r="J2357" s="117"/>
      <c r="K2357" s="121">
        <v>2302700</v>
      </c>
      <c r="L2357" s="121">
        <v>909677</v>
      </c>
      <c r="M2357" s="121">
        <v>463643</v>
      </c>
      <c r="N2357" s="121">
        <v>314556</v>
      </c>
      <c r="O2357" s="121">
        <v>1501</v>
      </c>
    </row>
    <row r="2358" spans="1:15" x14ac:dyDescent="0.4">
      <c r="A2358" s="117" t="s">
        <v>6634</v>
      </c>
      <c r="B2358" s="117" t="s">
        <v>225</v>
      </c>
      <c r="C2358" s="117" t="s">
        <v>224</v>
      </c>
      <c r="D2358" s="117" t="s">
        <v>223</v>
      </c>
      <c r="E2358" s="117" t="s">
        <v>1947</v>
      </c>
      <c r="F2358" s="117" t="s">
        <v>1946</v>
      </c>
      <c r="G2358" s="118" t="str">
        <f t="shared" si="36"/>
        <v>322091雲南市</v>
      </c>
      <c r="H2358" s="117"/>
      <c r="J2358" s="117"/>
      <c r="K2358" s="121">
        <v>4234365</v>
      </c>
      <c r="L2358" s="121">
        <v>1760759</v>
      </c>
      <c r="M2358" s="121">
        <v>974179</v>
      </c>
      <c r="N2358" s="121">
        <v>613104</v>
      </c>
      <c r="O2358" s="121">
        <v>8989</v>
      </c>
    </row>
    <row r="2359" spans="1:15" x14ac:dyDescent="0.4">
      <c r="A2359" s="117" t="s">
        <v>6634</v>
      </c>
      <c r="B2359" s="117" t="s">
        <v>225</v>
      </c>
      <c r="C2359" s="117" t="s">
        <v>224</v>
      </c>
      <c r="D2359" s="117" t="s">
        <v>223</v>
      </c>
      <c r="E2359" s="117" t="s">
        <v>1945</v>
      </c>
      <c r="F2359" s="117" t="s">
        <v>1944</v>
      </c>
      <c r="G2359" s="118" t="str">
        <f t="shared" si="36"/>
        <v>323438奥出雲町</v>
      </c>
      <c r="H2359" s="117"/>
      <c r="J2359" s="117"/>
      <c r="K2359" s="121">
        <v>1242627</v>
      </c>
      <c r="L2359" s="121">
        <v>456958</v>
      </c>
      <c r="M2359" s="121">
        <v>208046</v>
      </c>
      <c r="N2359" s="121">
        <v>153645</v>
      </c>
      <c r="O2359" s="121">
        <v>2186</v>
      </c>
    </row>
    <row r="2360" spans="1:15" x14ac:dyDescent="0.4">
      <c r="A2360" s="117" t="s">
        <v>6634</v>
      </c>
      <c r="B2360" s="117" t="s">
        <v>225</v>
      </c>
      <c r="C2360" s="117" t="s">
        <v>224</v>
      </c>
      <c r="D2360" s="117" t="s">
        <v>223</v>
      </c>
      <c r="E2360" s="117" t="s">
        <v>1943</v>
      </c>
      <c r="F2360" s="117" t="s">
        <v>1942</v>
      </c>
      <c r="G2360" s="118" t="str">
        <f t="shared" si="36"/>
        <v>323861飯南町</v>
      </c>
      <c r="H2360" s="117"/>
      <c r="J2360" s="117"/>
      <c r="K2360" s="121">
        <v>830398</v>
      </c>
      <c r="L2360" s="121">
        <v>326105</v>
      </c>
      <c r="M2360" s="121">
        <v>166598</v>
      </c>
      <c r="N2360" s="121">
        <v>116808</v>
      </c>
      <c r="O2360" s="121">
        <v>645</v>
      </c>
    </row>
    <row r="2361" spans="1:15" x14ac:dyDescent="0.4">
      <c r="A2361" s="117" t="s">
        <v>6634</v>
      </c>
      <c r="B2361" s="117" t="s">
        <v>225</v>
      </c>
      <c r="C2361" s="117" t="s">
        <v>224</v>
      </c>
      <c r="D2361" s="117" t="s">
        <v>223</v>
      </c>
      <c r="E2361" s="117" t="s">
        <v>1941</v>
      </c>
      <c r="F2361" s="117" t="s">
        <v>1940</v>
      </c>
      <c r="G2361" s="118" t="str">
        <f t="shared" si="36"/>
        <v>324418川本町</v>
      </c>
      <c r="H2361" s="117"/>
      <c r="J2361" s="117"/>
      <c r="K2361" s="121">
        <v>563905</v>
      </c>
      <c r="L2361" s="121">
        <v>189078</v>
      </c>
      <c r="M2361" s="121">
        <v>95173</v>
      </c>
      <c r="N2361" s="121">
        <v>71744</v>
      </c>
      <c r="O2361" s="121">
        <v>3240</v>
      </c>
    </row>
    <row r="2362" spans="1:15" x14ac:dyDescent="0.4">
      <c r="A2362" s="117" t="s">
        <v>6634</v>
      </c>
      <c r="B2362" s="117" t="s">
        <v>225</v>
      </c>
      <c r="C2362" s="117" t="s">
        <v>224</v>
      </c>
      <c r="D2362" s="117" t="s">
        <v>223</v>
      </c>
      <c r="E2362" s="117" t="s">
        <v>1939</v>
      </c>
      <c r="F2362" s="117" t="s">
        <v>555</v>
      </c>
      <c r="G2362" s="118" t="str">
        <f t="shared" si="36"/>
        <v>324485美郷町</v>
      </c>
      <c r="H2362" s="117"/>
      <c r="J2362" s="117"/>
      <c r="K2362" s="121">
        <v>730380</v>
      </c>
      <c r="L2362" s="121">
        <v>307422</v>
      </c>
      <c r="M2362" s="121">
        <v>150829</v>
      </c>
      <c r="N2362" s="121">
        <v>108699</v>
      </c>
      <c r="O2362" s="121">
        <v>657</v>
      </c>
    </row>
    <row r="2363" spans="1:15" x14ac:dyDescent="0.4">
      <c r="A2363" s="117" t="s">
        <v>6634</v>
      </c>
      <c r="B2363" s="117" t="s">
        <v>225</v>
      </c>
      <c r="C2363" s="117" t="s">
        <v>224</v>
      </c>
      <c r="D2363" s="117" t="s">
        <v>223</v>
      </c>
      <c r="E2363" s="117" t="s">
        <v>1938</v>
      </c>
      <c r="F2363" s="117" t="s">
        <v>1937</v>
      </c>
      <c r="G2363" s="118" t="str">
        <f t="shared" si="36"/>
        <v>324493邑南町</v>
      </c>
      <c r="H2363" s="117"/>
      <c r="J2363" s="117"/>
      <c r="K2363" s="121">
        <v>1581610</v>
      </c>
      <c r="L2363" s="121">
        <v>686247</v>
      </c>
      <c r="M2363" s="121">
        <v>351582</v>
      </c>
      <c r="N2363" s="121">
        <v>239126</v>
      </c>
      <c r="O2363" s="121">
        <v>6767</v>
      </c>
    </row>
    <row r="2364" spans="1:15" x14ac:dyDescent="0.4">
      <c r="A2364" s="117" t="s">
        <v>6634</v>
      </c>
      <c r="B2364" s="117" t="s">
        <v>225</v>
      </c>
      <c r="C2364" s="117" t="s">
        <v>224</v>
      </c>
      <c r="D2364" s="117" t="s">
        <v>223</v>
      </c>
      <c r="E2364" s="117" t="s">
        <v>1936</v>
      </c>
      <c r="F2364" s="117" t="s">
        <v>1935</v>
      </c>
      <c r="G2364" s="118" t="str">
        <f t="shared" si="36"/>
        <v>325015津和野町</v>
      </c>
      <c r="H2364" s="117"/>
      <c r="J2364" s="117"/>
      <c r="K2364" s="121">
        <v>1208273</v>
      </c>
      <c r="L2364" s="121">
        <v>459257</v>
      </c>
      <c r="M2364" s="121">
        <v>237986</v>
      </c>
      <c r="N2364" s="121">
        <v>162732</v>
      </c>
      <c r="O2364" s="121">
        <v>8834</v>
      </c>
    </row>
    <row r="2365" spans="1:15" x14ac:dyDescent="0.4">
      <c r="A2365" s="117" t="s">
        <v>6634</v>
      </c>
      <c r="B2365" s="117" t="s">
        <v>225</v>
      </c>
      <c r="C2365" s="117" t="s">
        <v>224</v>
      </c>
      <c r="D2365" s="117" t="s">
        <v>223</v>
      </c>
      <c r="E2365" s="117" t="s">
        <v>1934</v>
      </c>
      <c r="F2365" s="117" t="s">
        <v>1933</v>
      </c>
      <c r="G2365" s="118" t="str">
        <f t="shared" si="36"/>
        <v>325058吉賀町</v>
      </c>
      <c r="H2365" s="117"/>
      <c r="J2365" s="117"/>
      <c r="K2365" s="121">
        <v>993899</v>
      </c>
      <c r="L2365" s="121">
        <v>335620</v>
      </c>
      <c r="M2365" s="121">
        <v>197044</v>
      </c>
      <c r="N2365" s="121">
        <v>126467</v>
      </c>
      <c r="O2365" s="121">
        <v>750</v>
      </c>
    </row>
    <row r="2366" spans="1:15" x14ac:dyDescent="0.4">
      <c r="A2366" s="117" t="s">
        <v>6634</v>
      </c>
      <c r="B2366" s="117" t="s">
        <v>225</v>
      </c>
      <c r="C2366" s="117" t="s">
        <v>224</v>
      </c>
      <c r="D2366" s="117" t="s">
        <v>223</v>
      </c>
      <c r="E2366" s="117" t="s">
        <v>1932</v>
      </c>
      <c r="F2366" s="117" t="s">
        <v>1931</v>
      </c>
      <c r="G2366" s="118" t="str">
        <f t="shared" si="36"/>
        <v>325252海士町</v>
      </c>
      <c r="H2366" s="117"/>
      <c r="J2366" s="117"/>
      <c r="K2366" s="121">
        <v>528726</v>
      </c>
      <c r="L2366" s="121">
        <v>218022</v>
      </c>
      <c r="M2366" s="121">
        <v>99459</v>
      </c>
      <c r="N2366" s="121">
        <v>79308</v>
      </c>
      <c r="O2366" s="121">
        <v>817</v>
      </c>
    </row>
    <row r="2367" spans="1:15" x14ac:dyDescent="0.4">
      <c r="A2367" s="117" t="s">
        <v>6634</v>
      </c>
      <c r="B2367" s="117" t="s">
        <v>225</v>
      </c>
      <c r="C2367" s="117" t="s">
        <v>224</v>
      </c>
      <c r="D2367" s="117" t="s">
        <v>223</v>
      </c>
      <c r="E2367" s="117" t="s">
        <v>1930</v>
      </c>
      <c r="F2367" s="117" t="s">
        <v>1929</v>
      </c>
      <c r="G2367" s="118" t="str">
        <f t="shared" si="36"/>
        <v>325261西ノ島町</v>
      </c>
      <c r="H2367" s="117"/>
      <c r="J2367" s="117"/>
      <c r="K2367" s="121">
        <v>554301</v>
      </c>
      <c r="L2367" s="121">
        <v>220965</v>
      </c>
      <c r="M2367" s="121">
        <v>104745</v>
      </c>
      <c r="N2367" s="121">
        <v>70172</v>
      </c>
      <c r="O2367" s="121">
        <v>474</v>
      </c>
    </row>
    <row r="2368" spans="1:15" x14ac:dyDescent="0.4">
      <c r="A2368" s="117" t="s">
        <v>6634</v>
      </c>
      <c r="B2368" s="117" t="s">
        <v>225</v>
      </c>
      <c r="C2368" s="117" t="s">
        <v>224</v>
      </c>
      <c r="D2368" s="117" t="s">
        <v>223</v>
      </c>
      <c r="E2368" s="117" t="s">
        <v>1928</v>
      </c>
      <c r="F2368" s="117" t="s">
        <v>1927</v>
      </c>
      <c r="G2368" s="118" t="str">
        <f t="shared" si="36"/>
        <v>325279知夫村</v>
      </c>
      <c r="H2368" s="117"/>
      <c r="J2368" s="117"/>
      <c r="K2368" s="121">
        <v>262194</v>
      </c>
      <c r="L2368" s="121">
        <v>102409</v>
      </c>
      <c r="M2368" s="121">
        <v>46571</v>
      </c>
      <c r="N2368" s="121">
        <v>43647</v>
      </c>
      <c r="O2368" s="121">
        <v>0</v>
      </c>
    </row>
    <row r="2369" spans="1:15" x14ac:dyDescent="0.4">
      <c r="A2369" s="117" t="s">
        <v>6634</v>
      </c>
      <c r="B2369" s="117" t="s">
        <v>225</v>
      </c>
      <c r="C2369" s="117" t="s">
        <v>224</v>
      </c>
      <c r="D2369" s="117" t="s">
        <v>223</v>
      </c>
      <c r="E2369" s="117" t="s">
        <v>1926</v>
      </c>
      <c r="F2369" s="117" t="s">
        <v>1925</v>
      </c>
      <c r="G2369" s="118" t="str">
        <f t="shared" si="36"/>
        <v>325287隠岐の島町</v>
      </c>
      <c r="H2369" s="117"/>
      <c r="J2369" s="117"/>
      <c r="K2369" s="121">
        <v>2075818</v>
      </c>
      <c r="L2369" s="121">
        <v>941593</v>
      </c>
      <c r="M2369" s="121">
        <v>471414</v>
      </c>
      <c r="N2369" s="121">
        <v>324703</v>
      </c>
      <c r="O2369" s="121">
        <v>2130</v>
      </c>
    </row>
    <row r="2370" spans="1:15" x14ac:dyDescent="0.4">
      <c r="A2370" s="117" t="s">
        <v>6634</v>
      </c>
      <c r="B2370" s="117" t="s">
        <v>225</v>
      </c>
      <c r="C2370" s="117" t="s">
        <v>224</v>
      </c>
      <c r="D2370" s="117" t="s">
        <v>223</v>
      </c>
      <c r="E2370" s="117" t="s">
        <v>1924</v>
      </c>
      <c r="F2370" s="117" t="s">
        <v>1923</v>
      </c>
      <c r="G2370" s="118" t="str">
        <f t="shared" ref="G2370:G2433" si="37">E2370&amp;F2370</f>
        <v>328413鹿足郡事務組合</v>
      </c>
      <c r="H2370" s="117"/>
      <c r="J2370" s="117"/>
      <c r="K2370" s="121">
        <v>71299</v>
      </c>
      <c r="L2370" s="121">
        <v>33727</v>
      </c>
      <c r="M2370" s="121">
        <v>17032</v>
      </c>
      <c r="N2370" s="121">
        <v>10381</v>
      </c>
      <c r="O2370" s="121">
        <v>123</v>
      </c>
    </row>
    <row r="2371" spans="1:15" x14ac:dyDescent="0.4">
      <c r="A2371" s="117" t="s">
        <v>6634</v>
      </c>
      <c r="B2371" s="117" t="s">
        <v>225</v>
      </c>
      <c r="C2371" s="117" t="s">
        <v>224</v>
      </c>
      <c r="D2371" s="117" t="s">
        <v>223</v>
      </c>
      <c r="E2371" s="117" t="s">
        <v>1922</v>
      </c>
      <c r="F2371" s="117" t="s">
        <v>1921</v>
      </c>
      <c r="G2371" s="118" t="str">
        <f t="shared" si="37"/>
        <v>328421鹿足郡養護老人ホーム組合</v>
      </c>
      <c r="H2371" s="117"/>
      <c r="J2371" s="117"/>
      <c r="K2371" s="121">
        <v>63665</v>
      </c>
      <c r="L2371" s="121">
        <v>32909</v>
      </c>
      <c r="M2371" s="121">
        <v>14155</v>
      </c>
      <c r="N2371" s="121">
        <v>9804</v>
      </c>
      <c r="O2371" s="121">
        <v>81</v>
      </c>
    </row>
    <row r="2372" spans="1:15" x14ac:dyDescent="0.4">
      <c r="A2372" s="117" t="s">
        <v>6634</v>
      </c>
      <c r="B2372" s="117" t="s">
        <v>225</v>
      </c>
      <c r="C2372" s="117" t="s">
        <v>224</v>
      </c>
      <c r="D2372" s="117" t="s">
        <v>223</v>
      </c>
      <c r="E2372" s="117" t="s">
        <v>1920</v>
      </c>
      <c r="F2372" s="117" t="s">
        <v>1919</v>
      </c>
      <c r="G2372" s="118" t="str">
        <f t="shared" si="37"/>
        <v>328456島前町村組合（普通会計分）</v>
      </c>
      <c r="H2372" s="117"/>
      <c r="J2372" s="117"/>
      <c r="K2372" s="121">
        <v>450457</v>
      </c>
      <c r="L2372" s="121">
        <v>158926</v>
      </c>
      <c r="M2372" s="121">
        <v>163915</v>
      </c>
      <c r="N2372" s="121">
        <v>56024</v>
      </c>
      <c r="O2372" s="121">
        <v>400</v>
      </c>
    </row>
    <row r="2373" spans="1:15" x14ac:dyDescent="0.4">
      <c r="A2373" s="117" t="s">
        <v>6634</v>
      </c>
      <c r="B2373" s="117" t="s">
        <v>225</v>
      </c>
      <c r="C2373" s="117" t="s">
        <v>224</v>
      </c>
      <c r="D2373" s="117" t="s">
        <v>223</v>
      </c>
      <c r="E2373" s="117" t="s">
        <v>1918</v>
      </c>
      <c r="F2373" s="117" t="s">
        <v>1917</v>
      </c>
      <c r="G2373" s="118" t="str">
        <f t="shared" si="37"/>
        <v>328529益田地区広域市町村圏事務組合</v>
      </c>
      <c r="H2373" s="117"/>
      <c r="J2373" s="117"/>
      <c r="K2373" s="121">
        <v>974354</v>
      </c>
      <c r="L2373" s="121">
        <v>463299</v>
      </c>
      <c r="M2373" s="121">
        <v>267998</v>
      </c>
      <c r="N2373" s="121">
        <v>152888</v>
      </c>
      <c r="O2373" s="121">
        <v>0</v>
      </c>
    </row>
    <row r="2374" spans="1:15" x14ac:dyDescent="0.4">
      <c r="A2374" s="117" t="s">
        <v>6634</v>
      </c>
      <c r="B2374" s="117" t="s">
        <v>225</v>
      </c>
      <c r="C2374" s="117" t="s">
        <v>224</v>
      </c>
      <c r="D2374" s="117" t="s">
        <v>223</v>
      </c>
      <c r="E2374" s="117" t="s">
        <v>1916</v>
      </c>
      <c r="F2374" s="117" t="s">
        <v>1915</v>
      </c>
      <c r="G2374" s="118" t="str">
        <f t="shared" si="37"/>
        <v>328553江津邑智消防組合</v>
      </c>
      <c r="H2374" s="117"/>
      <c r="J2374" s="117"/>
      <c r="K2374" s="121">
        <v>909806</v>
      </c>
      <c r="L2374" s="121">
        <v>435365</v>
      </c>
      <c r="M2374" s="121">
        <v>253418</v>
      </c>
      <c r="N2374" s="121">
        <v>143103</v>
      </c>
      <c r="O2374" s="121">
        <v>1500</v>
      </c>
    </row>
    <row r="2375" spans="1:15" x14ac:dyDescent="0.4">
      <c r="A2375" s="117" t="s">
        <v>6634</v>
      </c>
      <c r="B2375" s="117" t="s">
        <v>225</v>
      </c>
      <c r="C2375" s="117" t="s">
        <v>224</v>
      </c>
      <c r="D2375" s="117" t="s">
        <v>223</v>
      </c>
      <c r="E2375" s="117" t="s">
        <v>1914</v>
      </c>
      <c r="F2375" s="117" t="s">
        <v>1913</v>
      </c>
      <c r="G2375" s="118" t="str">
        <f t="shared" si="37"/>
        <v>328642浜田市江津市旧有福村有財産共同管理組合</v>
      </c>
      <c r="H2375" s="117"/>
      <c r="J2375" s="117"/>
      <c r="K2375" s="121">
        <v>13201</v>
      </c>
      <c r="L2375" s="121">
        <v>0</v>
      </c>
      <c r="M2375" s="121">
        <v>0</v>
      </c>
      <c r="N2375" s="121">
        <v>0</v>
      </c>
      <c r="O2375" s="121">
        <v>0</v>
      </c>
    </row>
    <row r="2376" spans="1:15" x14ac:dyDescent="0.4">
      <c r="A2376" s="117" t="s">
        <v>6634</v>
      </c>
      <c r="B2376" s="117" t="s">
        <v>225</v>
      </c>
      <c r="C2376" s="117" t="s">
        <v>224</v>
      </c>
      <c r="D2376" s="117" t="s">
        <v>223</v>
      </c>
      <c r="E2376" s="117" t="s">
        <v>1912</v>
      </c>
      <c r="F2376" s="117" t="s">
        <v>1911</v>
      </c>
      <c r="G2376" s="118" t="str">
        <f t="shared" si="37"/>
        <v>328740鹿足郡不燃物処理組合</v>
      </c>
      <c r="H2376" s="117"/>
      <c r="J2376" s="117"/>
      <c r="K2376" s="121">
        <v>21625</v>
      </c>
      <c r="L2376" s="121">
        <v>7936</v>
      </c>
      <c r="M2376" s="121">
        <v>2527</v>
      </c>
      <c r="N2376" s="121">
        <v>1545</v>
      </c>
      <c r="O2376" s="121">
        <v>41</v>
      </c>
    </row>
    <row r="2377" spans="1:15" x14ac:dyDescent="0.4">
      <c r="A2377" s="117" t="s">
        <v>6634</v>
      </c>
      <c r="B2377" s="117" t="s">
        <v>225</v>
      </c>
      <c r="C2377" s="117" t="s">
        <v>224</v>
      </c>
      <c r="D2377" s="117" t="s">
        <v>223</v>
      </c>
      <c r="E2377" s="117" t="s">
        <v>1910</v>
      </c>
      <c r="F2377" s="117" t="s">
        <v>1909</v>
      </c>
      <c r="G2377" s="118" t="str">
        <f t="shared" si="37"/>
        <v>328766雲南市・飯南町事務組合</v>
      </c>
      <c r="H2377" s="117"/>
      <c r="J2377" s="117"/>
      <c r="K2377" s="121">
        <v>266057</v>
      </c>
      <c r="L2377" s="121">
        <v>124439</v>
      </c>
      <c r="M2377" s="121">
        <v>60097</v>
      </c>
      <c r="N2377" s="121">
        <v>36257</v>
      </c>
      <c r="O2377" s="121">
        <v>416</v>
      </c>
    </row>
    <row r="2378" spans="1:15" x14ac:dyDescent="0.4">
      <c r="A2378" s="117" t="s">
        <v>6634</v>
      </c>
      <c r="B2378" s="117" t="s">
        <v>225</v>
      </c>
      <c r="C2378" s="117" t="s">
        <v>224</v>
      </c>
      <c r="D2378" s="117" t="s">
        <v>223</v>
      </c>
      <c r="E2378" s="117" t="s">
        <v>1908</v>
      </c>
      <c r="F2378" s="117" t="s">
        <v>1907</v>
      </c>
      <c r="G2378" s="118" t="str">
        <f t="shared" si="37"/>
        <v>328847島根県市町村総合事務組合</v>
      </c>
      <c r="H2378" s="117"/>
      <c r="J2378" s="117"/>
      <c r="K2378" s="121">
        <v>5192274</v>
      </c>
      <c r="L2378" s="121">
        <v>20107</v>
      </c>
      <c r="M2378" s="121">
        <v>8345</v>
      </c>
      <c r="N2378" s="121">
        <v>5802</v>
      </c>
      <c r="O2378" s="121">
        <v>35</v>
      </c>
    </row>
    <row r="2379" spans="1:15" x14ac:dyDescent="0.4">
      <c r="A2379" s="117" t="s">
        <v>6634</v>
      </c>
      <c r="B2379" s="117" t="s">
        <v>225</v>
      </c>
      <c r="C2379" s="117" t="s">
        <v>224</v>
      </c>
      <c r="D2379" s="117" t="s">
        <v>223</v>
      </c>
      <c r="E2379" s="117" t="s">
        <v>1906</v>
      </c>
      <c r="F2379" s="117" t="s">
        <v>1905</v>
      </c>
      <c r="G2379" s="118" t="str">
        <f t="shared" si="37"/>
        <v>328880邑智郡総合事務組合</v>
      </c>
      <c r="H2379" s="117"/>
      <c r="J2379" s="117"/>
      <c r="K2379" s="121">
        <v>134090</v>
      </c>
      <c r="L2379" s="121">
        <v>69767</v>
      </c>
      <c r="M2379" s="121">
        <v>32221</v>
      </c>
      <c r="N2379" s="121">
        <v>21265</v>
      </c>
      <c r="O2379" s="121">
        <v>272</v>
      </c>
    </row>
    <row r="2380" spans="1:15" x14ac:dyDescent="0.4">
      <c r="A2380" s="117" t="s">
        <v>6634</v>
      </c>
      <c r="B2380" s="117" t="s">
        <v>225</v>
      </c>
      <c r="C2380" s="117" t="s">
        <v>224</v>
      </c>
      <c r="D2380" s="117" t="s">
        <v>223</v>
      </c>
      <c r="E2380" s="117" t="s">
        <v>1904</v>
      </c>
      <c r="F2380" s="117" t="s">
        <v>1903</v>
      </c>
      <c r="G2380" s="118" t="str">
        <f t="shared" si="37"/>
        <v>328910浜田地区広域行政組合</v>
      </c>
      <c r="H2380" s="117"/>
      <c r="J2380" s="117"/>
      <c r="K2380" s="121">
        <v>51041</v>
      </c>
      <c r="L2380" s="121">
        <v>18075</v>
      </c>
      <c r="M2380" s="121">
        <v>9016</v>
      </c>
      <c r="N2380" s="121">
        <v>5720</v>
      </c>
      <c r="O2380" s="121">
        <v>89</v>
      </c>
    </row>
    <row r="2381" spans="1:15" x14ac:dyDescent="0.4">
      <c r="A2381" s="117" t="s">
        <v>6634</v>
      </c>
      <c r="B2381" s="117" t="s">
        <v>225</v>
      </c>
      <c r="C2381" s="117" t="s">
        <v>224</v>
      </c>
      <c r="D2381" s="117" t="s">
        <v>223</v>
      </c>
      <c r="E2381" s="117" t="s">
        <v>1902</v>
      </c>
      <c r="F2381" s="117" t="s">
        <v>1901</v>
      </c>
      <c r="G2381" s="118" t="str">
        <f t="shared" si="37"/>
        <v>328936雲南広域連合（普通会計分）</v>
      </c>
      <c r="H2381" s="117"/>
      <c r="J2381" s="117"/>
      <c r="K2381" s="121">
        <v>930431</v>
      </c>
      <c r="L2381" s="121">
        <v>452446</v>
      </c>
      <c r="M2381" s="121">
        <v>246987</v>
      </c>
      <c r="N2381" s="121">
        <v>145856</v>
      </c>
      <c r="O2381" s="121">
        <v>1590</v>
      </c>
    </row>
    <row r="2382" spans="1:15" x14ac:dyDescent="0.4">
      <c r="A2382" s="117" t="s">
        <v>6634</v>
      </c>
      <c r="B2382" s="117" t="s">
        <v>225</v>
      </c>
      <c r="C2382" s="117" t="s">
        <v>224</v>
      </c>
      <c r="D2382" s="117" t="s">
        <v>223</v>
      </c>
      <c r="E2382" s="117" t="s">
        <v>1900</v>
      </c>
      <c r="F2382" s="117" t="s">
        <v>1899</v>
      </c>
      <c r="G2382" s="118" t="str">
        <f t="shared" si="37"/>
        <v>328944隠岐広域連合（普通会計分）</v>
      </c>
      <c r="H2382" s="117"/>
      <c r="J2382" s="117"/>
      <c r="K2382" s="121">
        <v>684699</v>
      </c>
      <c r="L2382" s="121">
        <v>330006</v>
      </c>
      <c r="M2382" s="121">
        <v>180945</v>
      </c>
      <c r="N2382" s="121">
        <v>106322</v>
      </c>
      <c r="O2382" s="121">
        <v>992</v>
      </c>
    </row>
    <row r="2383" spans="1:15" x14ac:dyDescent="0.4">
      <c r="A2383" s="117" t="s">
        <v>6634</v>
      </c>
      <c r="B2383" s="117" t="s">
        <v>225</v>
      </c>
      <c r="C2383" s="117" t="s">
        <v>224</v>
      </c>
      <c r="D2383" s="117" t="s">
        <v>223</v>
      </c>
      <c r="E2383" s="117" t="s">
        <v>1898</v>
      </c>
      <c r="F2383" s="117" t="s">
        <v>1897</v>
      </c>
      <c r="G2383" s="118" t="str">
        <f t="shared" si="37"/>
        <v>328961島根県後期高齢者医療広域連合</v>
      </c>
      <c r="H2383" s="117"/>
      <c r="J2383" s="117"/>
      <c r="K2383" s="121">
        <v>105</v>
      </c>
      <c r="L2383" s="121">
        <v>0</v>
      </c>
      <c r="M2383" s="121">
        <v>0</v>
      </c>
      <c r="N2383" s="121">
        <v>0</v>
      </c>
      <c r="O2383" s="121">
        <v>0</v>
      </c>
    </row>
    <row r="2384" spans="1:15" x14ac:dyDescent="0.4">
      <c r="A2384" s="117" t="s">
        <v>6634</v>
      </c>
      <c r="B2384" s="117" t="s">
        <v>225</v>
      </c>
      <c r="C2384" s="117" t="s">
        <v>224</v>
      </c>
      <c r="D2384" s="117" t="s">
        <v>223</v>
      </c>
      <c r="E2384" s="117" t="s">
        <v>1895</v>
      </c>
      <c r="F2384" s="117" t="s">
        <v>1894</v>
      </c>
      <c r="G2384" s="118" t="str">
        <f t="shared" si="37"/>
        <v>331007岡山市</v>
      </c>
      <c r="H2384" s="117"/>
      <c r="J2384" s="117"/>
      <c r="K2384" s="121">
        <v>76828624</v>
      </c>
      <c r="L2384" s="121">
        <v>35728704</v>
      </c>
      <c r="M2384" s="121">
        <v>18274086</v>
      </c>
      <c r="N2384" s="121">
        <v>10995801</v>
      </c>
      <c r="O2384" s="121">
        <v>72122</v>
      </c>
    </row>
    <row r="2385" spans="1:15" x14ac:dyDescent="0.4">
      <c r="A2385" s="117" t="s">
        <v>6634</v>
      </c>
      <c r="B2385" s="117" t="s">
        <v>225</v>
      </c>
      <c r="C2385" s="117" t="s">
        <v>224</v>
      </c>
      <c r="D2385" s="117" t="s">
        <v>223</v>
      </c>
      <c r="E2385" s="117" t="s">
        <v>1893</v>
      </c>
      <c r="F2385" s="117" t="s">
        <v>1892</v>
      </c>
      <c r="G2385" s="118" t="str">
        <f t="shared" si="37"/>
        <v>332020倉敷市</v>
      </c>
      <c r="H2385" s="117"/>
      <c r="J2385" s="117"/>
      <c r="K2385" s="121">
        <v>27224116</v>
      </c>
      <c r="L2385" s="121">
        <v>10919343</v>
      </c>
      <c r="M2385" s="121">
        <v>6322522</v>
      </c>
      <c r="N2385" s="121">
        <v>3741085</v>
      </c>
      <c r="O2385" s="121">
        <v>28579</v>
      </c>
    </row>
    <row r="2386" spans="1:15" x14ac:dyDescent="0.4">
      <c r="A2386" s="117" t="s">
        <v>6634</v>
      </c>
      <c r="B2386" s="117" t="s">
        <v>225</v>
      </c>
      <c r="C2386" s="117" t="s">
        <v>224</v>
      </c>
      <c r="D2386" s="117" t="s">
        <v>223</v>
      </c>
      <c r="E2386" s="117" t="s">
        <v>1891</v>
      </c>
      <c r="F2386" s="117" t="s">
        <v>1890</v>
      </c>
      <c r="G2386" s="118" t="str">
        <f t="shared" si="37"/>
        <v>332038津山市</v>
      </c>
      <c r="H2386" s="117"/>
      <c r="J2386" s="117"/>
      <c r="K2386" s="121">
        <v>7068344</v>
      </c>
      <c r="L2386" s="121">
        <v>2865707</v>
      </c>
      <c r="M2386" s="121">
        <v>1449026</v>
      </c>
      <c r="N2386" s="121">
        <v>961414</v>
      </c>
      <c r="O2386" s="121">
        <v>6674</v>
      </c>
    </row>
    <row r="2387" spans="1:15" x14ac:dyDescent="0.4">
      <c r="A2387" s="117" t="s">
        <v>6634</v>
      </c>
      <c r="B2387" s="117" t="s">
        <v>225</v>
      </c>
      <c r="C2387" s="117" t="s">
        <v>224</v>
      </c>
      <c r="D2387" s="117" t="s">
        <v>223</v>
      </c>
      <c r="E2387" s="117" t="s">
        <v>1889</v>
      </c>
      <c r="F2387" s="117" t="s">
        <v>1888</v>
      </c>
      <c r="G2387" s="118" t="str">
        <f t="shared" si="37"/>
        <v>332046玉野市</v>
      </c>
      <c r="H2387" s="117"/>
      <c r="J2387" s="117"/>
      <c r="K2387" s="121">
        <v>4796010</v>
      </c>
      <c r="L2387" s="121">
        <v>2110520</v>
      </c>
      <c r="M2387" s="121">
        <v>1148075</v>
      </c>
      <c r="N2387" s="121">
        <v>721879</v>
      </c>
      <c r="O2387" s="121">
        <v>4820</v>
      </c>
    </row>
    <row r="2388" spans="1:15" x14ac:dyDescent="0.4">
      <c r="A2388" s="117" t="s">
        <v>6634</v>
      </c>
      <c r="B2388" s="117" t="s">
        <v>225</v>
      </c>
      <c r="C2388" s="117" t="s">
        <v>224</v>
      </c>
      <c r="D2388" s="117" t="s">
        <v>223</v>
      </c>
      <c r="E2388" s="117" t="s">
        <v>1887</v>
      </c>
      <c r="F2388" s="117" t="s">
        <v>1886</v>
      </c>
      <c r="G2388" s="118" t="str">
        <f t="shared" si="37"/>
        <v>332054笠岡市</v>
      </c>
      <c r="H2388" s="117"/>
      <c r="J2388" s="117"/>
      <c r="K2388" s="121">
        <v>3204932</v>
      </c>
      <c r="L2388" s="121">
        <v>1405492</v>
      </c>
      <c r="M2388" s="121">
        <v>720716</v>
      </c>
      <c r="N2388" s="121">
        <v>484317</v>
      </c>
      <c r="O2388" s="121">
        <v>2900</v>
      </c>
    </row>
    <row r="2389" spans="1:15" x14ac:dyDescent="0.4">
      <c r="A2389" s="117" t="s">
        <v>6634</v>
      </c>
      <c r="B2389" s="117" t="s">
        <v>225</v>
      </c>
      <c r="C2389" s="117" t="s">
        <v>224</v>
      </c>
      <c r="D2389" s="117" t="s">
        <v>223</v>
      </c>
      <c r="E2389" s="117" t="s">
        <v>1885</v>
      </c>
      <c r="F2389" s="117" t="s">
        <v>1884</v>
      </c>
      <c r="G2389" s="118" t="str">
        <f t="shared" si="37"/>
        <v>332071井原市</v>
      </c>
      <c r="H2389" s="117"/>
      <c r="J2389" s="117"/>
      <c r="K2389" s="121">
        <v>2778468</v>
      </c>
      <c r="L2389" s="121">
        <v>1219307</v>
      </c>
      <c r="M2389" s="121">
        <v>606885</v>
      </c>
      <c r="N2389" s="121">
        <v>415618</v>
      </c>
      <c r="O2389" s="121">
        <v>2032</v>
      </c>
    </row>
    <row r="2390" spans="1:15" x14ac:dyDescent="0.4">
      <c r="A2390" s="117" t="s">
        <v>6634</v>
      </c>
      <c r="B2390" s="117" t="s">
        <v>225</v>
      </c>
      <c r="C2390" s="117" t="s">
        <v>224</v>
      </c>
      <c r="D2390" s="117" t="s">
        <v>223</v>
      </c>
      <c r="E2390" s="117" t="s">
        <v>1883</v>
      </c>
      <c r="F2390" s="117" t="s">
        <v>1882</v>
      </c>
      <c r="G2390" s="118" t="str">
        <f t="shared" si="37"/>
        <v>332089総社市</v>
      </c>
      <c r="H2390" s="117"/>
      <c r="J2390" s="117"/>
      <c r="K2390" s="121">
        <v>4407244</v>
      </c>
      <c r="L2390" s="121">
        <v>1895203</v>
      </c>
      <c r="M2390" s="121">
        <v>997361</v>
      </c>
      <c r="N2390" s="121">
        <v>656877</v>
      </c>
      <c r="O2390" s="121">
        <v>4034</v>
      </c>
    </row>
    <row r="2391" spans="1:15" x14ac:dyDescent="0.4">
      <c r="A2391" s="117" t="s">
        <v>6634</v>
      </c>
      <c r="B2391" s="117" t="s">
        <v>225</v>
      </c>
      <c r="C2391" s="117" t="s">
        <v>224</v>
      </c>
      <c r="D2391" s="117" t="s">
        <v>223</v>
      </c>
      <c r="E2391" s="117" t="s">
        <v>1881</v>
      </c>
      <c r="F2391" s="117" t="s">
        <v>1880</v>
      </c>
      <c r="G2391" s="118" t="str">
        <f t="shared" si="37"/>
        <v>332097高梁市</v>
      </c>
      <c r="H2391" s="117"/>
      <c r="J2391" s="117"/>
      <c r="K2391" s="121">
        <v>3928944</v>
      </c>
      <c r="L2391" s="121">
        <v>1673435</v>
      </c>
      <c r="M2391" s="121">
        <v>969915</v>
      </c>
      <c r="N2391" s="121">
        <v>622191</v>
      </c>
      <c r="O2391" s="121">
        <v>4291</v>
      </c>
    </row>
    <row r="2392" spans="1:15" x14ac:dyDescent="0.4">
      <c r="A2392" s="117" t="s">
        <v>6634</v>
      </c>
      <c r="B2392" s="117" t="s">
        <v>225</v>
      </c>
      <c r="C2392" s="117" t="s">
        <v>224</v>
      </c>
      <c r="D2392" s="117" t="s">
        <v>223</v>
      </c>
      <c r="E2392" s="117" t="s">
        <v>1879</v>
      </c>
      <c r="F2392" s="117" t="s">
        <v>1878</v>
      </c>
      <c r="G2392" s="118" t="str">
        <f t="shared" si="37"/>
        <v>332101新見市</v>
      </c>
      <c r="H2392" s="117"/>
      <c r="J2392" s="117"/>
      <c r="K2392" s="121">
        <v>3642691</v>
      </c>
      <c r="L2392" s="121">
        <v>1561034</v>
      </c>
      <c r="M2392" s="121">
        <v>863153</v>
      </c>
      <c r="N2392" s="121">
        <v>521272</v>
      </c>
      <c r="O2392" s="121">
        <v>3298</v>
      </c>
    </row>
    <row r="2393" spans="1:15" x14ac:dyDescent="0.4">
      <c r="A2393" s="117" t="s">
        <v>6634</v>
      </c>
      <c r="B2393" s="117" t="s">
        <v>225</v>
      </c>
      <c r="C2393" s="117" t="s">
        <v>224</v>
      </c>
      <c r="D2393" s="117" t="s">
        <v>223</v>
      </c>
      <c r="E2393" s="117" t="s">
        <v>1877</v>
      </c>
      <c r="F2393" s="117" t="s">
        <v>1876</v>
      </c>
      <c r="G2393" s="118" t="str">
        <f t="shared" si="37"/>
        <v>332119備前市</v>
      </c>
      <c r="H2393" s="117"/>
      <c r="J2393" s="117"/>
      <c r="K2393" s="121">
        <v>2913275</v>
      </c>
      <c r="L2393" s="121">
        <v>1333328</v>
      </c>
      <c r="M2393" s="121">
        <v>696856</v>
      </c>
      <c r="N2393" s="121">
        <v>457170</v>
      </c>
      <c r="O2393" s="121">
        <v>2816</v>
      </c>
    </row>
    <row r="2394" spans="1:15" x14ac:dyDescent="0.4">
      <c r="A2394" s="117" t="s">
        <v>6634</v>
      </c>
      <c r="B2394" s="117" t="s">
        <v>225</v>
      </c>
      <c r="C2394" s="117" t="s">
        <v>224</v>
      </c>
      <c r="D2394" s="117" t="s">
        <v>223</v>
      </c>
      <c r="E2394" s="117" t="s">
        <v>1875</v>
      </c>
      <c r="F2394" s="117" t="s">
        <v>1874</v>
      </c>
      <c r="G2394" s="118" t="str">
        <f t="shared" si="37"/>
        <v>332127瀬戸内市</v>
      </c>
      <c r="H2394" s="117"/>
      <c r="J2394" s="117"/>
      <c r="K2394" s="121">
        <v>3050085</v>
      </c>
      <c r="L2394" s="121">
        <v>1379207</v>
      </c>
      <c r="M2394" s="121">
        <v>706898</v>
      </c>
      <c r="N2394" s="121">
        <v>469666</v>
      </c>
      <c r="O2394" s="121">
        <v>2935</v>
      </c>
    </row>
    <row r="2395" spans="1:15" x14ac:dyDescent="0.4">
      <c r="A2395" s="117" t="s">
        <v>6634</v>
      </c>
      <c r="B2395" s="117" t="s">
        <v>225</v>
      </c>
      <c r="C2395" s="117" t="s">
        <v>224</v>
      </c>
      <c r="D2395" s="117" t="s">
        <v>223</v>
      </c>
      <c r="E2395" s="117" t="s">
        <v>1873</v>
      </c>
      <c r="F2395" s="117" t="s">
        <v>1872</v>
      </c>
      <c r="G2395" s="118" t="str">
        <f t="shared" si="37"/>
        <v>332135赤磐市</v>
      </c>
      <c r="H2395" s="117"/>
      <c r="J2395" s="117"/>
      <c r="K2395" s="121">
        <v>3598828</v>
      </c>
      <c r="L2395" s="121">
        <v>1603971</v>
      </c>
      <c r="M2395" s="121">
        <v>861409</v>
      </c>
      <c r="N2395" s="121">
        <v>531555</v>
      </c>
      <c r="O2395" s="121">
        <v>4294</v>
      </c>
    </row>
    <row r="2396" spans="1:15" x14ac:dyDescent="0.4">
      <c r="A2396" s="117" t="s">
        <v>6634</v>
      </c>
      <c r="B2396" s="117" t="s">
        <v>225</v>
      </c>
      <c r="C2396" s="117" t="s">
        <v>224</v>
      </c>
      <c r="D2396" s="117" t="s">
        <v>223</v>
      </c>
      <c r="E2396" s="117" t="s">
        <v>1871</v>
      </c>
      <c r="F2396" s="117" t="s">
        <v>1870</v>
      </c>
      <c r="G2396" s="118" t="str">
        <f t="shared" si="37"/>
        <v>332143真庭市</v>
      </c>
      <c r="H2396" s="117"/>
      <c r="J2396" s="117"/>
      <c r="K2396" s="121">
        <v>5634589</v>
      </c>
      <c r="L2396" s="121">
        <v>2629399</v>
      </c>
      <c r="M2396" s="121">
        <v>1385347</v>
      </c>
      <c r="N2396" s="121">
        <v>802793</v>
      </c>
      <c r="O2396" s="121">
        <v>5589</v>
      </c>
    </row>
    <row r="2397" spans="1:15" x14ac:dyDescent="0.4">
      <c r="A2397" s="117" t="s">
        <v>6634</v>
      </c>
      <c r="B2397" s="117" t="s">
        <v>225</v>
      </c>
      <c r="C2397" s="117" t="s">
        <v>224</v>
      </c>
      <c r="D2397" s="117" t="s">
        <v>223</v>
      </c>
      <c r="E2397" s="117" t="s">
        <v>1869</v>
      </c>
      <c r="F2397" s="117" t="s">
        <v>1868</v>
      </c>
      <c r="G2397" s="118" t="str">
        <f t="shared" si="37"/>
        <v>332151美作市</v>
      </c>
      <c r="H2397" s="117"/>
      <c r="J2397" s="117"/>
      <c r="K2397" s="121">
        <v>3398750</v>
      </c>
      <c r="L2397" s="121">
        <v>1533289</v>
      </c>
      <c r="M2397" s="121">
        <v>813881</v>
      </c>
      <c r="N2397" s="121">
        <v>522517</v>
      </c>
      <c r="O2397" s="121">
        <v>3550</v>
      </c>
    </row>
    <row r="2398" spans="1:15" x14ac:dyDescent="0.4">
      <c r="A2398" s="117" t="s">
        <v>6634</v>
      </c>
      <c r="B2398" s="117" t="s">
        <v>225</v>
      </c>
      <c r="C2398" s="117" t="s">
        <v>224</v>
      </c>
      <c r="D2398" s="117" t="s">
        <v>223</v>
      </c>
      <c r="E2398" s="117" t="s">
        <v>1867</v>
      </c>
      <c r="F2398" s="117" t="s">
        <v>1866</v>
      </c>
      <c r="G2398" s="118" t="str">
        <f t="shared" si="37"/>
        <v>332160浅口市</v>
      </c>
      <c r="H2398" s="117"/>
      <c r="J2398" s="117"/>
      <c r="K2398" s="121">
        <v>2174896</v>
      </c>
      <c r="L2398" s="121">
        <v>879864</v>
      </c>
      <c r="M2398" s="121">
        <v>449872</v>
      </c>
      <c r="N2398" s="121">
        <v>311341</v>
      </c>
      <c r="O2398" s="121">
        <v>1543</v>
      </c>
    </row>
    <row r="2399" spans="1:15" x14ac:dyDescent="0.4">
      <c r="A2399" s="117" t="s">
        <v>6634</v>
      </c>
      <c r="B2399" s="117" t="s">
        <v>225</v>
      </c>
      <c r="C2399" s="117" t="s">
        <v>224</v>
      </c>
      <c r="D2399" s="117" t="s">
        <v>223</v>
      </c>
      <c r="E2399" s="117" t="s">
        <v>1865</v>
      </c>
      <c r="F2399" s="117" t="s">
        <v>1864</v>
      </c>
      <c r="G2399" s="118" t="str">
        <f t="shared" si="37"/>
        <v>333468和気町</v>
      </c>
      <c r="H2399" s="117"/>
      <c r="J2399" s="117"/>
      <c r="K2399" s="121">
        <v>1228288</v>
      </c>
      <c r="L2399" s="121">
        <v>530070</v>
      </c>
      <c r="M2399" s="121">
        <v>268355</v>
      </c>
      <c r="N2399" s="121">
        <v>188765</v>
      </c>
      <c r="O2399" s="121">
        <v>1128</v>
      </c>
    </row>
    <row r="2400" spans="1:15" x14ac:dyDescent="0.4">
      <c r="A2400" s="117" t="s">
        <v>6634</v>
      </c>
      <c r="B2400" s="117" t="s">
        <v>225</v>
      </c>
      <c r="C2400" s="117" t="s">
        <v>224</v>
      </c>
      <c r="D2400" s="117" t="s">
        <v>223</v>
      </c>
      <c r="E2400" s="117" t="s">
        <v>1863</v>
      </c>
      <c r="F2400" s="117" t="s">
        <v>1862</v>
      </c>
      <c r="G2400" s="118" t="str">
        <f t="shared" si="37"/>
        <v>334235早島町</v>
      </c>
      <c r="H2400" s="117"/>
      <c r="J2400" s="117"/>
      <c r="K2400" s="121">
        <v>885075</v>
      </c>
      <c r="L2400" s="121">
        <v>283072</v>
      </c>
      <c r="M2400" s="121">
        <v>165997</v>
      </c>
      <c r="N2400" s="121">
        <v>113042</v>
      </c>
      <c r="O2400" s="121">
        <v>662</v>
      </c>
    </row>
    <row r="2401" spans="1:15" x14ac:dyDescent="0.4">
      <c r="A2401" s="117" t="s">
        <v>6634</v>
      </c>
      <c r="B2401" s="117" t="s">
        <v>225</v>
      </c>
      <c r="C2401" s="117" t="s">
        <v>224</v>
      </c>
      <c r="D2401" s="117" t="s">
        <v>223</v>
      </c>
      <c r="E2401" s="117" t="s">
        <v>1861</v>
      </c>
      <c r="F2401" s="117" t="s">
        <v>1860</v>
      </c>
      <c r="G2401" s="118" t="str">
        <f t="shared" si="37"/>
        <v>334456里庄町</v>
      </c>
      <c r="H2401" s="117"/>
      <c r="J2401" s="117"/>
      <c r="K2401" s="121">
        <v>622610</v>
      </c>
      <c r="L2401" s="121">
        <v>254329</v>
      </c>
      <c r="M2401" s="121">
        <v>129784</v>
      </c>
      <c r="N2401" s="121">
        <v>97549</v>
      </c>
      <c r="O2401" s="121">
        <v>520</v>
      </c>
    </row>
    <row r="2402" spans="1:15" x14ac:dyDescent="0.4">
      <c r="A2402" s="117" t="s">
        <v>6634</v>
      </c>
      <c r="B2402" s="117" t="s">
        <v>225</v>
      </c>
      <c r="C2402" s="117" t="s">
        <v>224</v>
      </c>
      <c r="D2402" s="117" t="s">
        <v>223</v>
      </c>
      <c r="E2402" s="117" t="s">
        <v>1859</v>
      </c>
      <c r="F2402" s="117" t="s">
        <v>1858</v>
      </c>
      <c r="G2402" s="118" t="str">
        <f t="shared" si="37"/>
        <v>334618矢掛町</v>
      </c>
      <c r="H2402" s="117"/>
      <c r="J2402" s="117"/>
      <c r="K2402" s="121">
        <v>841359</v>
      </c>
      <c r="L2402" s="121">
        <v>339946</v>
      </c>
      <c r="M2402" s="121">
        <v>171308</v>
      </c>
      <c r="N2402" s="121">
        <v>126639</v>
      </c>
      <c r="O2402" s="121">
        <v>627</v>
      </c>
    </row>
    <row r="2403" spans="1:15" x14ac:dyDescent="0.4">
      <c r="A2403" s="117" t="s">
        <v>6634</v>
      </c>
      <c r="B2403" s="117" t="s">
        <v>225</v>
      </c>
      <c r="C2403" s="117" t="s">
        <v>224</v>
      </c>
      <c r="D2403" s="117" t="s">
        <v>223</v>
      </c>
      <c r="E2403" s="117" t="s">
        <v>1857</v>
      </c>
      <c r="F2403" s="117" t="s">
        <v>1856</v>
      </c>
      <c r="G2403" s="118" t="str">
        <f t="shared" si="37"/>
        <v>335860新庄村</v>
      </c>
      <c r="H2403" s="117"/>
      <c r="J2403" s="117"/>
      <c r="K2403" s="121">
        <v>255685</v>
      </c>
      <c r="L2403" s="121">
        <v>81130</v>
      </c>
      <c r="M2403" s="121">
        <v>38795</v>
      </c>
      <c r="N2403" s="121">
        <v>34851</v>
      </c>
      <c r="O2403" s="121">
        <v>247</v>
      </c>
    </row>
    <row r="2404" spans="1:15" x14ac:dyDescent="0.4">
      <c r="A2404" s="117" t="s">
        <v>6634</v>
      </c>
      <c r="B2404" s="117" t="s">
        <v>225</v>
      </c>
      <c r="C2404" s="117" t="s">
        <v>224</v>
      </c>
      <c r="D2404" s="117" t="s">
        <v>223</v>
      </c>
      <c r="E2404" s="117" t="s">
        <v>1855</v>
      </c>
      <c r="F2404" s="117" t="s">
        <v>1854</v>
      </c>
      <c r="G2404" s="118" t="str">
        <f t="shared" si="37"/>
        <v>336068鏡野町</v>
      </c>
      <c r="H2404" s="117"/>
      <c r="J2404" s="117"/>
      <c r="K2404" s="121">
        <v>1400921</v>
      </c>
      <c r="L2404" s="121">
        <v>606539</v>
      </c>
      <c r="M2404" s="121">
        <v>301873</v>
      </c>
      <c r="N2404" s="121">
        <v>211413</v>
      </c>
      <c r="O2404" s="121">
        <v>1190</v>
      </c>
    </row>
    <row r="2405" spans="1:15" x14ac:dyDescent="0.4">
      <c r="A2405" s="117" t="s">
        <v>6634</v>
      </c>
      <c r="B2405" s="117" t="s">
        <v>225</v>
      </c>
      <c r="C2405" s="117" t="s">
        <v>224</v>
      </c>
      <c r="D2405" s="117" t="s">
        <v>223</v>
      </c>
      <c r="E2405" s="117" t="s">
        <v>1853</v>
      </c>
      <c r="F2405" s="117" t="s">
        <v>1852</v>
      </c>
      <c r="G2405" s="118" t="str">
        <f t="shared" si="37"/>
        <v>336220勝央町</v>
      </c>
      <c r="H2405" s="117"/>
      <c r="J2405" s="117"/>
      <c r="K2405" s="121">
        <v>857919</v>
      </c>
      <c r="L2405" s="121">
        <v>383246</v>
      </c>
      <c r="M2405" s="121">
        <v>167863</v>
      </c>
      <c r="N2405" s="121">
        <v>129290</v>
      </c>
      <c r="O2405" s="121">
        <v>781</v>
      </c>
    </row>
    <row r="2406" spans="1:15" x14ac:dyDescent="0.4">
      <c r="A2406" s="117" t="s">
        <v>6634</v>
      </c>
      <c r="B2406" s="117" t="s">
        <v>225</v>
      </c>
      <c r="C2406" s="117" t="s">
        <v>224</v>
      </c>
      <c r="D2406" s="117" t="s">
        <v>223</v>
      </c>
      <c r="E2406" s="117" t="s">
        <v>1851</v>
      </c>
      <c r="F2406" s="117" t="s">
        <v>1850</v>
      </c>
      <c r="G2406" s="118" t="str">
        <f t="shared" si="37"/>
        <v>336238奈義町</v>
      </c>
      <c r="H2406" s="117"/>
      <c r="J2406" s="117"/>
      <c r="K2406" s="121">
        <v>619241</v>
      </c>
      <c r="L2406" s="121">
        <v>259470</v>
      </c>
      <c r="M2406" s="121">
        <v>121310</v>
      </c>
      <c r="N2406" s="121">
        <v>93820</v>
      </c>
      <c r="O2406" s="121">
        <v>0</v>
      </c>
    </row>
    <row r="2407" spans="1:15" x14ac:dyDescent="0.4">
      <c r="A2407" s="117" t="s">
        <v>6634</v>
      </c>
      <c r="B2407" s="117" t="s">
        <v>225</v>
      </c>
      <c r="C2407" s="117" t="s">
        <v>224</v>
      </c>
      <c r="D2407" s="117" t="s">
        <v>223</v>
      </c>
      <c r="E2407" s="117" t="s">
        <v>1849</v>
      </c>
      <c r="F2407" s="117" t="s">
        <v>1848</v>
      </c>
      <c r="G2407" s="118" t="str">
        <f t="shared" si="37"/>
        <v>336432西粟倉村</v>
      </c>
      <c r="H2407" s="117"/>
      <c r="J2407" s="117"/>
      <c r="K2407" s="121">
        <v>330295</v>
      </c>
      <c r="L2407" s="121">
        <v>125068</v>
      </c>
      <c r="M2407" s="121">
        <v>64780</v>
      </c>
      <c r="N2407" s="121">
        <v>52305</v>
      </c>
      <c r="O2407" s="121">
        <v>264</v>
      </c>
    </row>
    <row r="2408" spans="1:15" x14ac:dyDescent="0.4">
      <c r="A2408" s="117" t="s">
        <v>6634</v>
      </c>
      <c r="B2408" s="117" t="s">
        <v>225</v>
      </c>
      <c r="C2408" s="117" t="s">
        <v>224</v>
      </c>
      <c r="D2408" s="117" t="s">
        <v>223</v>
      </c>
      <c r="E2408" s="117" t="s">
        <v>1847</v>
      </c>
      <c r="F2408" s="117" t="s">
        <v>1846</v>
      </c>
      <c r="G2408" s="118" t="str">
        <f t="shared" si="37"/>
        <v>336637久米南町</v>
      </c>
      <c r="H2408" s="117"/>
      <c r="J2408" s="117"/>
      <c r="K2408" s="121">
        <v>609677</v>
      </c>
      <c r="L2408" s="121">
        <v>262709</v>
      </c>
      <c r="M2408" s="121">
        <v>127347</v>
      </c>
      <c r="N2408" s="121">
        <v>93611</v>
      </c>
      <c r="O2408" s="121">
        <v>559</v>
      </c>
    </row>
    <row r="2409" spans="1:15" x14ac:dyDescent="0.4">
      <c r="A2409" s="117" t="s">
        <v>6634</v>
      </c>
      <c r="B2409" s="117" t="s">
        <v>225</v>
      </c>
      <c r="C2409" s="117" t="s">
        <v>224</v>
      </c>
      <c r="D2409" s="117" t="s">
        <v>223</v>
      </c>
      <c r="E2409" s="117" t="s">
        <v>1845</v>
      </c>
      <c r="F2409" s="117" t="s">
        <v>1844</v>
      </c>
      <c r="G2409" s="118" t="str">
        <f t="shared" si="37"/>
        <v>336661美咲町</v>
      </c>
      <c r="H2409" s="117"/>
      <c r="J2409" s="117"/>
      <c r="K2409" s="121">
        <v>1628351</v>
      </c>
      <c r="L2409" s="121">
        <v>772872</v>
      </c>
      <c r="M2409" s="121">
        <v>358959</v>
      </c>
      <c r="N2409" s="121">
        <v>237963</v>
      </c>
      <c r="O2409" s="121">
        <v>1275</v>
      </c>
    </row>
    <row r="2410" spans="1:15" x14ac:dyDescent="0.4">
      <c r="A2410" s="117" t="s">
        <v>6634</v>
      </c>
      <c r="B2410" s="117" t="s">
        <v>225</v>
      </c>
      <c r="C2410" s="117" t="s">
        <v>224</v>
      </c>
      <c r="D2410" s="117" t="s">
        <v>223</v>
      </c>
      <c r="E2410" s="117" t="s">
        <v>1843</v>
      </c>
      <c r="F2410" s="117" t="s">
        <v>1842</v>
      </c>
      <c r="G2410" s="118" t="str">
        <f t="shared" si="37"/>
        <v>336815吉備中央町</v>
      </c>
      <c r="H2410" s="117"/>
      <c r="J2410" s="117"/>
      <c r="K2410" s="121">
        <v>1480602</v>
      </c>
      <c r="L2410" s="121">
        <v>635115</v>
      </c>
      <c r="M2410" s="121">
        <v>322401</v>
      </c>
      <c r="N2410" s="121">
        <v>239995</v>
      </c>
      <c r="O2410" s="121">
        <v>2056</v>
      </c>
    </row>
    <row r="2411" spans="1:15" x14ac:dyDescent="0.4">
      <c r="A2411" s="117" t="s">
        <v>6634</v>
      </c>
      <c r="B2411" s="117" t="s">
        <v>225</v>
      </c>
      <c r="C2411" s="117" t="s">
        <v>224</v>
      </c>
      <c r="D2411" s="117" t="s">
        <v>223</v>
      </c>
      <c r="E2411" s="117" t="s">
        <v>1841</v>
      </c>
      <c r="F2411" s="117" t="s">
        <v>1840</v>
      </c>
      <c r="G2411" s="118" t="str">
        <f t="shared" si="37"/>
        <v>338028八ヶ郷合同用水組合</v>
      </c>
      <c r="H2411" s="117"/>
      <c r="J2411" s="117"/>
      <c r="K2411" s="121">
        <v>2699</v>
      </c>
      <c r="L2411" s="121">
        <v>0</v>
      </c>
      <c r="M2411" s="121">
        <v>0</v>
      </c>
      <c r="N2411" s="121">
        <v>0</v>
      </c>
      <c r="O2411" s="121">
        <v>0</v>
      </c>
    </row>
    <row r="2412" spans="1:15" x14ac:dyDescent="0.4">
      <c r="A2412" s="117" t="s">
        <v>6634</v>
      </c>
      <c r="B2412" s="117" t="s">
        <v>225</v>
      </c>
      <c r="C2412" s="117" t="s">
        <v>224</v>
      </c>
      <c r="D2412" s="117" t="s">
        <v>223</v>
      </c>
      <c r="E2412" s="117" t="s">
        <v>1839</v>
      </c>
      <c r="F2412" s="117" t="s">
        <v>1838</v>
      </c>
      <c r="G2412" s="118" t="str">
        <f t="shared" si="37"/>
        <v>338036高梁川東西用水組合</v>
      </c>
      <c r="H2412" s="117"/>
      <c r="J2412" s="117"/>
      <c r="K2412" s="121">
        <v>17578</v>
      </c>
      <c r="L2412" s="121">
        <v>2697</v>
      </c>
      <c r="M2412" s="121">
        <v>827</v>
      </c>
      <c r="N2412" s="121">
        <v>2012</v>
      </c>
      <c r="O2412" s="121">
        <v>0</v>
      </c>
    </row>
    <row r="2413" spans="1:15" x14ac:dyDescent="0.4">
      <c r="A2413" s="117" t="s">
        <v>6634</v>
      </c>
      <c r="B2413" s="117" t="s">
        <v>225</v>
      </c>
      <c r="C2413" s="117" t="s">
        <v>224</v>
      </c>
      <c r="D2413" s="117" t="s">
        <v>223</v>
      </c>
      <c r="E2413" s="117" t="s">
        <v>1837</v>
      </c>
      <c r="F2413" s="117" t="s">
        <v>1836</v>
      </c>
      <c r="G2413" s="118" t="str">
        <f t="shared" si="37"/>
        <v>338052旭東用排水組合</v>
      </c>
      <c r="H2413" s="117"/>
      <c r="J2413" s="117"/>
      <c r="K2413" s="121">
        <v>10257</v>
      </c>
      <c r="L2413" s="121">
        <v>3777</v>
      </c>
      <c r="M2413" s="121">
        <v>1324</v>
      </c>
      <c r="N2413" s="121">
        <v>991</v>
      </c>
      <c r="O2413" s="121">
        <v>14</v>
      </c>
    </row>
    <row r="2414" spans="1:15" x14ac:dyDescent="0.4">
      <c r="A2414" s="117" t="s">
        <v>6634</v>
      </c>
      <c r="B2414" s="117" t="s">
        <v>225</v>
      </c>
      <c r="C2414" s="117" t="s">
        <v>224</v>
      </c>
      <c r="D2414" s="117" t="s">
        <v>223</v>
      </c>
      <c r="E2414" s="117" t="s">
        <v>1835</v>
      </c>
      <c r="F2414" s="117" t="s">
        <v>1834</v>
      </c>
      <c r="G2414" s="118" t="str">
        <f t="shared" si="37"/>
        <v>338125竹川組合</v>
      </c>
      <c r="H2414" s="117"/>
      <c r="J2414" s="117"/>
      <c r="K2414" s="121">
        <v>154</v>
      </c>
      <c r="L2414" s="121">
        <v>0</v>
      </c>
      <c r="M2414" s="121">
        <v>0</v>
      </c>
      <c r="N2414" s="121">
        <v>0</v>
      </c>
      <c r="O2414" s="121">
        <v>0</v>
      </c>
    </row>
    <row r="2415" spans="1:15" x14ac:dyDescent="0.4">
      <c r="A2415" s="117" t="s">
        <v>6634</v>
      </c>
      <c r="B2415" s="117" t="s">
        <v>225</v>
      </c>
      <c r="C2415" s="117" t="s">
        <v>224</v>
      </c>
      <c r="D2415" s="117" t="s">
        <v>223</v>
      </c>
      <c r="E2415" s="117" t="s">
        <v>1833</v>
      </c>
      <c r="F2415" s="117" t="s">
        <v>1832</v>
      </c>
      <c r="G2415" s="118" t="str">
        <f t="shared" si="37"/>
        <v>338141湛井十二箇郷組合</v>
      </c>
      <c r="H2415" s="117"/>
      <c r="J2415" s="117"/>
      <c r="K2415" s="121">
        <v>11388</v>
      </c>
      <c r="L2415" s="121">
        <v>4714</v>
      </c>
      <c r="M2415" s="121">
        <v>2199</v>
      </c>
      <c r="N2415" s="121">
        <v>1524</v>
      </c>
      <c r="O2415" s="121">
        <v>6</v>
      </c>
    </row>
    <row r="2416" spans="1:15" x14ac:dyDescent="0.4">
      <c r="A2416" s="117" t="s">
        <v>6634</v>
      </c>
      <c r="B2416" s="117" t="s">
        <v>225</v>
      </c>
      <c r="C2416" s="117" t="s">
        <v>224</v>
      </c>
      <c r="D2416" s="117" t="s">
        <v>223</v>
      </c>
      <c r="E2416" s="117" t="s">
        <v>1831</v>
      </c>
      <c r="F2416" s="117" t="s">
        <v>1830</v>
      </c>
      <c r="G2416" s="118" t="str">
        <f t="shared" si="37"/>
        <v>338168大正池水利組合</v>
      </c>
      <c r="H2416" s="117"/>
      <c r="J2416" s="117"/>
      <c r="K2416" s="121">
        <v>77</v>
      </c>
      <c r="L2416" s="121">
        <v>0</v>
      </c>
      <c r="M2416" s="121">
        <v>0</v>
      </c>
      <c r="N2416" s="121">
        <v>0</v>
      </c>
      <c r="O2416" s="121">
        <v>6</v>
      </c>
    </row>
    <row r="2417" spans="1:15" x14ac:dyDescent="0.4">
      <c r="A2417" s="117" t="s">
        <v>6634</v>
      </c>
      <c r="B2417" s="117" t="s">
        <v>225</v>
      </c>
      <c r="C2417" s="117" t="s">
        <v>224</v>
      </c>
      <c r="D2417" s="117" t="s">
        <v>223</v>
      </c>
      <c r="E2417" s="117" t="s">
        <v>1829</v>
      </c>
      <c r="F2417" s="117" t="s">
        <v>1828</v>
      </c>
      <c r="G2417" s="118" t="str">
        <f t="shared" si="37"/>
        <v>338176田原用水組合</v>
      </c>
      <c r="H2417" s="117"/>
      <c r="J2417" s="117"/>
      <c r="K2417" s="121">
        <v>932</v>
      </c>
      <c r="L2417" s="121">
        <v>0</v>
      </c>
      <c r="M2417" s="121">
        <v>0</v>
      </c>
      <c r="N2417" s="121">
        <v>0</v>
      </c>
      <c r="O2417" s="121">
        <v>0</v>
      </c>
    </row>
    <row r="2418" spans="1:15" x14ac:dyDescent="0.4">
      <c r="A2418" s="117" t="s">
        <v>6634</v>
      </c>
      <c r="B2418" s="117" t="s">
        <v>225</v>
      </c>
      <c r="C2418" s="117" t="s">
        <v>224</v>
      </c>
      <c r="D2418" s="117" t="s">
        <v>223</v>
      </c>
      <c r="E2418" s="117" t="s">
        <v>1827</v>
      </c>
      <c r="F2418" s="117" t="s">
        <v>1826</v>
      </c>
      <c r="G2418" s="118" t="str">
        <f t="shared" si="37"/>
        <v>338184六ヶ郷組合</v>
      </c>
      <c r="H2418" s="117"/>
      <c r="J2418" s="117"/>
      <c r="K2418" s="121">
        <v>428</v>
      </c>
      <c r="L2418" s="121">
        <v>0</v>
      </c>
      <c r="M2418" s="121">
        <v>0</v>
      </c>
      <c r="N2418" s="121">
        <v>0</v>
      </c>
      <c r="O2418" s="121">
        <v>0</v>
      </c>
    </row>
    <row r="2419" spans="1:15" x14ac:dyDescent="0.4">
      <c r="A2419" s="117" t="s">
        <v>6634</v>
      </c>
      <c r="B2419" s="117" t="s">
        <v>225</v>
      </c>
      <c r="C2419" s="117" t="s">
        <v>224</v>
      </c>
      <c r="D2419" s="117" t="s">
        <v>223</v>
      </c>
      <c r="E2419" s="117" t="s">
        <v>1825</v>
      </c>
      <c r="F2419" s="117" t="s">
        <v>1824</v>
      </c>
      <c r="G2419" s="118" t="str">
        <f t="shared" si="37"/>
        <v>338192四ヶ郷組合</v>
      </c>
      <c r="H2419" s="117"/>
      <c r="J2419" s="117"/>
      <c r="K2419" s="121">
        <v>525</v>
      </c>
      <c r="L2419" s="121">
        <v>0</v>
      </c>
      <c r="M2419" s="121">
        <v>0</v>
      </c>
      <c r="N2419" s="121">
        <v>0</v>
      </c>
      <c r="O2419" s="121">
        <v>0</v>
      </c>
    </row>
    <row r="2420" spans="1:15" x14ac:dyDescent="0.4">
      <c r="A2420" s="117" t="s">
        <v>6634</v>
      </c>
      <c r="B2420" s="117" t="s">
        <v>225</v>
      </c>
      <c r="C2420" s="117" t="s">
        <v>224</v>
      </c>
      <c r="D2420" s="117" t="s">
        <v>223</v>
      </c>
      <c r="E2420" s="117" t="s">
        <v>1823</v>
      </c>
      <c r="F2420" s="117" t="s">
        <v>1822</v>
      </c>
      <c r="G2420" s="118" t="str">
        <f t="shared" si="37"/>
        <v>338206西一郷半組合</v>
      </c>
      <c r="H2420" s="117"/>
      <c r="J2420" s="117"/>
      <c r="K2420" s="121">
        <v>291</v>
      </c>
      <c r="L2420" s="121">
        <v>0</v>
      </c>
      <c r="M2420" s="121">
        <v>0</v>
      </c>
      <c r="N2420" s="121">
        <v>0</v>
      </c>
      <c r="O2420" s="121">
        <v>0</v>
      </c>
    </row>
    <row r="2421" spans="1:15" x14ac:dyDescent="0.4">
      <c r="A2421" s="117" t="s">
        <v>6634</v>
      </c>
      <c r="B2421" s="117" t="s">
        <v>225</v>
      </c>
      <c r="C2421" s="117" t="s">
        <v>224</v>
      </c>
      <c r="D2421" s="117" t="s">
        <v>223</v>
      </c>
      <c r="E2421" s="117" t="s">
        <v>1821</v>
      </c>
      <c r="F2421" s="117" t="s">
        <v>1820</v>
      </c>
      <c r="G2421" s="118" t="str">
        <f t="shared" si="37"/>
        <v>338214三ヶ村組合</v>
      </c>
      <c r="H2421" s="117"/>
      <c r="J2421" s="117"/>
      <c r="K2421" s="121">
        <v>291</v>
      </c>
      <c r="L2421" s="121">
        <v>0</v>
      </c>
      <c r="M2421" s="121">
        <v>0</v>
      </c>
      <c r="N2421" s="121">
        <v>0</v>
      </c>
      <c r="O2421" s="121">
        <v>0</v>
      </c>
    </row>
    <row r="2422" spans="1:15" x14ac:dyDescent="0.4">
      <c r="A2422" s="117" t="s">
        <v>6634</v>
      </c>
      <c r="B2422" s="117" t="s">
        <v>225</v>
      </c>
      <c r="C2422" s="117" t="s">
        <v>224</v>
      </c>
      <c r="D2422" s="117" t="s">
        <v>223</v>
      </c>
      <c r="E2422" s="117" t="s">
        <v>1819</v>
      </c>
      <c r="F2422" s="117" t="s">
        <v>1818</v>
      </c>
      <c r="G2422" s="118" t="str">
        <f t="shared" si="37"/>
        <v>338290岡山県笠岡市矢掛町中学校組合</v>
      </c>
      <c r="H2422" s="117"/>
      <c r="J2422" s="117"/>
      <c r="K2422" s="121">
        <v>1126</v>
      </c>
      <c r="L2422" s="121">
        <v>0</v>
      </c>
      <c r="M2422" s="121">
        <v>0</v>
      </c>
      <c r="N2422" s="121">
        <v>0</v>
      </c>
      <c r="O2422" s="121">
        <v>0</v>
      </c>
    </row>
    <row r="2423" spans="1:15" x14ac:dyDescent="0.4">
      <c r="A2423" s="117" t="s">
        <v>6634</v>
      </c>
      <c r="B2423" s="117" t="s">
        <v>225</v>
      </c>
      <c r="C2423" s="117" t="s">
        <v>224</v>
      </c>
      <c r="D2423" s="117" t="s">
        <v>223</v>
      </c>
      <c r="E2423" s="117" t="s">
        <v>1817</v>
      </c>
      <c r="F2423" s="117" t="s">
        <v>1816</v>
      </c>
      <c r="G2423" s="118" t="str">
        <f t="shared" si="37"/>
        <v>338460神崎衛生施設組合</v>
      </c>
      <c r="H2423" s="117"/>
      <c r="J2423" s="117"/>
      <c r="K2423" s="121">
        <v>42354</v>
      </c>
      <c r="L2423" s="121">
        <v>21762</v>
      </c>
      <c r="M2423" s="121">
        <v>11348</v>
      </c>
      <c r="N2423" s="121">
        <v>6748</v>
      </c>
      <c r="O2423" s="121">
        <v>115</v>
      </c>
    </row>
    <row r="2424" spans="1:15" x14ac:dyDescent="0.4">
      <c r="A2424" s="117" t="s">
        <v>6634</v>
      </c>
      <c r="B2424" s="117" t="s">
        <v>225</v>
      </c>
      <c r="C2424" s="117" t="s">
        <v>224</v>
      </c>
      <c r="D2424" s="117" t="s">
        <v>223</v>
      </c>
      <c r="E2424" s="117" t="s">
        <v>1815</v>
      </c>
      <c r="F2424" s="117" t="s">
        <v>1814</v>
      </c>
      <c r="G2424" s="118" t="str">
        <f t="shared" si="37"/>
        <v>338478備南衛生施設組合</v>
      </c>
      <c r="H2424" s="117"/>
      <c r="J2424" s="117"/>
      <c r="K2424" s="121">
        <v>45727</v>
      </c>
      <c r="L2424" s="121">
        <v>11473</v>
      </c>
      <c r="M2424" s="121">
        <v>12696</v>
      </c>
      <c r="N2424" s="121">
        <v>3797</v>
      </c>
      <c r="O2424" s="121">
        <v>62</v>
      </c>
    </row>
    <row r="2425" spans="1:15" x14ac:dyDescent="0.4">
      <c r="A2425" s="117" t="s">
        <v>6634</v>
      </c>
      <c r="B2425" s="117" t="s">
        <v>225</v>
      </c>
      <c r="C2425" s="117" t="s">
        <v>224</v>
      </c>
      <c r="D2425" s="117" t="s">
        <v>223</v>
      </c>
      <c r="E2425" s="117" t="s">
        <v>1813</v>
      </c>
      <c r="F2425" s="117" t="s">
        <v>1812</v>
      </c>
      <c r="G2425" s="118" t="str">
        <f t="shared" si="37"/>
        <v>338494勝英衛生施設組合</v>
      </c>
      <c r="H2425" s="117"/>
      <c r="J2425" s="117"/>
      <c r="K2425" s="121">
        <v>38403</v>
      </c>
      <c r="L2425" s="121">
        <v>18871</v>
      </c>
      <c r="M2425" s="121">
        <v>9200</v>
      </c>
      <c r="N2425" s="121">
        <v>5795</v>
      </c>
      <c r="O2425" s="121">
        <v>118</v>
      </c>
    </row>
    <row r="2426" spans="1:15" x14ac:dyDescent="0.4">
      <c r="A2426" s="117" t="s">
        <v>6634</v>
      </c>
      <c r="B2426" s="117" t="s">
        <v>225</v>
      </c>
      <c r="C2426" s="117" t="s">
        <v>224</v>
      </c>
      <c r="D2426" s="117" t="s">
        <v>223</v>
      </c>
      <c r="E2426" s="117" t="s">
        <v>1811</v>
      </c>
      <c r="F2426" s="117" t="s">
        <v>1810</v>
      </c>
      <c r="G2426" s="118" t="str">
        <f t="shared" si="37"/>
        <v>338508岡山県西部衛生施設組合</v>
      </c>
      <c r="H2426" s="117"/>
      <c r="J2426" s="117"/>
      <c r="K2426" s="121">
        <v>89602</v>
      </c>
      <c r="L2426" s="121">
        <v>45149</v>
      </c>
      <c r="M2426" s="121">
        <v>24703</v>
      </c>
      <c r="N2426" s="121">
        <v>14634</v>
      </c>
      <c r="O2426" s="121">
        <v>174</v>
      </c>
    </row>
    <row r="2427" spans="1:15" x14ac:dyDescent="0.4">
      <c r="A2427" s="117" t="s">
        <v>6634</v>
      </c>
      <c r="B2427" s="117" t="s">
        <v>225</v>
      </c>
      <c r="C2427" s="117" t="s">
        <v>224</v>
      </c>
      <c r="D2427" s="117" t="s">
        <v>223</v>
      </c>
      <c r="E2427" s="117" t="s">
        <v>1809</v>
      </c>
      <c r="F2427" s="117" t="s">
        <v>1808</v>
      </c>
      <c r="G2427" s="118" t="str">
        <f t="shared" si="37"/>
        <v>338516旭川中部衛生施設組合</v>
      </c>
      <c r="H2427" s="117"/>
      <c r="J2427" s="117"/>
      <c r="K2427" s="121">
        <v>34373</v>
      </c>
      <c r="L2427" s="121">
        <v>16677</v>
      </c>
      <c r="M2427" s="121">
        <v>7333</v>
      </c>
      <c r="N2427" s="121">
        <v>4892</v>
      </c>
      <c r="O2427" s="121">
        <v>75</v>
      </c>
    </row>
    <row r="2428" spans="1:15" x14ac:dyDescent="0.4">
      <c r="A2428" s="117" t="s">
        <v>6634</v>
      </c>
      <c r="B2428" s="117" t="s">
        <v>225</v>
      </c>
      <c r="C2428" s="117" t="s">
        <v>224</v>
      </c>
      <c r="D2428" s="117" t="s">
        <v>223</v>
      </c>
      <c r="E2428" s="117" t="s">
        <v>1807</v>
      </c>
      <c r="F2428" s="117" t="s">
        <v>1806</v>
      </c>
      <c r="G2428" s="118" t="str">
        <f t="shared" si="37"/>
        <v>338524和気・赤磐し尿処理施設一部事務組合</v>
      </c>
      <c r="H2428" s="117"/>
      <c r="J2428" s="117"/>
      <c r="K2428" s="121">
        <v>45555</v>
      </c>
      <c r="L2428" s="121">
        <v>21743</v>
      </c>
      <c r="M2428" s="121">
        <v>9853</v>
      </c>
      <c r="N2428" s="121">
        <v>7034</v>
      </c>
      <c r="O2428" s="121">
        <v>127</v>
      </c>
    </row>
    <row r="2429" spans="1:15" x14ac:dyDescent="0.4">
      <c r="A2429" s="117" t="s">
        <v>6634</v>
      </c>
      <c r="B2429" s="117" t="s">
        <v>225</v>
      </c>
      <c r="C2429" s="117" t="s">
        <v>224</v>
      </c>
      <c r="D2429" s="117" t="s">
        <v>223</v>
      </c>
      <c r="E2429" s="117" t="s">
        <v>1805</v>
      </c>
      <c r="F2429" s="117" t="s">
        <v>1804</v>
      </c>
      <c r="G2429" s="118" t="str">
        <f t="shared" si="37"/>
        <v>338559岡山県西部環境整備施設組合</v>
      </c>
      <c r="H2429" s="117"/>
      <c r="J2429" s="117"/>
      <c r="K2429" s="121">
        <v>43654</v>
      </c>
      <c r="L2429" s="121">
        <v>23517</v>
      </c>
      <c r="M2429" s="121">
        <v>12073</v>
      </c>
      <c r="N2429" s="121">
        <v>7432</v>
      </c>
      <c r="O2429" s="121">
        <v>148</v>
      </c>
    </row>
    <row r="2430" spans="1:15" x14ac:dyDescent="0.4">
      <c r="A2430" s="117" t="s">
        <v>6634</v>
      </c>
      <c r="B2430" s="117" t="s">
        <v>225</v>
      </c>
      <c r="C2430" s="117" t="s">
        <v>224</v>
      </c>
      <c r="D2430" s="117" t="s">
        <v>223</v>
      </c>
      <c r="E2430" s="117" t="s">
        <v>1803</v>
      </c>
      <c r="F2430" s="117" t="s">
        <v>1802</v>
      </c>
      <c r="G2430" s="118" t="str">
        <f t="shared" si="37"/>
        <v>338567和気北部衛生施設組合</v>
      </c>
      <c r="H2430" s="117"/>
      <c r="J2430" s="117"/>
      <c r="K2430" s="121">
        <v>10694</v>
      </c>
      <c r="L2430" s="121">
        <v>4096</v>
      </c>
      <c r="M2430" s="121">
        <v>3607</v>
      </c>
      <c r="N2430" s="121">
        <v>1516</v>
      </c>
      <c r="O2430" s="121">
        <v>25</v>
      </c>
    </row>
    <row r="2431" spans="1:15" x14ac:dyDescent="0.4">
      <c r="A2431" s="117" t="s">
        <v>6634</v>
      </c>
      <c r="B2431" s="117" t="s">
        <v>225</v>
      </c>
      <c r="C2431" s="117" t="s">
        <v>224</v>
      </c>
      <c r="D2431" s="117" t="s">
        <v>223</v>
      </c>
      <c r="E2431" s="117" t="s">
        <v>1801</v>
      </c>
      <c r="F2431" s="117" t="s">
        <v>1800</v>
      </c>
      <c r="G2431" s="118" t="str">
        <f t="shared" si="37"/>
        <v>338591倉敷西部清掃施設組合</v>
      </c>
      <c r="H2431" s="117"/>
      <c r="J2431" s="117"/>
      <c r="K2431" s="121">
        <v>6864</v>
      </c>
      <c r="L2431" s="121">
        <v>0</v>
      </c>
      <c r="M2431" s="121">
        <v>0</v>
      </c>
      <c r="N2431" s="121">
        <v>0</v>
      </c>
      <c r="O2431" s="121">
        <v>0</v>
      </c>
    </row>
    <row r="2432" spans="1:15" x14ac:dyDescent="0.4">
      <c r="A2432" s="117" t="s">
        <v>6634</v>
      </c>
      <c r="B2432" s="117" t="s">
        <v>225</v>
      </c>
      <c r="C2432" s="117" t="s">
        <v>224</v>
      </c>
      <c r="D2432" s="117" t="s">
        <v>223</v>
      </c>
      <c r="E2432" s="117" t="s">
        <v>1799</v>
      </c>
      <c r="F2432" s="117" t="s">
        <v>1798</v>
      </c>
      <c r="G2432" s="118" t="str">
        <f t="shared" si="37"/>
        <v>338800和気老人ホーム組合</v>
      </c>
      <c r="H2432" s="117"/>
      <c r="J2432" s="117"/>
      <c r="K2432" s="121">
        <v>65279</v>
      </c>
      <c r="L2432" s="121">
        <v>22660</v>
      </c>
      <c r="M2432" s="121">
        <v>11005</v>
      </c>
      <c r="N2432" s="121">
        <v>6881</v>
      </c>
      <c r="O2432" s="121">
        <v>38</v>
      </c>
    </row>
    <row r="2433" spans="1:15" x14ac:dyDescent="0.4">
      <c r="A2433" s="117" t="s">
        <v>6634</v>
      </c>
      <c r="B2433" s="117" t="s">
        <v>225</v>
      </c>
      <c r="C2433" s="117" t="s">
        <v>224</v>
      </c>
      <c r="D2433" s="117" t="s">
        <v>223</v>
      </c>
      <c r="E2433" s="117" t="s">
        <v>1797</v>
      </c>
      <c r="F2433" s="117" t="s">
        <v>1796</v>
      </c>
      <c r="G2433" s="118" t="str">
        <f t="shared" si="37"/>
        <v>338869岡山県市町村税整理組合</v>
      </c>
      <c r="H2433" s="117"/>
      <c r="J2433" s="117"/>
      <c r="K2433" s="121">
        <v>54516</v>
      </c>
      <c r="L2433" s="121">
        <v>25681</v>
      </c>
      <c r="M2433" s="121">
        <v>15512</v>
      </c>
      <c r="N2433" s="121">
        <v>8519</v>
      </c>
      <c r="O2433" s="121">
        <v>51</v>
      </c>
    </row>
    <row r="2434" spans="1:15" x14ac:dyDescent="0.4">
      <c r="A2434" s="117" t="s">
        <v>6634</v>
      </c>
      <c r="B2434" s="117" t="s">
        <v>225</v>
      </c>
      <c r="C2434" s="117" t="s">
        <v>224</v>
      </c>
      <c r="D2434" s="117" t="s">
        <v>223</v>
      </c>
      <c r="E2434" s="117" t="s">
        <v>1795</v>
      </c>
      <c r="F2434" s="117" t="s">
        <v>1794</v>
      </c>
      <c r="G2434" s="118" t="str">
        <f t="shared" ref="G2434:G2497" si="38">E2434&amp;F2434</f>
        <v>338958岡山市久米南町衛生施設組合</v>
      </c>
      <c r="H2434" s="117"/>
      <c r="J2434" s="117"/>
      <c r="K2434" s="121">
        <v>39208</v>
      </c>
      <c r="L2434" s="121">
        <v>20040</v>
      </c>
      <c r="M2434" s="121">
        <v>9736</v>
      </c>
      <c r="N2434" s="121">
        <v>6047</v>
      </c>
      <c r="O2434" s="121">
        <v>114</v>
      </c>
    </row>
    <row r="2435" spans="1:15" x14ac:dyDescent="0.4">
      <c r="A2435" s="117" t="s">
        <v>6634</v>
      </c>
      <c r="B2435" s="117" t="s">
        <v>225</v>
      </c>
      <c r="C2435" s="117" t="s">
        <v>224</v>
      </c>
      <c r="D2435" s="117" t="s">
        <v>223</v>
      </c>
      <c r="E2435" s="117" t="s">
        <v>1793</v>
      </c>
      <c r="F2435" s="117" t="s">
        <v>1792</v>
      </c>
      <c r="G2435" s="118" t="str">
        <f t="shared" si="38"/>
        <v>338966岡山県中部環境施設組合</v>
      </c>
      <c r="H2435" s="117"/>
      <c r="J2435" s="117"/>
      <c r="K2435" s="121">
        <v>71475</v>
      </c>
      <c r="L2435" s="121">
        <v>36682</v>
      </c>
      <c r="M2435" s="121">
        <v>17354</v>
      </c>
      <c r="N2435" s="121">
        <v>11107</v>
      </c>
      <c r="O2435" s="121">
        <v>182</v>
      </c>
    </row>
    <row r="2436" spans="1:15" x14ac:dyDescent="0.4">
      <c r="A2436" s="117" t="s">
        <v>6634</v>
      </c>
      <c r="B2436" s="117" t="s">
        <v>225</v>
      </c>
      <c r="C2436" s="117" t="s">
        <v>224</v>
      </c>
      <c r="D2436" s="117" t="s">
        <v>223</v>
      </c>
      <c r="E2436" s="117" t="s">
        <v>1791</v>
      </c>
      <c r="F2436" s="117" t="s">
        <v>1790</v>
      </c>
      <c r="G2436" s="118" t="str">
        <f t="shared" si="38"/>
        <v>338974岡山県井原地区清掃施設組合</v>
      </c>
      <c r="H2436" s="117"/>
      <c r="J2436" s="117"/>
      <c r="K2436" s="121">
        <v>18644</v>
      </c>
      <c r="L2436" s="121">
        <v>10525</v>
      </c>
      <c r="M2436" s="121">
        <v>4625</v>
      </c>
      <c r="N2436" s="121">
        <v>3141</v>
      </c>
      <c r="O2436" s="121">
        <v>52</v>
      </c>
    </row>
    <row r="2437" spans="1:15" x14ac:dyDescent="0.4">
      <c r="A2437" s="117" t="s">
        <v>6634</v>
      </c>
      <c r="B2437" s="117" t="s">
        <v>225</v>
      </c>
      <c r="C2437" s="117" t="s">
        <v>224</v>
      </c>
      <c r="D2437" s="117" t="s">
        <v>223</v>
      </c>
      <c r="E2437" s="117" t="s">
        <v>1789</v>
      </c>
      <c r="F2437" s="117" t="s">
        <v>1788</v>
      </c>
      <c r="G2437" s="118" t="str">
        <f t="shared" si="38"/>
        <v>338982津山圏域衛生処理組合</v>
      </c>
      <c r="H2437" s="117"/>
      <c r="J2437" s="117"/>
      <c r="K2437" s="121">
        <v>4175</v>
      </c>
      <c r="L2437" s="121">
        <v>0</v>
      </c>
      <c r="M2437" s="121">
        <v>0</v>
      </c>
      <c r="N2437" s="121">
        <v>0</v>
      </c>
      <c r="O2437" s="121">
        <v>0</v>
      </c>
    </row>
    <row r="2438" spans="1:15" x14ac:dyDescent="0.4">
      <c r="A2438" s="117" t="s">
        <v>6634</v>
      </c>
      <c r="B2438" s="117" t="s">
        <v>225</v>
      </c>
      <c r="C2438" s="117" t="s">
        <v>224</v>
      </c>
      <c r="D2438" s="117" t="s">
        <v>223</v>
      </c>
      <c r="E2438" s="117" t="s">
        <v>1787</v>
      </c>
      <c r="F2438" s="117" t="s">
        <v>1786</v>
      </c>
      <c r="G2438" s="118" t="str">
        <f t="shared" si="38"/>
        <v>339083笠岡地区消防組合</v>
      </c>
      <c r="H2438" s="117"/>
      <c r="J2438" s="117"/>
      <c r="K2438" s="121">
        <v>1007449</v>
      </c>
      <c r="L2438" s="121">
        <v>479559</v>
      </c>
      <c r="M2438" s="121">
        <v>269297</v>
      </c>
      <c r="N2438" s="121">
        <v>152550</v>
      </c>
      <c r="O2438" s="121">
        <v>1829</v>
      </c>
    </row>
    <row r="2439" spans="1:15" x14ac:dyDescent="0.4">
      <c r="A2439" s="117" t="s">
        <v>6634</v>
      </c>
      <c r="B2439" s="117" t="s">
        <v>225</v>
      </c>
      <c r="C2439" s="117" t="s">
        <v>224</v>
      </c>
      <c r="D2439" s="117" t="s">
        <v>223</v>
      </c>
      <c r="E2439" s="117" t="s">
        <v>1785</v>
      </c>
      <c r="F2439" s="117" t="s">
        <v>1784</v>
      </c>
      <c r="G2439" s="118" t="str">
        <f t="shared" si="38"/>
        <v>339121久米老人ホーム組合</v>
      </c>
      <c r="H2439" s="117"/>
      <c r="J2439" s="117"/>
      <c r="K2439" s="121">
        <v>94862</v>
      </c>
      <c r="L2439" s="121">
        <v>52410</v>
      </c>
      <c r="M2439" s="121">
        <v>19785</v>
      </c>
      <c r="N2439" s="121">
        <v>14390</v>
      </c>
      <c r="O2439" s="121">
        <v>76</v>
      </c>
    </row>
    <row r="2440" spans="1:15" x14ac:dyDescent="0.4">
      <c r="A2440" s="117" t="s">
        <v>6634</v>
      </c>
      <c r="B2440" s="117" t="s">
        <v>225</v>
      </c>
      <c r="C2440" s="117" t="s">
        <v>224</v>
      </c>
      <c r="D2440" s="117" t="s">
        <v>223</v>
      </c>
      <c r="E2440" s="117" t="s">
        <v>1783</v>
      </c>
      <c r="F2440" s="117" t="s">
        <v>1782</v>
      </c>
      <c r="G2440" s="118" t="str">
        <f t="shared" si="38"/>
        <v>339130総社広域環境施設組合</v>
      </c>
      <c r="H2440" s="117"/>
      <c r="J2440" s="117"/>
      <c r="K2440" s="121">
        <v>61933</v>
      </c>
      <c r="L2440" s="121">
        <v>29802</v>
      </c>
      <c r="M2440" s="121">
        <v>15118</v>
      </c>
      <c r="N2440" s="121">
        <v>9376</v>
      </c>
      <c r="O2440" s="121">
        <v>140</v>
      </c>
    </row>
    <row r="2441" spans="1:15" x14ac:dyDescent="0.4">
      <c r="A2441" s="117" t="s">
        <v>6634</v>
      </c>
      <c r="B2441" s="117" t="s">
        <v>225</v>
      </c>
      <c r="C2441" s="117" t="s">
        <v>224</v>
      </c>
      <c r="D2441" s="117" t="s">
        <v>223</v>
      </c>
      <c r="E2441" s="117" t="s">
        <v>1781</v>
      </c>
      <c r="F2441" s="117" t="s">
        <v>1780</v>
      </c>
      <c r="G2441" s="118" t="str">
        <f t="shared" si="38"/>
        <v>339156井原地区消防組合</v>
      </c>
      <c r="H2441" s="117"/>
      <c r="J2441" s="117"/>
      <c r="K2441" s="121">
        <v>642143</v>
      </c>
      <c r="L2441" s="121">
        <v>317303</v>
      </c>
      <c r="M2441" s="121">
        <v>172952</v>
      </c>
      <c r="N2441" s="121">
        <v>101226</v>
      </c>
      <c r="O2441" s="121">
        <v>1135</v>
      </c>
    </row>
    <row r="2442" spans="1:15" x14ac:dyDescent="0.4">
      <c r="A2442" s="117" t="s">
        <v>6634</v>
      </c>
      <c r="B2442" s="117" t="s">
        <v>225</v>
      </c>
      <c r="C2442" s="117" t="s">
        <v>224</v>
      </c>
      <c r="D2442" s="117" t="s">
        <v>223</v>
      </c>
      <c r="E2442" s="117" t="s">
        <v>1779</v>
      </c>
      <c r="F2442" s="117" t="s">
        <v>1778</v>
      </c>
      <c r="G2442" s="118" t="str">
        <f t="shared" si="38"/>
        <v>339164津山圏域消防組合</v>
      </c>
      <c r="H2442" s="117"/>
      <c r="J2442" s="117"/>
      <c r="K2442" s="121">
        <v>1570913</v>
      </c>
      <c r="L2442" s="121">
        <v>751393</v>
      </c>
      <c r="M2442" s="121">
        <v>451786</v>
      </c>
      <c r="N2442" s="121">
        <v>247137</v>
      </c>
      <c r="O2442" s="121">
        <v>2899</v>
      </c>
    </row>
    <row r="2443" spans="1:15" x14ac:dyDescent="0.4">
      <c r="A2443" s="117" t="s">
        <v>6634</v>
      </c>
      <c r="B2443" s="117" t="s">
        <v>225</v>
      </c>
      <c r="C2443" s="117" t="s">
        <v>224</v>
      </c>
      <c r="D2443" s="117" t="s">
        <v>223</v>
      </c>
      <c r="E2443" s="117" t="s">
        <v>1777</v>
      </c>
      <c r="F2443" s="117" t="s">
        <v>1776</v>
      </c>
      <c r="G2443" s="118" t="str">
        <f t="shared" si="38"/>
        <v>339172勝田郡老人福祉施設組合</v>
      </c>
      <c r="H2443" s="117"/>
      <c r="J2443" s="117"/>
      <c r="K2443" s="121">
        <v>73394</v>
      </c>
      <c r="L2443" s="121">
        <v>39890</v>
      </c>
      <c r="M2443" s="121">
        <v>17184</v>
      </c>
      <c r="N2443" s="121">
        <v>11310</v>
      </c>
      <c r="O2443" s="121">
        <v>64</v>
      </c>
    </row>
    <row r="2444" spans="1:15" x14ac:dyDescent="0.4">
      <c r="A2444" s="117" t="s">
        <v>6634</v>
      </c>
      <c r="B2444" s="117" t="s">
        <v>225</v>
      </c>
      <c r="C2444" s="117" t="s">
        <v>224</v>
      </c>
      <c r="D2444" s="117" t="s">
        <v>223</v>
      </c>
      <c r="E2444" s="117" t="s">
        <v>1775</v>
      </c>
      <c r="F2444" s="117" t="s">
        <v>1774</v>
      </c>
      <c r="G2444" s="118" t="str">
        <f t="shared" si="38"/>
        <v>339199東備消防組合</v>
      </c>
      <c r="H2444" s="117"/>
      <c r="J2444" s="117"/>
      <c r="K2444" s="121">
        <v>756540</v>
      </c>
      <c r="L2444" s="121">
        <v>356183</v>
      </c>
      <c r="M2444" s="121">
        <v>218188</v>
      </c>
      <c r="N2444" s="121">
        <v>118462</v>
      </c>
      <c r="O2444" s="121">
        <v>1391</v>
      </c>
    </row>
    <row r="2445" spans="1:15" x14ac:dyDescent="0.4">
      <c r="A2445" s="117" t="s">
        <v>6634</v>
      </c>
      <c r="B2445" s="117" t="s">
        <v>225</v>
      </c>
      <c r="C2445" s="117" t="s">
        <v>224</v>
      </c>
      <c r="D2445" s="117" t="s">
        <v>223</v>
      </c>
      <c r="E2445" s="117" t="s">
        <v>1773</v>
      </c>
      <c r="F2445" s="117" t="s">
        <v>1772</v>
      </c>
      <c r="G2445" s="118" t="str">
        <f t="shared" si="38"/>
        <v>339202岡山県西部地区養護老人ホーム組合</v>
      </c>
      <c r="H2445" s="117"/>
      <c r="J2445" s="117"/>
      <c r="K2445" s="121">
        <v>57148</v>
      </c>
      <c r="L2445" s="121">
        <v>30207</v>
      </c>
      <c r="M2445" s="121">
        <v>14079</v>
      </c>
      <c r="N2445" s="121">
        <v>8674</v>
      </c>
      <c r="O2445" s="121">
        <v>56</v>
      </c>
    </row>
    <row r="2446" spans="1:15" x14ac:dyDescent="0.4">
      <c r="A2446" s="117" t="s">
        <v>6634</v>
      </c>
      <c r="B2446" s="117" t="s">
        <v>225</v>
      </c>
      <c r="C2446" s="117" t="s">
        <v>224</v>
      </c>
      <c r="D2446" s="117" t="s">
        <v>223</v>
      </c>
      <c r="E2446" s="117" t="s">
        <v>1771</v>
      </c>
      <c r="F2446" s="117" t="s">
        <v>1770</v>
      </c>
      <c r="G2446" s="118" t="str">
        <f t="shared" si="38"/>
        <v>339253備南競艇事業組合</v>
      </c>
      <c r="H2446" s="117"/>
      <c r="J2446" s="117"/>
      <c r="K2446" s="121">
        <v>0</v>
      </c>
      <c r="L2446" s="121">
        <v>0</v>
      </c>
      <c r="M2446" s="121">
        <v>0</v>
      </c>
      <c r="N2446" s="121">
        <v>0</v>
      </c>
      <c r="O2446" s="121">
        <v>0</v>
      </c>
    </row>
    <row r="2447" spans="1:15" x14ac:dyDescent="0.4">
      <c r="A2447" s="117" t="s">
        <v>6634</v>
      </c>
      <c r="B2447" s="117" t="s">
        <v>225</v>
      </c>
      <c r="C2447" s="117" t="s">
        <v>224</v>
      </c>
      <c r="D2447" s="117" t="s">
        <v>223</v>
      </c>
      <c r="E2447" s="117" t="s">
        <v>1769</v>
      </c>
      <c r="F2447" s="117" t="s">
        <v>1768</v>
      </c>
      <c r="G2447" s="118" t="str">
        <f t="shared" si="38"/>
        <v>339261美作養護老人ホーム組合</v>
      </c>
      <c r="H2447" s="117"/>
      <c r="J2447" s="117"/>
      <c r="K2447" s="121">
        <v>41963</v>
      </c>
      <c r="L2447" s="121">
        <v>20408</v>
      </c>
      <c r="M2447" s="121">
        <v>9153</v>
      </c>
      <c r="N2447" s="121">
        <v>8399</v>
      </c>
      <c r="O2447" s="121">
        <v>56</v>
      </c>
    </row>
    <row r="2448" spans="1:15" x14ac:dyDescent="0.4">
      <c r="A2448" s="117" t="s">
        <v>6634</v>
      </c>
      <c r="B2448" s="117" t="s">
        <v>225</v>
      </c>
      <c r="C2448" s="117" t="s">
        <v>224</v>
      </c>
      <c r="D2448" s="117" t="s">
        <v>223</v>
      </c>
      <c r="E2448" s="117" t="s">
        <v>1767</v>
      </c>
      <c r="F2448" s="117" t="s">
        <v>1766</v>
      </c>
      <c r="G2448" s="118" t="str">
        <f t="shared" si="38"/>
        <v>339270柵原、吉井、英田火葬場施設組合</v>
      </c>
      <c r="H2448" s="117"/>
      <c r="J2448" s="117"/>
      <c r="K2448" s="121">
        <v>382</v>
      </c>
      <c r="L2448" s="121">
        <v>0</v>
      </c>
      <c r="M2448" s="121">
        <v>0</v>
      </c>
      <c r="N2448" s="121">
        <v>0</v>
      </c>
      <c r="O2448" s="121">
        <v>0</v>
      </c>
    </row>
    <row r="2449" spans="1:15" x14ac:dyDescent="0.4">
      <c r="A2449" s="117" t="s">
        <v>6634</v>
      </c>
      <c r="B2449" s="117" t="s">
        <v>225</v>
      </c>
      <c r="C2449" s="117" t="s">
        <v>224</v>
      </c>
      <c r="D2449" s="117" t="s">
        <v>223</v>
      </c>
      <c r="E2449" s="117" t="s">
        <v>1765</v>
      </c>
      <c r="F2449" s="117" t="s">
        <v>1764</v>
      </c>
      <c r="G2449" s="118" t="str">
        <f t="shared" si="38"/>
        <v>339326柵原吉井特別養護老人ホーム組合</v>
      </c>
      <c r="H2449" s="117"/>
      <c r="J2449" s="117"/>
      <c r="K2449" s="121">
        <v>52236</v>
      </c>
      <c r="L2449" s="121">
        <v>17307</v>
      </c>
      <c r="M2449" s="121">
        <v>12817</v>
      </c>
      <c r="N2449" s="121">
        <v>5775</v>
      </c>
      <c r="O2449" s="121">
        <v>31</v>
      </c>
    </row>
    <row r="2450" spans="1:15" x14ac:dyDescent="0.4">
      <c r="A2450" s="117" t="s">
        <v>6634</v>
      </c>
      <c r="B2450" s="117" t="s">
        <v>225</v>
      </c>
      <c r="C2450" s="117" t="s">
        <v>224</v>
      </c>
      <c r="D2450" s="117" t="s">
        <v>223</v>
      </c>
      <c r="E2450" s="117" t="s">
        <v>1763</v>
      </c>
      <c r="F2450" s="117" t="s">
        <v>1762</v>
      </c>
      <c r="G2450" s="118" t="str">
        <f t="shared" si="38"/>
        <v>339377井笠地区農業共済事務組合</v>
      </c>
      <c r="H2450" s="117"/>
      <c r="J2450" s="117"/>
      <c r="K2450" s="121">
        <v>0</v>
      </c>
      <c r="L2450" s="121">
        <v>0</v>
      </c>
      <c r="M2450" s="121">
        <v>0</v>
      </c>
      <c r="N2450" s="121">
        <v>0</v>
      </c>
      <c r="O2450" s="121">
        <v>0</v>
      </c>
    </row>
    <row r="2451" spans="1:15" x14ac:dyDescent="0.4">
      <c r="A2451" s="117" t="s">
        <v>6634</v>
      </c>
      <c r="B2451" s="117" t="s">
        <v>225</v>
      </c>
      <c r="C2451" s="117" t="s">
        <v>224</v>
      </c>
      <c r="D2451" s="117" t="s">
        <v>223</v>
      </c>
      <c r="E2451" s="117" t="s">
        <v>1761</v>
      </c>
      <c r="F2451" s="117" t="s">
        <v>1760</v>
      </c>
      <c r="G2451" s="118" t="str">
        <f t="shared" si="38"/>
        <v>339385津山広域事務組合</v>
      </c>
      <c r="H2451" s="117"/>
      <c r="J2451" s="117"/>
      <c r="K2451" s="121">
        <v>9680</v>
      </c>
      <c r="L2451" s="121">
        <v>0</v>
      </c>
      <c r="M2451" s="121">
        <v>92</v>
      </c>
      <c r="N2451" s="121">
        <v>1339</v>
      </c>
      <c r="O2451" s="121">
        <v>0</v>
      </c>
    </row>
    <row r="2452" spans="1:15" x14ac:dyDescent="0.4">
      <c r="A2452" s="117" t="s">
        <v>6634</v>
      </c>
      <c r="B2452" s="117" t="s">
        <v>225</v>
      </c>
      <c r="C2452" s="117" t="s">
        <v>224</v>
      </c>
      <c r="D2452" s="117" t="s">
        <v>223</v>
      </c>
      <c r="E2452" s="117" t="s">
        <v>1759</v>
      </c>
      <c r="F2452" s="117" t="s">
        <v>1758</v>
      </c>
      <c r="G2452" s="118" t="str">
        <f t="shared" si="38"/>
        <v>339407勝英農業共済事務組合</v>
      </c>
      <c r="H2452" s="117"/>
      <c r="J2452" s="117"/>
      <c r="K2452" s="121">
        <v>0</v>
      </c>
      <c r="L2452" s="121">
        <v>0</v>
      </c>
      <c r="M2452" s="121">
        <v>0</v>
      </c>
      <c r="N2452" s="121">
        <v>0</v>
      </c>
      <c r="O2452" s="121">
        <v>0</v>
      </c>
    </row>
    <row r="2453" spans="1:15" x14ac:dyDescent="0.4">
      <c r="A2453" s="117" t="s">
        <v>6634</v>
      </c>
      <c r="B2453" s="117" t="s">
        <v>225</v>
      </c>
      <c r="C2453" s="117" t="s">
        <v>224</v>
      </c>
      <c r="D2453" s="117" t="s">
        <v>223</v>
      </c>
      <c r="E2453" s="117" t="s">
        <v>1757</v>
      </c>
      <c r="F2453" s="117" t="s">
        <v>1756</v>
      </c>
      <c r="G2453" s="118" t="str">
        <f t="shared" si="38"/>
        <v>339423東備農業共済事務組合</v>
      </c>
      <c r="H2453" s="117"/>
      <c r="J2453" s="117"/>
      <c r="K2453" s="121">
        <v>0</v>
      </c>
      <c r="L2453" s="121">
        <v>0</v>
      </c>
      <c r="M2453" s="121">
        <v>0</v>
      </c>
      <c r="N2453" s="121">
        <v>0</v>
      </c>
      <c r="O2453" s="121">
        <v>0</v>
      </c>
    </row>
    <row r="2454" spans="1:15" x14ac:dyDescent="0.4">
      <c r="A2454" s="117" t="s">
        <v>6634</v>
      </c>
      <c r="B2454" s="117" t="s">
        <v>225</v>
      </c>
      <c r="C2454" s="117" t="s">
        <v>224</v>
      </c>
      <c r="D2454" s="117" t="s">
        <v>223</v>
      </c>
      <c r="E2454" s="117" t="s">
        <v>1755</v>
      </c>
      <c r="F2454" s="117" t="s">
        <v>1754</v>
      </c>
      <c r="G2454" s="118" t="str">
        <f t="shared" si="38"/>
        <v>339431倉敷地区農業共済事務組合</v>
      </c>
      <c r="H2454" s="117"/>
      <c r="J2454" s="117"/>
      <c r="K2454" s="121">
        <v>0</v>
      </c>
      <c r="L2454" s="121">
        <v>0</v>
      </c>
      <c r="M2454" s="121">
        <v>0</v>
      </c>
      <c r="N2454" s="121">
        <v>0</v>
      </c>
      <c r="O2454" s="121">
        <v>0</v>
      </c>
    </row>
    <row r="2455" spans="1:15" x14ac:dyDescent="0.4">
      <c r="A2455" s="117" t="s">
        <v>6634</v>
      </c>
      <c r="B2455" s="117" t="s">
        <v>225</v>
      </c>
      <c r="C2455" s="117" t="s">
        <v>224</v>
      </c>
      <c r="D2455" s="117" t="s">
        <v>223</v>
      </c>
      <c r="E2455" s="117" t="s">
        <v>1753</v>
      </c>
      <c r="F2455" s="117" t="s">
        <v>1752</v>
      </c>
      <c r="G2455" s="118" t="str">
        <f t="shared" si="38"/>
        <v>339466高梁地域事務組合（普通会計）</v>
      </c>
      <c r="H2455" s="117"/>
      <c r="J2455" s="117"/>
      <c r="K2455" s="121">
        <v>41525</v>
      </c>
      <c r="L2455" s="121">
        <v>17647</v>
      </c>
      <c r="M2455" s="121">
        <v>8301</v>
      </c>
      <c r="N2455" s="121">
        <v>5305</v>
      </c>
      <c r="O2455" s="121">
        <v>87</v>
      </c>
    </row>
    <row r="2456" spans="1:15" x14ac:dyDescent="0.4">
      <c r="A2456" s="117" t="s">
        <v>6634</v>
      </c>
      <c r="B2456" s="117" t="s">
        <v>225</v>
      </c>
      <c r="C2456" s="117" t="s">
        <v>224</v>
      </c>
      <c r="D2456" s="117" t="s">
        <v>223</v>
      </c>
      <c r="E2456" s="117" t="s">
        <v>1751</v>
      </c>
      <c r="F2456" s="117" t="s">
        <v>1750</v>
      </c>
      <c r="G2456" s="118" t="str">
        <f t="shared" si="38"/>
        <v>339474津山地区農業共済事務組合</v>
      </c>
      <c r="H2456" s="117"/>
      <c r="J2456" s="117"/>
      <c r="K2456" s="121">
        <v>0</v>
      </c>
      <c r="L2456" s="121">
        <v>0</v>
      </c>
      <c r="M2456" s="121">
        <v>0</v>
      </c>
      <c r="N2456" s="121">
        <v>0</v>
      </c>
      <c r="O2456" s="121">
        <v>0</v>
      </c>
    </row>
    <row r="2457" spans="1:15" x14ac:dyDescent="0.4">
      <c r="A2457" s="117" t="s">
        <v>6634</v>
      </c>
      <c r="B2457" s="117" t="s">
        <v>225</v>
      </c>
      <c r="C2457" s="117" t="s">
        <v>224</v>
      </c>
      <c r="D2457" s="117" t="s">
        <v>223</v>
      </c>
      <c r="E2457" s="117" t="s">
        <v>1749</v>
      </c>
      <c r="F2457" s="117" t="s">
        <v>1748</v>
      </c>
      <c r="G2457" s="118" t="str">
        <f t="shared" si="38"/>
        <v>339555岡山県市町村総合事務組合</v>
      </c>
      <c r="H2457" s="117"/>
      <c r="J2457" s="117"/>
      <c r="K2457" s="121">
        <v>5449700</v>
      </c>
      <c r="L2457" s="121">
        <v>50406</v>
      </c>
      <c r="M2457" s="121">
        <v>24407</v>
      </c>
      <c r="N2457" s="121">
        <v>16741</v>
      </c>
      <c r="O2457" s="121">
        <v>49499</v>
      </c>
    </row>
    <row r="2458" spans="1:15" x14ac:dyDescent="0.4">
      <c r="A2458" s="117" t="s">
        <v>6634</v>
      </c>
      <c r="B2458" s="117" t="s">
        <v>225</v>
      </c>
      <c r="C2458" s="117" t="s">
        <v>224</v>
      </c>
      <c r="D2458" s="117" t="s">
        <v>223</v>
      </c>
      <c r="E2458" s="117" t="s">
        <v>1747</v>
      </c>
      <c r="F2458" s="117" t="s">
        <v>1746</v>
      </c>
      <c r="G2458" s="118" t="str">
        <f t="shared" si="38"/>
        <v>339563高梁地域事務組合（事業会計）</v>
      </c>
      <c r="H2458" s="117"/>
      <c r="J2458" s="117"/>
      <c r="K2458" s="121">
        <v>0</v>
      </c>
      <c r="L2458" s="121">
        <v>0</v>
      </c>
      <c r="M2458" s="121">
        <v>0</v>
      </c>
      <c r="N2458" s="121">
        <v>0</v>
      </c>
      <c r="O2458" s="121">
        <v>0</v>
      </c>
    </row>
    <row r="2459" spans="1:15" x14ac:dyDescent="0.4">
      <c r="A2459" s="117" t="s">
        <v>6634</v>
      </c>
      <c r="B2459" s="117" t="s">
        <v>225</v>
      </c>
      <c r="C2459" s="117" t="s">
        <v>224</v>
      </c>
      <c r="D2459" s="117" t="s">
        <v>223</v>
      </c>
      <c r="E2459" s="117" t="s">
        <v>1745</v>
      </c>
      <c r="F2459" s="117" t="s">
        <v>1744</v>
      </c>
      <c r="G2459" s="118" t="str">
        <f t="shared" si="38"/>
        <v>339571岡山県後期高齢者医療広域連合</v>
      </c>
      <c r="H2459" s="117"/>
      <c r="J2459" s="117"/>
      <c r="K2459" s="121">
        <v>1832</v>
      </c>
      <c r="L2459" s="121">
        <v>0</v>
      </c>
      <c r="M2459" s="121">
        <v>1022</v>
      </c>
      <c r="N2459" s="121">
        <v>0</v>
      </c>
      <c r="O2459" s="121">
        <v>1</v>
      </c>
    </row>
    <row r="2460" spans="1:15" x14ac:dyDescent="0.4">
      <c r="A2460" s="117" t="s">
        <v>6634</v>
      </c>
      <c r="B2460" s="117" t="s">
        <v>225</v>
      </c>
      <c r="C2460" s="117" t="s">
        <v>224</v>
      </c>
      <c r="D2460" s="117" t="s">
        <v>223</v>
      </c>
      <c r="E2460" s="117" t="s">
        <v>1743</v>
      </c>
      <c r="F2460" s="117" t="s">
        <v>1742</v>
      </c>
      <c r="G2460" s="118" t="str">
        <f t="shared" si="38"/>
        <v>339598津山圏域資源循環施設組合</v>
      </c>
      <c r="H2460" s="117"/>
      <c r="J2460" s="117"/>
      <c r="K2460" s="121">
        <v>13834</v>
      </c>
      <c r="L2460" s="121">
        <v>7030</v>
      </c>
      <c r="M2460" s="121">
        <v>3239</v>
      </c>
      <c r="N2460" s="121">
        <v>2933</v>
      </c>
      <c r="O2460" s="121">
        <v>0</v>
      </c>
    </row>
    <row r="2461" spans="1:15" x14ac:dyDescent="0.4">
      <c r="A2461" s="117" t="s">
        <v>6634</v>
      </c>
      <c r="B2461" s="117" t="s">
        <v>225</v>
      </c>
      <c r="C2461" s="117" t="s">
        <v>224</v>
      </c>
      <c r="D2461" s="117" t="s">
        <v>223</v>
      </c>
      <c r="E2461" s="117" t="s">
        <v>1740</v>
      </c>
      <c r="F2461" s="117" t="s">
        <v>1739</v>
      </c>
      <c r="G2461" s="118" t="str">
        <f t="shared" si="38"/>
        <v>341002広島市</v>
      </c>
      <c r="H2461" s="117"/>
      <c r="J2461" s="117"/>
      <c r="K2461" s="121">
        <v>135335327</v>
      </c>
      <c r="L2461" s="121">
        <v>60467593</v>
      </c>
      <c r="M2461" s="121">
        <v>31458716</v>
      </c>
      <c r="N2461" s="121">
        <v>18737983</v>
      </c>
      <c r="O2461" s="121">
        <v>151242</v>
      </c>
    </row>
    <row r="2462" spans="1:15" x14ac:dyDescent="0.4">
      <c r="A2462" s="117" t="s">
        <v>6634</v>
      </c>
      <c r="B2462" s="117" t="s">
        <v>225</v>
      </c>
      <c r="C2462" s="117" t="s">
        <v>224</v>
      </c>
      <c r="D2462" s="117" t="s">
        <v>223</v>
      </c>
      <c r="E2462" s="117" t="s">
        <v>1738</v>
      </c>
      <c r="F2462" s="117" t="s">
        <v>1737</v>
      </c>
      <c r="G2462" s="118" t="str">
        <f t="shared" si="38"/>
        <v>342025呉市</v>
      </c>
      <c r="H2462" s="117"/>
      <c r="J2462" s="117"/>
      <c r="K2462" s="121">
        <v>18275309</v>
      </c>
      <c r="L2462" s="121">
        <v>7347711</v>
      </c>
      <c r="M2462" s="121">
        <v>3836770</v>
      </c>
      <c r="N2462" s="121">
        <v>2405261</v>
      </c>
      <c r="O2462" s="121">
        <v>16727</v>
      </c>
    </row>
    <row r="2463" spans="1:15" x14ac:dyDescent="0.4">
      <c r="A2463" s="117" t="s">
        <v>6634</v>
      </c>
      <c r="B2463" s="117" t="s">
        <v>225</v>
      </c>
      <c r="C2463" s="117" t="s">
        <v>224</v>
      </c>
      <c r="D2463" s="117" t="s">
        <v>223</v>
      </c>
      <c r="E2463" s="117" t="s">
        <v>1736</v>
      </c>
      <c r="F2463" s="117" t="s">
        <v>1735</v>
      </c>
      <c r="G2463" s="118" t="str">
        <f t="shared" si="38"/>
        <v>342033竹原市</v>
      </c>
      <c r="H2463" s="117"/>
      <c r="J2463" s="117"/>
      <c r="K2463" s="121">
        <v>2190976</v>
      </c>
      <c r="L2463" s="121">
        <v>878626</v>
      </c>
      <c r="M2463" s="121">
        <v>445951</v>
      </c>
      <c r="N2463" s="121">
        <v>293461</v>
      </c>
      <c r="O2463" s="121">
        <v>1827</v>
      </c>
    </row>
    <row r="2464" spans="1:15" x14ac:dyDescent="0.4">
      <c r="A2464" s="117" t="s">
        <v>6634</v>
      </c>
      <c r="B2464" s="117" t="s">
        <v>225</v>
      </c>
      <c r="C2464" s="117" t="s">
        <v>224</v>
      </c>
      <c r="D2464" s="117" t="s">
        <v>223</v>
      </c>
      <c r="E2464" s="117" t="s">
        <v>1734</v>
      </c>
      <c r="F2464" s="117" t="s">
        <v>1733</v>
      </c>
      <c r="G2464" s="118" t="str">
        <f t="shared" si="38"/>
        <v>342041三原市</v>
      </c>
      <c r="H2464" s="117"/>
      <c r="J2464" s="117"/>
      <c r="K2464" s="121">
        <v>7462792</v>
      </c>
      <c r="L2464" s="121">
        <v>3271673</v>
      </c>
      <c r="M2464" s="121">
        <v>1759695</v>
      </c>
      <c r="N2464" s="121">
        <v>980555</v>
      </c>
      <c r="O2464" s="121">
        <v>7332</v>
      </c>
    </row>
    <row r="2465" spans="1:15" x14ac:dyDescent="0.4">
      <c r="A2465" s="117" t="s">
        <v>6634</v>
      </c>
      <c r="B2465" s="117" t="s">
        <v>225</v>
      </c>
      <c r="C2465" s="117" t="s">
        <v>224</v>
      </c>
      <c r="D2465" s="117" t="s">
        <v>223</v>
      </c>
      <c r="E2465" s="117" t="s">
        <v>1732</v>
      </c>
      <c r="F2465" s="117" t="s">
        <v>1731</v>
      </c>
      <c r="G2465" s="118" t="str">
        <f t="shared" si="38"/>
        <v>342050尾道市</v>
      </c>
      <c r="H2465" s="117"/>
      <c r="J2465" s="117"/>
      <c r="K2465" s="121">
        <v>10428320</v>
      </c>
      <c r="L2465" s="121">
        <v>4278106</v>
      </c>
      <c r="M2465" s="121">
        <v>2316755</v>
      </c>
      <c r="N2465" s="121">
        <v>1418645</v>
      </c>
      <c r="O2465" s="121">
        <v>11322</v>
      </c>
    </row>
    <row r="2466" spans="1:15" x14ac:dyDescent="0.4">
      <c r="A2466" s="117" t="s">
        <v>6634</v>
      </c>
      <c r="B2466" s="117" t="s">
        <v>225</v>
      </c>
      <c r="C2466" s="117" t="s">
        <v>224</v>
      </c>
      <c r="D2466" s="117" t="s">
        <v>223</v>
      </c>
      <c r="E2466" s="117" t="s">
        <v>1730</v>
      </c>
      <c r="F2466" s="117" t="s">
        <v>1729</v>
      </c>
      <c r="G2466" s="118" t="str">
        <f t="shared" si="38"/>
        <v>342076福山市</v>
      </c>
      <c r="H2466" s="117"/>
      <c r="J2466" s="117"/>
      <c r="K2466" s="121">
        <v>24641769</v>
      </c>
      <c r="L2466" s="121">
        <v>10177105</v>
      </c>
      <c r="M2466" s="121">
        <v>5207409</v>
      </c>
      <c r="N2466" s="121">
        <v>3302274</v>
      </c>
      <c r="O2466" s="121">
        <v>30573</v>
      </c>
    </row>
    <row r="2467" spans="1:15" x14ac:dyDescent="0.4">
      <c r="A2467" s="117" t="s">
        <v>6634</v>
      </c>
      <c r="B2467" s="117" t="s">
        <v>225</v>
      </c>
      <c r="C2467" s="117" t="s">
        <v>224</v>
      </c>
      <c r="D2467" s="117" t="s">
        <v>223</v>
      </c>
      <c r="E2467" s="117" t="s">
        <v>1728</v>
      </c>
      <c r="F2467" s="117" t="s">
        <v>1727</v>
      </c>
      <c r="G2467" s="118" t="str">
        <f t="shared" si="38"/>
        <v>342084府中市</v>
      </c>
      <c r="H2467" s="117"/>
      <c r="J2467" s="117"/>
      <c r="K2467" s="121">
        <v>2855507</v>
      </c>
      <c r="L2467" s="121">
        <v>1197662</v>
      </c>
      <c r="M2467" s="121">
        <v>604241</v>
      </c>
      <c r="N2467" s="121">
        <v>439691</v>
      </c>
      <c r="O2467" s="121">
        <v>2460</v>
      </c>
    </row>
    <row r="2468" spans="1:15" x14ac:dyDescent="0.4">
      <c r="A2468" s="117" t="s">
        <v>6634</v>
      </c>
      <c r="B2468" s="117" t="s">
        <v>225</v>
      </c>
      <c r="C2468" s="117" t="s">
        <v>224</v>
      </c>
      <c r="D2468" s="117" t="s">
        <v>223</v>
      </c>
      <c r="E2468" s="117" t="s">
        <v>1726</v>
      </c>
      <c r="F2468" s="117" t="s">
        <v>1725</v>
      </c>
      <c r="G2468" s="118" t="str">
        <f t="shared" si="38"/>
        <v>342092三次市</v>
      </c>
      <c r="H2468" s="117"/>
      <c r="J2468" s="117"/>
      <c r="K2468" s="121">
        <v>4567234</v>
      </c>
      <c r="L2468" s="121">
        <v>1947711</v>
      </c>
      <c r="M2468" s="121">
        <v>1012385</v>
      </c>
      <c r="N2468" s="121">
        <v>662635</v>
      </c>
      <c r="O2468" s="121">
        <v>7575</v>
      </c>
    </row>
    <row r="2469" spans="1:15" x14ac:dyDescent="0.4">
      <c r="A2469" s="117" t="s">
        <v>6634</v>
      </c>
      <c r="B2469" s="117" t="s">
        <v>225</v>
      </c>
      <c r="C2469" s="117" t="s">
        <v>224</v>
      </c>
      <c r="D2469" s="117" t="s">
        <v>223</v>
      </c>
      <c r="E2469" s="117" t="s">
        <v>1724</v>
      </c>
      <c r="F2469" s="117" t="s">
        <v>1723</v>
      </c>
      <c r="G2469" s="118" t="str">
        <f t="shared" si="38"/>
        <v>342106庄原市</v>
      </c>
      <c r="H2469" s="117"/>
      <c r="J2469" s="117"/>
      <c r="K2469" s="121">
        <v>3945593</v>
      </c>
      <c r="L2469" s="121">
        <v>1656414</v>
      </c>
      <c r="M2469" s="121">
        <v>901050</v>
      </c>
      <c r="N2469" s="121">
        <v>553013</v>
      </c>
      <c r="O2469" s="121">
        <v>32835</v>
      </c>
    </row>
    <row r="2470" spans="1:15" x14ac:dyDescent="0.4">
      <c r="A2470" s="117" t="s">
        <v>6634</v>
      </c>
      <c r="B2470" s="117" t="s">
        <v>225</v>
      </c>
      <c r="C2470" s="117" t="s">
        <v>224</v>
      </c>
      <c r="D2470" s="117" t="s">
        <v>223</v>
      </c>
      <c r="E2470" s="117" t="s">
        <v>1722</v>
      </c>
      <c r="F2470" s="117" t="s">
        <v>1721</v>
      </c>
      <c r="G2470" s="118" t="str">
        <f t="shared" si="38"/>
        <v>342114大竹市</v>
      </c>
      <c r="H2470" s="117"/>
      <c r="J2470" s="117"/>
      <c r="K2470" s="121">
        <v>2334149</v>
      </c>
      <c r="L2470" s="121">
        <v>968700</v>
      </c>
      <c r="M2470" s="121">
        <v>548332</v>
      </c>
      <c r="N2470" s="121">
        <v>348289</v>
      </c>
      <c r="O2470" s="121">
        <v>2353</v>
      </c>
    </row>
    <row r="2471" spans="1:15" x14ac:dyDescent="0.4">
      <c r="A2471" s="117" t="s">
        <v>6634</v>
      </c>
      <c r="B2471" s="117" t="s">
        <v>225</v>
      </c>
      <c r="C2471" s="117" t="s">
        <v>224</v>
      </c>
      <c r="D2471" s="117" t="s">
        <v>223</v>
      </c>
      <c r="E2471" s="117" t="s">
        <v>1720</v>
      </c>
      <c r="F2471" s="117" t="s">
        <v>1719</v>
      </c>
      <c r="G2471" s="118" t="str">
        <f t="shared" si="38"/>
        <v>342122東広島市</v>
      </c>
      <c r="H2471" s="117"/>
      <c r="J2471" s="117"/>
      <c r="K2471" s="121">
        <v>14082987</v>
      </c>
      <c r="L2471" s="121">
        <v>5750863</v>
      </c>
      <c r="M2471" s="121">
        <v>3321169</v>
      </c>
      <c r="N2471" s="121">
        <v>1940466</v>
      </c>
      <c r="O2471" s="121">
        <v>13107</v>
      </c>
    </row>
    <row r="2472" spans="1:15" x14ac:dyDescent="0.4">
      <c r="A2472" s="117" t="s">
        <v>6634</v>
      </c>
      <c r="B2472" s="117" t="s">
        <v>225</v>
      </c>
      <c r="C2472" s="117" t="s">
        <v>224</v>
      </c>
      <c r="D2472" s="117" t="s">
        <v>223</v>
      </c>
      <c r="E2472" s="117" t="s">
        <v>1718</v>
      </c>
      <c r="F2472" s="117" t="s">
        <v>1717</v>
      </c>
      <c r="G2472" s="118" t="str">
        <f t="shared" si="38"/>
        <v>342131廿日市市</v>
      </c>
      <c r="H2472" s="117"/>
      <c r="J2472" s="117"/>
      <c r="K2472" s="121">
        <v>8932951</v>
      </c>
      <c r="L2472" s="121">
        <v>3607738</v>
      </c>
      <c r="M2472" s="121">
        <v>2220938</v>
      </c>
      <c r="N2472" s="121">
        <v>1347163</v>
      </c>
      <c r="O2472" s="121">
        <v>8908</v>
      </c>
    </row>
    <row r="2473" spans="1:15" x14ac:dyDescent="0.4">
      <c r="A2473" s="117" t="s">
        <v>6634</v>
      </c>
      <c r="B2473" s="117" t="s">
        <v>225</v>
      </c>
      <c r="C2473" s="117" t="s">
        <v>224</v>
      </c>
      <c r="D2473" s="117" t="s">
        <v>223</v>
      </c>
      <c r="E2473" s="117" t="s">
        <v>1716</v>
      </c>
      <c r="F2473" s="117" t="s">
        <v>1715</v>
      </c>
      <c r="G2473" s="118" t="str">
        <f t="shared" si="38"/>
        <v>342149安芸高田市</v>
      </c>
      <c r="H2473" s="117"/>
      <c r="J2473" s="117"/>
      <c r="K2473" s="121">
        <v>3733718</v>
      </c>
      <c r="L2473" s="121">
        <v>1475916</v>
      </c>
      <c r="M2473" s="121">
        <v>781588</v>
      </c>
      <c r="N2473" s="121">
        <v>491053</v>
      </c>
      <c r="O2473" s="121">
        <v>3110</v>
      </c>
    </row>
    <row r="2474" spans="1:15" x14ac:dyDescent="0.4">
      <c r="A2474" s="117" t="s">
        <v>6634</v>
      </c>
      <c r="B2474" s="117" t="s">
        <v>225</v>
      </c>
      <c r="C2474" s="117" t="s">
        <v>224</v>
      </c>
      <c r="D2474" s="117" t="s">
        <v>223</v>
      </c>
      <c r="E2474" s="117" t="s">
        <v>1714</v>
      </c>
      <c r="F2474" s="117" t="s">
        <v>1713</v>
      </c>
      <c r="G2474" s="118" t="str">
        <f t="shared" si="38"/>
        <v>342157江田島市</v>
      </c>
      <c r="H2474" s="117"/>
      <c r="J2474" s="117"/>
      <c r="K2474" s="121">
        <v>3135779</v>
      </c>
      <c r="L2474" s="121">
        <v>1257649</v>
      </c>
      <c r="M2474" s="121">
        <v>715752</v>
      </c>
      <c r="N2474" s="121">
        <v>404731</v>
      </c>
      <c r="O2474" s="121">
        <v>2934</v>
      </c>
    </row>
    <row r="2475" spans="1:15" x14ac:dyDescent="0.4">
      <c r="A2475" s="117" t="s">
        <v>6634</v>
      </c>
      <c r="B2475" s="117" t="s">
        <v>225</v>
      </c>
      <c r="C2475" s="117" t="s">
        <v>224</v>
      </c>
      <c r="D2475" s="117" t="s">
        <v>223</v>
      </c>
      <c r="E2475" s="117" t="s">
        <v>1712</v>
      </c>
      <c r="F2475" s="117" t="s">
        <v>1711</v>
      </c>
      <c r="G2475" s="118" t="str">
        <f t="shared" si="38"/>
        <v>343021府中町</v>
      </c>
      <c r="H2475" s="117"/>
      <c r="J2475" s="117"/>
      <c r="K2475" s="121">
        <v>2832517</v>
      </c>
      <c r="L2475" s="121">
        <v>1180221</v>
      </c>
      <c r="M2475" s="121">
        <v>635753</v>
      </c>
      <c r="N2475" s="121">
        <v>421037</v>
      </c>
      <c r="O2475" s="121">
        <v>2653</v>
      </c>
    </row>
    <row r="2476" spans="1:15" x14ac:dyDescent="0.4">
      <c r="A2476" s="117" t="s">
        <v>6634</v>
      </c>
      <c r="B2476" s="117" t="s">
        <v>225</v>
      </c>
      <c r="C2476" s="117" t="s">
        <v>224</v>
      </c>
      <c r="D2476" s="117" t="s">
        <v>223</v>
      </c>
      <c r="E2476" s="117" t="s">
        <v>1710</v>
      </c>
      <c r="F2476" s="117" t="s">
        <v>1709</v>
      </c>
      <c r="G2476" s="118" t="str">
        <f t="shared" si="38"/>
        <v>343048海田町</v>
      </c>
      <c r="H2476" s="117"/>
      <c r="J2476" s="117"/>
      <c r="K2476" s="121">
        <v>1434093</v>
      </c>
      <c r="L2476" s="121">
        <v>566876</v>
      </c>
      <c r="M2476" s="121">
        <v>310735</v>
      </c>
      <c r="N2476" s="121">
        <v>198847</v>
      </c>
      <c r="O2476" s="121">
        <v>1118</v>
      </c>
    </row>
    <row r="2477" spans="1:15" x14ac:dyDescent="0.4">
      <c r="A2477" s="117" t="s">
        <v>6634</v>
      </c>
      <c r="B2477" s="117" t="s">
        <v>225</v>
      </c>
      <c r="C2477" s="117" t="s">
        <v>224</v>
      </c>
      <c r="D2477" s="117" t="s">
        <v>223</v>
      </c>
      <c r="E2477" s="117" t="s">
        <v>1708</v>
      </c>
      <c r="F2477" s="117" t="s">
        <v>1707</v>
      </c>
      <c r="G2477" s="118" t="str">
        <f t="shared" si="38"/>
        <v>343072熊野町</v>
      </c>
      <c r="H2477" s="117"/>
      <c r="J2477" s="117"/>
      <c r="K2477" s="121">
        <v>1151768</v>
      </c>
      <c r="L2477" s="121">
        <v>408759</v>
      </c>
      <c r="M2477" s="121">
        <v>232298</v>
      </c>
      <c r="N2477" s="121">
        <v>170630</v>
      </c>
      <c r="O2477" s="121">
        <v>911</v>
      </c>
    </row>
    <row r="2478" spans="1:15" x14ac:dyDescent="0.4">
      <c r="A2478" s="117" t="s">
        <v>6634</v>
      </c>
      <c r="B2478" s="117" t="s">
        <v>225</v>
      </c>
      <c r="C2478" s="117" t="s">
        <v>224</v>
      </c>
      <c r="D2478" s="117" t="s">
        <v>223</v>
      </c>
      <c r="E2478" s="117" t="s">
        <v>1706</v>
      </c>
      <c r="F2478" s="117" t="s">
        <v>1705</v>
      </c>
      <c r="G2478" s="118" t="str">
        <f t="shared" si="38"/>
        <v>343099坂町</v>
      </c>
      <c r="H2478" s="117"/>
      <c r="J2478" s="117"/>
      <c r="K2478" s="121">
        <v>822904</v>
      </c>
      <c r="L2478" s="121">
        <v>317594</v>
      </c>
      <c r="M2478" s="121">
        <v>163064</v>
      </c>
      <c r="N2478" s="121">
        <v>128472</v>
      </c>
      <c r="O2478" s="121">
        <v>672</v>
      </c>
    </row>
    <row r="2479" spans="1:15" x14ac:dyDescent="0.4">
      <c r="A2479" s="117" t="s">
        <v>6634</v>
      </c>
      <c r="B2479" s="117" t="s">
        <v>225</v>
      </c>
      <c r="C2479" s="117" t="s">
        <v>224</v>
      </c>
      <c r="D2479" s="117" t="s">
        <v>223</v>
      </c>
      <c r="E2479" s="117" t="s">
        <v>1704</v>
      </c>
      <c r="F2479" s="117" t="s">
        <v>1703</v>
      </c>
      <c r="G2479" s="118" t="str">
        <f t="shared" si="38"/>
        <v>343684安芸太田町</v>
      </c>
      <c r="H2479" s="117"/>
      <c r="J2479" s="117"/>
      <c r="K2479" s="121">
        <v>1372917</v>
      </c>
      <c r="L2479" s="121">
        <v>577293</v>
      </c>
      <c r="M2479" s="121">
        <v>287264</v>
      </c>
      <c r="N2479" s="121">
        <v>195277</v>
      </c>
      <c r="O2479" s="121">
        <v>6</v>
      </c>
    </row>
    <row r="2480" spans="1:15" x14ac:dyDescent="0.4">
      <c r="A2480" s="117" t="s">
        <v>6634</v>
      </c>
      <c r="B2480" s="117" t="s">
        <v>225</v>
      </c>
      <c r="C2480" s="117" t="s">
        <v>224</v>
      </c>
      <c r="D2480" s="117" t="s">
        <v>223</v>
      </c>
      <c r="E2480" s="117" t="s">
        <v>1702</v>
      </c>
      <c r="F2480" s="117" t="s">
        <v>1701</v>
      </c>
      <c r="G2480" s="118" t="str">
        <f t="shared" si="38"/>
        <v>343692北広島町</v>
      </c>
      <c r="H2480" s="117"/>
      <c r="J2480" s="117"/>
      <c r="K2480" s="121">
        <v>2752273</v>
      </c>
      <c r="L2480" s="121">
        <v>1141051</v>
      </c>
      <c r="M2480" s="121">
        <v>648238</v>
      </c>
      <c r="N2480" s="121">
        <v>393320</v>
      </c>
      <c r="O2480" s="121">
        <v>3071</v>
      </c>
    </row>
    <row r="2481" spans="1:15" x14ac:dyDescent="0.4">
      <c r="A2481" s="117" t="s">
        <v>6634</v>
      </c>
      <c r="B2481" s="117" t="s">
        <v>225</v>
      </c>
      <c r="C2481" s="117" t="s">
        <v>224</v>
      </c>
      <c r="D2481" s="117" t="s">
        <v>223</v>
      </c>
      <c r="E2481" s="117" t="s">
        <v>1700</v>
      </c>
      <c r="F2481" s="117" t="s">
        <v>1699</v>
      </c>
      <c r="G2481" s="118" t="str">
        <f t="shared" si="38"/>
        <v>344311大崎上島町</v>
      </c>
      <c r="H2481" s="117"/>
      <c r="J2481" s="117"/>
      <c r="K2481" s="121">
        <v>808298</v>
      </c>
      <c r="L2481" s="121">
        <v>299245</v>
      </c>
      <c r="M2481" s="121">
        <v>177310</v>
      </c>
      <c r="N2481" s="121">
        <v>112093</v>
      </c>
      <c r="O2481" s="121">
        <v>615</v>
      </c>
    </row>
    <row r="2482" spans="1:15" x14ac:dyDescent="0.4">
      <c r="A2482" s="117" t="s">
        <v>6634</v>
      </c>
      <c r="B2482" s="117" t="s">
        <v>225</v>
      </c>
      <c r="C2482" s="117" t="s">
        <v>224</v>
      </c>
      <c r="D2482" s="117" t="s">
        <v>223</v>
      </c>
      <c r="E2482" s="117" t="s">
        <v>1698</v>
      </c>
      <c r="F2482" s="117" t="s">
        <v>1697</v>
      </c>
      <c r="G2482" s="118" t="str">
        <f t="shared" si="38"/>
        <v>344621世羅町</v>
      </c>
      <c r="H2482" s="117"/>
      <c r="J2482" s="117"/>
      <c r="K2482" s="121">
        <v>1613789</v>
      </c>
      <c r="L2482" s="121">
        <v>694300</v>
      </c>
      <c r="M2482" s="121">
        <v>326203</v>
      </c>
      <c r="N2482" s="121">
        <v>212934</v>
      </c>
      <c r="O2482" s="121">
        <v>1396</v>
      </c>
    </row>
    <row r="2483" spans="1:15" x14ac:dyDescent="0.4">
      <c r="A2483" s="117" t="s">
        <v>6634</v>
      </c>
      <c r="B2483" s="117" t="s">
        <v>225</v>
      </c>
      <c r="C2483" s="117" t="s">
        <v>224</v>
      </c>
      <c r="D2483" s="117" t="s">
        <v>223</v>
      </c>
      <c r="E2483" s="117" t="s">
        <v>1696</v>
      </c>
      <c r="F2483" s="117" t="s">
        <v>1695</v>
      </c>
      <c r="G2483" s="118" t="str">
        <f t="shared" si="38"/>
        <v>345458神石高原町</v>
      </c>
      <c r="H2483" s="117"/>
      <c r="J2483" s="117"/>
      <c r="K2483" s="121">
        <v>1308724</v>
      </c>
      <c r="L2483" s="121">
        <v>534361</v>
      </c>
      <c r="M2483" s="121">
        <v>261852</v>
      </c>
      <c r="N2483" s="121">
        <v>197308</v>
      </c>
      <c r="O2483" s="121">
        <v>1291</v>
      </c>
    </row>
    <row r="2484" spans="1:15" x14ac:dyDescent="0.4">
      <c r="A2484" s="117" t="s">
        <v>6634</v>
      </c>
      <c r="B2484" s="117" t="s">
        <v>225</v>
      </c>
      <c r="C2484" s="117" t="s">
        <v>224</v>
      </c>
      <c r="D2484" s="117" t="s">
        <v>223</v>
      </c>
      <c r="E2484" s="117" t="s">
        <v>1694</v>
      </c>
      <c r="F2484" s="117" t="s">
        <v>1693</v>
      </c>
      <c r="G2484" s="118" t="str">
        <f t="shared" si="38"/>
        <v>348392安芸地区衛生施設管理組合</v>
      </c>
      <c r="H2484" s="117"/>
      <c r="J2484" s="117"/>
      <c r="K2484" s="121">
        <v>76323</v>
      </c>
      <c r="L2484" s="121">
        <v>36379</v>
      </c>
      <c r="M2484" s="121">
        <v>14211</v>
      </c>
      <c r="N2484" s="121">
        <v>10639</v>
      </c>
      <c r="O2484" s="121">
        <v>203</v>
      </c>
    </row>
    <row r="2485" spans="1:15" x14ac:dyDescent="0.4">
      <c r="A2485" s="117" t="s">
        <v>6634</v>
      </c>
      <c r="B2485" s="117" t="s">
        <v>225</v>
      </c>
      <c r="C2485" s="117" t="s">
        <v>224</v>
      </c>
      <c r="D2485" s="117" t="s">
        <v>223</v>
      </c>
      <c r="E2485" s="117" t="s">
        <v>1692</v>
      </c>
      <c r="F2485" s="117" t="s">
        <v>1691</v>
      </c>
      <c r="G2485" s="118" t="str">
        <f t="shared" si="38"/>
        <v>348457甲世衛生組合</v>
      </c>
      <c r="H2485" s="117"/>
      <c r="J2485" s="117"/>
      <c r="K2485" s="121">
        <v>48279</v>
      </c>
      <c r="L2485" s="121">
        <v>24604</v>
      </c>
      <c r="M2485" s="121">
        <v>11269</v>
      </c>
      <c r="N2485" s="121">
        <v>7140</v>
      </c>
      <c r="O2485" s="121">
        <v>116</v>
      </c>
    </row>
    <row r="2486" spans="1:15" x14ac:dyDescent="0.4">
      <c r="A2486" s="117" t="s">
        <v>6634</v>
      </c>
      <c r="B2486" s="117" t="s">
        <v>225</v>
      </c>
      <c r="C2486" s="117" t="s">
        <v>224</v>
      </c>
      <c r="D2486" s="117" t="s">
        <v>223</v>
      </c>
      <c r="E2486" s="117" t="s">
        <v>1690</v>
      </c>
      <c r="F2486" s="117" t="s">
        <v>1689</v>
      </c>
      <c r="G2486" s="118" t="str">
        <f t="shared" si="38"/>
        <v>348546広島県海田高等学校財産組合</v>
      </c>
      <c r="H2486" s="117"/>
      <c r="J2486" s="117"/>
      <c r="K2486" s="121">
        <v>0</v>
      </c>
      <c r="L2486" s="121">
        <v>0</v>
      </c>
      <c r="M2486" s="121">
        <v>0</v>
      </c>
      <c r="N2486" s="121">
        <v>0</v>
      </c>
      <c r="O2486" s="121">
        <v>0</v>
      </c>
    </row>
    <row r="2487" spans="1:15" x14ac:dyDescent="0.4">
      <c r="A2487" s="117" t="s">
        <v>6634</v>
      </c>
      <c r="B2487" s="117" t="s">
        <v>225</v>
      </c>
      <c r="C2487" s="117" t="s">
        <v>224</v>
      </c>
      <c r="D2487" s="117" t="s">
        <v>223</v>
      </c>
      <c r="E2487" s="117" t="s">
        <v>1688</v>
      </c>
      <c r="F2487" s="117" t="s">
        <v>1687</v>
      </c>
      <c r="G2487" s="118" t="str">
        <f t="shared" si="38"/>
        <v>348562広島県市町総合事務組合</v>
      </c>
      <c r="H2487" s="117"/>
      <c r="J2487" s="117"/>
      <c r="K2487" s="121">
        <v>5229516</v>
      </c>
      <c r="L2487" s="121">
        <v>8953</v>
      </c>
      <c r="M2487" s="121">
        <v>3781</v>
      </c>
      <c r="N2487" s="121">
        <v>3509</v>
      </c>
      <c r="O2487" s="121">
        <v>42037</v>
      </c>
    </row>
    <row r="2488" spans="1:15" x14ac:dyDescent="0.4">
      <c r="A2488" s="117" t="s">
        <v>6634</v>
      </c>
      <c r="B2488" s="117" t="s">
        <v>225</v>
      </c>
      <c r="C2488" s="117" t="s">
        <v>224</v>
      </c>
      <c r="D2488" s="117" t="s">
        <v>223</v>
      </c>
      <c r="E2488" s="117" t="s">
        <v>1686</v>
      </c>
      <c r="F2488" s="117" t="s">
        <v>1685</v>
      </c>
      <c r="G2488" s="118" t="str">
        <f t="shared" si="38"/>
        <v>348597宮島競艇施行組合</v>
      </c>
      <c r="H2488" s="117"/>
      <c r="J2488" s="117"/>
      <c r="K2488" s="121">
        <v>0</v>
      </c>
      <c r="L2488" s="121">
        <v>0</v>
      </c>
      <c r="M2488" s="121">
        <v>0</v>
      </c>
      <c r="N2488" s="121">
        <v>0</v>
      </c>
      <c r="O2488" s="121">
        <v>0</v>
      </c>
    </row>
    <row r="2489" spans="1:15" x14ac:dyDescent="0.4">
      <c r="A2489" s="117" t="s">
        <v>6634</v>
      </c>
      <c r="B2489" s="117" t="s">
        <v>225</v>
      </c>
      <c r="C2489" s="117" t="s">
        <v>224</v>
      </c>
      <c r="D2489" s="117" t="s">
        <v>223</v>
      </c>
      <c r="E2489" s="117" t="s">
        <v>1684</v>
      </c>
      <c r="F2489" s="117" t="s">
        <v>1683</v>
      </c>
      <c r="G2489" s="118" t="str">
        <f t="shared" si="38"/>
        <v>348660備北地区消防組合</v>
      </c>
      <c r="H2489" s="117"/>
      <c r="J2489" s="117"/>
      <c r="K2489" s="121">
        <v>1583415</v>
      </c>
      <c r="L2489" s="121">
        <v>748852</v>
      </c>
      <c r="M2489" s="121">
        <v>421748</v>
      </c>
      <c r="N2489" s="121">
        <v>238669</v>
      </c>
      <c r="O2489" s="121">
        <v>2779</v>
      </c>
    </row>
    <row r="2490" spans="1:15" x14ac:dyDescent="0.4">
      <c r="A2490" s="117" t="s">
        <v>6634</v>
      </c>
      <c r="B2490" s="117" t="s">
        <v>225</v>
      </c>
      <c r="C2490" s="117" t="s">
        <v>224</v>
      </c>
      <c r="D2490" s="117" t="s">
        <v>223</v>
      </c>
      <c r="E2490" s="117" t="s">
        <v>1682</v>
      </c>
      <c r="F2490" s="117" t="s">
        <v>1681</v>
      </c>
      <c r="G2490" s="118" t="str">
        <f t="shared" si="38"/>
        <v>348767三原広域市町村圏事務組合</v>
      </c>
      <c r="H2490" s="117"/>
      <c r="J2490" s="117"/>
      <c r="K2490" s="121">
        <v>160</v>
      </c>
      <c r="L2490" s="121">
        <v>0</v>
      </c>
      <c r="M2490" s="121">
        <v>0</v>
      </c>
      <c r="N2490" s="121">
        <v>0</v>
      </c>
      <c r="O2490" s="121">
        <v>0</v>
      </c>
    </row>
    <row r="2491" spans="1:15" x14ac:dyDescent="0.4">
      <c r="A2491" s="117" t="s">
        <v>6634</v>
      </c>
      <c r="B2491" s="117" t="s">
        <v>225</v>
      </c>
      <c r="C2491" s="117" t="s">
        <v>224</v>
      </c>
      <c r="D2491" s="117" t="s">
        <v>223</v>
      </c>
      <c r="E2491" s="117" t="s">
        <v>1680</v>
      </c>
      <c r="F2491" s="117" t="s">
        <v>1679</v>
      </c>
      <c r="G2491" s="118" t="str">
        <f t="shared" si="38"/>
        <v>348821世羅三原斎場組合</v>
      </c>
      <c r="H2491" s="117"/>
      <c r="J2491" s="117"/>
      <c r="K2491" s="121">
        <v>81</v>
      </c>
      <c r="L2491" s="121">
        <v>0</v>
      </c>
      <c r="M2491" s="121">
        <v>0</v>
      </c>
      <c r="N2491" s="121">
        <v>0</v>
      </c>
      <c r="O2491" s="121">
        <v>0</v>
      </c>
    </row>
    <row r="2492" spans="1:15" x14ac:dyDescent="0.4">
      <c r="A2492" s="117" t="s">
        <v>6634</v>
      </c>
      <c r="B2492" s="117" t="s">
        <v>225</v>
      </c>
      <c r="C2492" s="117" t="s">
        <v>224</v>
      </c>
      <c r="D2492" s="117" t="s">
        <v>223</v>
      </c>
      <c r="E2492" s="117" t="s">
        <v>1678</v>
      </c>
      <c r="F2492" s="117" t="s">
        <v>1677</v>
      </c>
      <c r="G2492" s="118" t="str">
        <f t="shared" si="38"/>
        <v>349054福山地区消防組合</v>
      </c>
      <c r="H2492" s="117"/>
      <c r="J2492" s="117"/>
      <c r="K2492" s="121">
        <v>4716768</v>
      </c>
      <c r="L2492" s="121">
        <v>2240808</v>
      </c>
      <c r="M2492" s="121">
        <v>1457524</v>
      </c>
      <c r="N2492" s="121">
        <v>759045</v>
      </c>
      <c r="O2492" s="121">
        <v>10382</v>
      </c>
    </row>
    <row r="2493" spans="1:15" x14ac:dyDescent="0.4">
      <c r="A2493" s="117" t="s">
        <v>6634</v>
      </c>
      <c r="B2493" s="117" t="s">
        <v>225</v>
      </c>
      <c r="C2493" s="117" t="s">
        <v>224</v>
      </c>
      <c r="D2493" s="117" t="s">
        <v>223</v>
      </c>
      <c r="E2493" s="117" t="s">
        <v>1676</v>
      </c>
      <c r="F2493" s="117" t="s">
        <v>1675</v>
      </c>
      <c r="G2493" s="118" t="str">
        <f t="shared" si="38"/>
        <v>349089芸北広域環境施設組合</v>
      </c>
      <c r="H2493" s="117"/>
      <c r="J2493" s="117"/>
      <c r="K2493" s="121">
        <v>106293</v>
      </c>
      <c r="L2493" s="121">
        <v>53514</v>
      </c>
      <c r="M2493" s="121">
        <v>30305</v>
      </c>
      <c r="N2493" s="121">
        <v>17309</v>
      </c>
      <c r="O2493" s="121">
        <v>214</v>
      </c>
    </row>
    <row r="2494" spans="1:15" x14ac:dyDescent="0.4">
      <c r="A2494" s="117" t="s">
        <v>6634</v>
      </c>
      <c r="B2494" s="117" t="s">
        <v>225</v>
      </c>
      <c r="C2494" s="117" t="s">
        <v>224</v>
      </c>
      <c r="D2494" s="117" t="s">
        <v>223</v>
      </c>
      <c r="E2494" s="117" t="s">
        <v>1674</v>
      </c>
      <c r="F2494" s="117" t="s">
        <v>1673</v>
      </c>
      <c r="G2494" s="118" t="str">
        <f t="shared" si="38"/>
        <v>349135広島中部台地土地改良施設管理組合</v>
      </c>
      <c r="H2494" s="117"/>
      <c r="J2494" s="117"/>
      <c r="K2494" s="121">
        <v>22434</v>
      </c>
      <c r="L2494" s="121">
        <v>9721</v>
      </c>
      <c r="M2494" s="121">
        <v>4885</v>
      </c>
      <c r="N2494" s="121">
        <v>2974</v>
      </c>
      <c r="O2494" s="121">
        <v>16</v>
      </c>
    </row>
    <row r="2495" spans="1:15" x14ac:dyDescent="0.4">
      <c r="A2495" s="117" t="s">
        <v>6634</v>
      </c>
      <c r="B2495" s="117" t="s">
        <v>225</v>
      </c>
      <c r="C2495" s="117" t="s">
        <v>224</v>
      </c>
      <c r="D2495" s="117" t="s">
        <v>223</v>
      </c>
      <c r="E2495" s="117" t="s">
        <v>1672</v>
      </c>
      <c r="F2495" s="117" t="s">
        <v>1671</v>
      </c>
      <c r="G2495" s="118" t="str">
        <f t="shared" si="38"/>
        <v>349178広島県後期高齢者医療広域連合</v>
      </c>
      <c r="H2495" s="117"/>
      <c r="J2495" s="117"/>
      <c r="K2495" s="121">
        <v>4947</v>
      </c>
      <c r="L2495" s="121">
        <v>0</v>
      </c>
      <c r="M2495" s="121">
        <v>3662</v>
      </c>
      <c r="N2495" s="121">
        <v>0</v>
      </c>
      <c r="O2495" s="121">
        <v>11</v>
      </c>
    </row>
    <row r="2496" spans="1:15" x14ac:dyDescent="0.4">
      <c r="A2496" s="117" t="s">
        <v>6634</v>
      </c>
      <c r="B2496" s="117" t="s">
        <v>225</v>
      </c>
      <c r="C2496" s="117" t="s">
        <v>224</v>
      </c>
      <c r="D2496" s="117" t="s">
        <v>223</v>
      </c>
      <c r="E2496" s="117" t="s">
        <v>1670</v>
      </c>
      <c r="F2496" s="117" t="s">
        <v>1669</v>
      </c>
      <c r="G2496" s="118" t="str">
        <f t="shared" si="38"/>
        <v>349186広島中央環境衛生組合</v>
      </c>
      <c r="H2496" s="117"/>
      <c r="J2496" s="117"/>
      <c r="K2496" s="121">
        <v>112970</v>
      </c>
      <c r="L2496" s="121">
        <v>52081</v>
      </c>
      <c r="M2496" s="121">
        <v>36048</v>
      </c>
      <c r="N2496" s="121">
        <v>15715</v>
      </c>
      <c r="O2496" s="121">
        <v>244</v>
      </c>
    </row>
    <row r="2497" spans="1:15" x14ac:dyDescent="0.4">
      <c r="A2497" s="117" t="s">
        <v>6634</v>
      </c>
      <c r="B2497" s="117" t="s">
        <v>225</v>
      </c>
      <c r="C2497" s="117" t="s">
        <v>224</v>
      </c>
      <c r="D2497" s="117" t="s">
        <v>223</v>
      </c>
      <c r="E2497" s="117" t="s">
        <v>1667</v>
      </c>
      <c r="F2497" s="117" t="s">
        <v>1666</v>
      </c>
      <c r="G2497" s="118" t="str">
        <f t="shared" si="38"/>
        <v>352012下関市</v>
      </c>
      <c r="H2497" s="117"/>
      <c r="J2497" s="117"/>
      <c r="K2497" s="121">
        <v>21136573</v>
      </c>
      <c r="L2497" s="121">
        <v>8532235</v>
      </c>
      <c r="M2497" s="121">
        <v>4951214</v>
      </c>
      <c r="N2497" s="121">
        <v>3005726</v>
      </c>
      <c r="O2497" s="121">
        <v>34263</v>
      </c>
    </row>
    <row r="2498" spans="1:15" x14ac:dyDescent="0.4">
      <c r="A2498" s="117" t="s">
        <v>6634</v>
      </c>
      <c r="B2498" s="117" t="s">
        <v>225</v>
      </c>
      <c r="C2498" s="117" t="s">
        <v>224</v>
      </c>
      <c r="D2498" s="117" t="s">
        <v>223</v>
      </c>
      <c r="E2498" s="117" t="s">
        <v>1665</v>
      </c>
      <c r="F2498" s="117" t="s">
        <v>1664</v>
      </c>
      <c r="G2498" s="118" t="str">
        <f t="shared" ref="G2498:G2561" si="39">E2498&amp;F2498</f>
        <v>352021宇部市</v>
      </c>
      <c r="H2498" s="117"/>
      <c r="J2498" s="117"/>
      <c r="K2498" s="121">
        <v>8736243</v>
      </c>
      <c r="L2498" s="121">
        <v>3788573</v>
      </c>
      <c r="M2498" s="121">
        <v>2083185</v>
      </c>
      <c r="N2498" s="121">
        <v>1366449</v>
      </c>
      <c r="O2498" s="121">
        <v>8577</v>
      </c>
    </row>
    <row r="2499" spans="1:15" x14ac:dyDescent="0.4">
      <c r="A2499" s="117" t="s">
        <v>6634</v>
      </c>
      <c r="B2499" s="117" t="s">
        <v>225</v>
      </c>
      <c r="C2499" s="117" t="s">
        <v>224</v>
      </c>
      <c r="D2499" s="117" t="s">
        <v>223</v>
      </c>
      <c r="E2499" s="117" t="s">
        <v>1663</v>
      </c>
      <c r="F2499" s="117" t="s">
        <v>1662</v>
      </c>
      <c r="G2499" s="118" t="str">
        <f t="shared" si="39"/>
        <v>352039山口市</v>
      </c>
      <c r="H2499" s="117"/>
      <c r="J2499" s="117"/>
      <c r="K2499" s="121">
        <v>13347534</v>
      </c>
      <c r="L2499" s="121">
        <v>5985552</v>
      </c>
      <c r="M2499" s="121">
        <v>3274101</v>
      </c>
      <c r="N2499" s="121">
        <v>2022287</v>
      </c>
      <c r="O2499" s="121">
        <v>14960</v>
      </c>
    </row>
    <row r="2500" spans="1:15" x14ac:dyDescent="0.4">
      <c r="A2500" s="117" t="s">
        <v>6634</v>
      </c>
      <c r="B2500" s="117" t="s">
        <v>225</v>
      </c>
      <c r="C2500" s="117" t="s">
        <v>224</v>
      </c>
      <c r="D2500" s="117" t="s">
        <v>223</v>
      </c>
      <c r="E2500" s="117" t="s">
        <v>1661</v>
      </c>
      <c r="F2500" s="117" t="s">
        <v>1660</v>
      </c>
      <c r="G2500" s="118" t="str">
        <f t="shared" si="39"/>
        <v>352047萩市</v>
      </c>
      <c r="H2500" s="117"/>
      <c r="J2500" s="117"/>
      <c r="K2500" s="121">
        <v>5866757</v>
      </c>
      <c r="L2500" s="121">
        <v>2414875</v>
      </c>
      <c r="M2500" s="121">
        <v>1289109</v>
      </c>
      <c r="N2500" s="121">
        <v>814539</v>
      </c>
      <c r="O2500" s="121">
        <v>5321</v>
      </c>
    </row>
    <row r="2501" spans="1:15" x14ac:dyDescent="0.4">
      <c r="A2501" s="117" t="s">
        <v>6634</v>
      </c>
      <c r="B2501" s="117" t="s">
        <v>225</v>
      </c>
      <c r="C2501" s="117" t="s">
        <v>224</v>
      </c>
      <c r="D2501" s="117" t="s">
        <v>223</v>
      </c>
      <c r="E2501" s="117" t="s">
        <v>1659</v>
      </c>
      <c r="F2501" s="117" t="s">
        <v>1658</v>
      </c>
      <c r="G2501" s="118" t="str">
        <f t="shared" si="39"/>
        <v>352063防府市</v>
      </c>
      <c r="H2501" s="117"/>
      <c r="J2501" s="117"/>
      <c r="K2501" s="121">
        <v>6613116</v>
      </c>
      <c r="L2501" s="121">
        <v>2855732</v>
      </c>
      <c r="M2501" s="121">
        <v>1507913</v>
      </c>
      <c r="N2501" s="121">
        <v>952091</v>
      </c>
      <c r="O2501" s="121">
        <v>7437</v>
      </c>
    </row>
    <row r="2502" spans="1:15" x14ac:dyDescent="0.4">
      <c r="A2502" s="117" t="s">
        <v>6634</v>
      </c>
      <c r="B2502" s="117" t="s">
        <v>225</v>
      </c>
      <c r="C2502" s="117" t="s">
        <v>224</v>
      </c>
      <c r="D2502" s="117" t="s">
        <v>223</v>
      </c>
      <c r="E2502" s="117" t="s">
        <v>1657</v>
      </c>
      <c r="F2502" s="117" t="s">
        <v>1656</v>
      </c>
      <c r="G2502" s="118" t="str">
        <f t="shared" si="39"/>
        <v>352071下松市</v>
      </c>
      <c r="H2502" s="117"/>
      <c r="J2502" s="117"/>
      <c r="K2502" s="121">
        <v>3031566</v>
      </c>
      <c r="L2502" s="121">
        <v>1348273</v>
      </c>
      <c r="M2502" s="121">
        <v>708940</v>
      </c>
      <c r="N2502" s="121">
        <v>479995</v>
      </c>
      <c r="O2502" s="121">
        <v>3173</v>
      </c>
    </row>
    <row r="2503" spans="1:15" x14ac:dyDescent="0.4">
      <c r="A2503" s="117" t="s">
        <v>6634</v>
      </c>
      <c r="B2503" s="117" t="s">
        <v>225</v>
      </c>
      <c r="C2503" s="117" t="s">
        <v>224</v>
      </c>
      <c r="D2503" s="117" t="s">
        <v>223</v>
      </c>
      <c r="E2503" s="117" t="s">
        <v>1655</v>
      </c>
      <c r="F2503" s="117" t="s">
        <v>1654</v>
      </c>
      <c r="G2503" s="118" t="str">
        <f t="shared" si="39"/>
        <v>352080岩国市</v>
      </c>
      <c r="H2503" s="117"/>
      <c r="J2503" s="117"/>
      <c r="K2503" s="121">
        <v>10050918</v>
      </c>
      <c r="L2503" s="121">
        <v>4150657</v>
      </c>
      <c r="M2503" s="121">
        <v>2264275</v>
      </c>
      <c r="N2503" s="121">
        <v>1439614</v>
      </c>
      <c r="O2503" s="121">
        <v>13742</v>
      </c>
    </row>
    <row r="2504" spans="1:15" x14ac:dyDescent="0.4">
      <c r="A2504" s="117" t="s">
        <v>6634</v>
      </c>
      <c r="B2504" s="117" t="s">
        <v>225</v>
      </c>
      <c r="C2504" s="117" t="s">
        <v>224</v>
      </c>
      <c r="D2504" s="117" t="s">
        <v>223</v>
      </c>
      <c r="E2504" s="117" t="s">
        <v>1653</v>
      </c>
      <c r="F2504" s="117" t="s">
        <v>1652</v>
      </c>
      <c r="G2504" s="118" t="str">
        <f t="shared" si="39"/>
        <v>352101光市</v>
      </c>
      <c r="H2504" s="117"/>
      <c r="J2504" s="117"/>
      <c r="K2504" s="121">
        <v>3301171</v>
      </c>
      <c r="L2504" s="121">
        <v>1430934</v>
      </c>
      <c r="M2504" s="121">
        <v>706480</v>
      </c>
      <c r="N2504" s="121">
        <v>448279</v>
      </c>
      <c r="O2504" s="121">
        <v>2822</v>
      </c>
    </row>
    <row r="2505" spans="1:15" x14ac:dyDescent="0.4">
      <c r="A2505" s="117" t="s">
        <v>6634</v>
      </c>
      <c r="B2505" s="117" t="s">
        <v>225</v>
      </c>
      <c r="C2505" s="117" t="s">
        <v>224</v>
      </c>
      <c r="D2505" s="117" t="s">
        <v>223</v>
      </c>
      <c r="E2505" s="117" t="s">
        <v>1651</v>
      </c>
      <c r="F2505" s="117" t="s">
        <v>1650</v>
      </c>
      <c r="G2505" s="118" t="str">
        <f t="shared" si="39"/>
        <v>352110長門市</v>
      </c>
      <c r="H2505" s="117"/>
      <c r="J2505" s="117"/>
      <c r="K2505" s="121">
        <v>3497337</v>
      </c>
      <c r="L2505" s="121">
        <v>1538741</v>
      </c>
      <c r="M2505" s="121">
        <v>738622</v>
      </c>
      <c r="N2505" s="121">
        <v>516202</v>
      </c>
      <c r="O2505" s="121">
        <v>3537</v>
      </c>
    </row>
    <row r="2506" spans="1:15" x14ac:dyDescent="0.4">
      <c r="A2506" s="117" t="s">
        <v>6634</v>
      </c>
      <c r="B2506" s="117" t="s">
        <v>225</v>
      </c>
      <c r="C2506" s="117" t="s">
        <v>224</v>
      </c>
      <c r="D2506" s="117" t="s">
        <v>223</v>
      </c>
      <c r="E2506" s="117" t="s">
        <v>1649</v>
      </c>
      <c r="F2506" s="117" t="s">
        <v>1648</v>
      </c>
      <c r="G2506" s="118" t="str">
        <f t="shared" si="39"/>
        <v>352128柳井市</v>
      </c>
      <c r="H2506" s="117"/>
      <c r="J2506" s="117"/>
      <c r="K2506" s="121">
        <v>2554182</v>
      </c>
      <c r="L2506" s="121">
        <v>1123477</v>
      </c>
      <c r="M2506" s="121">
        <v>560677</v>
      </c>
      <c r="N2506" s="121">
        <v>384996</v>
      </c>
      <c r="O2506" s="121">
        <v>2106</v>
      </c>
    </row>
    <row r="2507" spans="1:15" x14ac:dyDescent="0.4">
      <c r="A2507" s="117" t="s">
        <v>6634</v>
      </c>
      <c r="B2507" s="117" t="s">
        <v>225</v>
      </c>
      <c r="C2507" s="117" t="s">
        <v>224</v>
      </c>
      <c r="D2507" s="117" t="s">
        <v>223</v>
      </c>
      <c r="E2507" s="117" t="s">
        <v>1647</v>
      </c>
      <c r="F2507" s="117" t="s">
        <v>1646</v>
      </c>
      <c r="G2507" s="118" t="str">
        <f t="shared" si="39"/>
        <v>352136美祢市</v>
      </c>
      <c r="H2507" s="117"/>
      <c r="J2507" s="117"/>
      <c r="K2507" s="121">
        <v>2767235</v>
      </c>
      <c r="L2507" s="121">
        <v>1227920</v>
      </c>
      <c r="M2507" s="121">
        <v>641924</v>
      </c>
      <c r="N2507" s="121">
        <v>412419</v>
      </c>
      <c r="O2507" s="121">
        <v>2517</v>
      </c>
    </row>
    <row r="2508" spans="1:15" x14ac:dyDescent="0.4">
      <c r="A2508" s="117" t="s">
        <v>6634</v>
      </c>
      <c r="B2508" s="117" t="s">
        <v>225</v>
      </c>
      <c r="C2508" s="117" t="s">
        <v>224</v>
      </c>
      <c r="D2508" s="117" t="s">
        <v>223</v>
      </c>
      <c r="E2508" s="117" t="s">
        <v>1645</v>
      </c>
      <c r="F2508" s="117" t="s">
        <v>1644</v>
      </c>
      <c r="G2508" s="118" t="str">
        <f t="shared" si="39"/>
        <v>352152周南市</v>
      </c>
      <c r="H2508" s="117"/>
      <c r="J2508" s="117"/>
      <c r="K2508" s="121">
        <v>10597201</v>
      </c>
      <c r="L2508" s="121">
        <v>4743984</v>
      </c>
      <c r="M2508" s="121">
        <v>2397106</v>
      </c>
      <c r="N2508" s="121">
        <v>1585028</v>
      </c>
      <c r="O2508" s="121">
        <v>10393</v>
      </c>
    </row>
    <row r="2509" spans="1:15" x14ac:dyDescent="0.4">
      <c r="A2509" s="117" t="s">
        <v>6634</v>
      </c>
      <c r="B2509" s="117" t="s">
        <v>225</v>
      </c>
      <c r="C2509" s="117" t="s">
        <v>224</v>
      </c>
      <c r="D2509" s="117" t="s">
        <v>223</v>
      </c>
      <c r="E2509" s="117" t="s">
        <v>1643</v>
      </c>
      <c r="F2509" s="117" t="s">
        <v>1642</v>
      </c>
      <c r="G2509" s="118" t="str">
        <f t="shared" si="39"/>
        <v>352161山陽小野田市</v>
      </c>
      <c r="H2509" s="117"/>
      <c r="J2509" s="117"/>
      <c r="K2509" s="121">
        <v>3819658</v>
      </c>
      <c r="L2509" s="121">
        <v>1760067</v>
      </c>
      <c r="M2509" s="121">
        <v>872597</v>
      </c>
      <c r="N2509" s="121">
        <v>574637</v>
      </c>
      <c r="O2509" s="121">
        <v>3563</v>
      </c>
    </row>
    <row r="2510" spans="1:15" x14ac:dyDescent="0.4">
      <c r="A2510" s="117" t="s">
        <v>6634</v>
      </c>
      <c r="B2510" s="117" t="s">
        <v>225</v>
      </c>
      <c r="C2510" s="117" t="s">
        <v>224</v>
      </c>
      <c r="D2510" s="117" t="s">
        <v>223</v>
      </c>
      <c r="E2510" s="117" t="s">
        <v>1641</v>
      </c>
      <c r="F2510" s="117" t="s">
        <v>1640</v>
      </c>
      <c r="G2510" s="118" t="str">
        <f t="shared" si="39"/>
        <v>353051周防大島町</v>
      </c>
      <c r="H2510" s="117"/>
      <c r="J2510" s="117"/>
      <c r="K2510" s="121">
        <v>1914405</v>
      </c>
      <c r="L2510" s="121">
        <v>804907</v>
      </c>
      <c r="M2510" s="121">
        <v>410204</v>
      </c>
      <c r="N2510" s="121">
        <v>270433</v>
      </c>
      <c r="O2510" s="121">
        <v>1658</v>
      </c>
    </row>
    <row r="2511" spans="1:15" x14ac:dyDescent="0.4">
      <c r="A2511" s="117" t="s">
        <v>6634</v>
      </c>
      <c r="B2511" s="117" t="s">
        <v>225</v>
      </c>
      <c r="C2511" s="117" t="s">
        <v>224</v>
      </c>
      <c r="D2511" s="117" t="s">
        <v>223</v>
      </c>
      <c r="E2511" s="117" t="s">
        <v>1639</v>
      </c>
      <c r="F2511" s="117" t="s">
        <v>1638</v>
      </c>
      <c r="G2511" s="118" t="str">
        <f t="shared" si="39"/>
        <v>353213和木町</v>
      </c>
      <c r="H2511" s="117"/>
      <c r="J2511" s="117"/>
      <c r="K2511" s="121">
        <v>607051</v>
      </c>
      <c r="L2511" s="121">
        <v>253888</v>
      </c>
      <c r="M2511" s="121">
        <v>124929</v>
      </c>
      <c r="N2511" s="121">
        <v>102237</v>
      </c>
      <c r="O2511" s="121">
        <v>584</v>
      </c>
    </row>
    <row r="2512" spans="1:15" x14ac:dyDescent="0.4">
      <c r="A2512" s="117" t="s">
        <v>6634</v>
      </c>
      <c r="B2512" s="117" t="s">
        <v>225</v>
      </c>
      <c r="C2512" s="117" t="s">
        <v>224</v>
      </c>
      <c r="D2512" s="117" t="s">
        <v>223</v>
      </c>
      <c r="E2512" s="117" t="s">
        <v>1637</v>
      </c>
      <c r="F2512" s="117" t="s">
        <v>1636</v>
      </c>
      <c r="G2512" s="118" t="str">
        <f t="shared" si="39"/>
        <v>353418上関町</v>
      </c>
      <c r="H2512" s="117"/>
      <c r="J2512" s="117"/>
      <c r="K2512" s="121">
        <v>564676</v>
      </c>
      <c r="L2512" s="121">
        <v>227564</v>
      </c>
      <c r="M2512" s="121">
        <v>103070</v>
      </c>
      <c r="N2512" s="121">
        <v>81695</v>
      </c>
      <c r="O2512" s="121">
        <v>521</v>
      </c>
    </row>
    <row r="2513" spans="1:15" x14ac:dyDescent="0.4">
      <c r="A2513" s="117" t="s">
        <v>6634</v>
      </c>
      <c r="B2513" s="117" t="s">
        <v>225</v>
      </c>
      <c r="C2513" s="117" t="s">
        <v>224</v>
      </c>
      <c r="D2513" s="117" t="s">
        <v>223</v>
      </c>
      <c r="E2513" s="117" t="s">
        <v>1635</v>
      </c>
      <c r="F2513" s="117" t="s">
        <v>1634</v>
      </c>
      <c r="G2513" s="118" t="str">
        <f t="shared" si="39"/>
        <v>353434田布施町</v>
      </c>
      <c r="H2513" s="117"/>
      <c r="J2513" s="117"/>
      <c r="K2513" s="121">
        <v>1049849</v>
      </c>
      <c r="L2513" s="121">
        <v>426974</v>
      </c>
      <c r="M2513" s="121">
        <v>193612</v>
      </c>
      <c r="N2513" s="121">
        <v>148415</v>
      </c>
      <c r="O2513" s="121">
        <v>819</v>
      </c>
    </row>
    <row r="2514" spans="1:15" x14ac:dyDescent="0.4">
      <c r="A2514" s="117" t="s">
        <v>6634</v>
      </c>
      <c r="B2514" s="117" t="s">
        <v>225</v>
      </c>
      <c r="C2514" s="117" t="s">
        <v>224</v>
      </c>
      <c r="D2514" s="117" t="s">
        <v>223</v>
      </c>
      <c r="E2514" s="117" t="s">
        <v>1633</v>
      </c>
      <c r="F2514" s="117" t="s">
        <v>1632</v>
      </c>
      <c r="G2514" s="118" t="str">
        <f t="shared" si="39"/>
        <v>353442平生町</v>
      </c>
      <c r="H2514" s="117"/>
      <c r="J2514" s="117"/>
      <c r="K2514" s="121">
        <v>972151</v>
      </c>
      <c r="L2514" s="121">
        <v>418295</v>
      </c>
      <c r="M2514" s="121">
        <v>197263</v>
      </c>
      <c r="N2514" s="121">
        <v>140422</v>
      </c>
      <c r="O2514" s="121">
        <v>872</v>
      </c>
    </row>
    <row r="2515" spans="1:15" x14ac:dyDescent="0.4">
      <c r="A2515" s="117" t="s">
        <v>6634</v>
      </c>
      <c r="B2515" s="117" t="s">
        <v>225</v>
      </c>
      <c r="C2515" s="117" t="s">
        <v>224</v>
      </c>
      <c r="D2515" s="117" t="s">
        <v>223</v>
      </c>
      <c r="E2515" s="117" t="s">
        <v>1631</v>
      </c>
      <c r="F2515" s="117" t="s">
        <v>1630</v>
      </c>
      <c r="G2515" s="118" t="str">
        <f t="shared" si="39"/>
        <v>355020阿武町</v>
      </c>
      <c r="H2515" s="117"/>
      <c r="J2515" s="117"/>
      <c r="K2515" s="121">
        <v>525997</v>
      </c>
      <c r="L2515" s="121">
        <v>214690</v>
      </c>
      <c r="M2515" s="121">
        <v>103041</v>
      </c>
      <c r="N2515" s="121">
        <v>76210</v>
      </c>
      <c r="O2515" s="121">
        <v>471</v>
      </c>
    </row>
    <row r="2516" spans="1:15" x14ac:dyDescent="0.4">
      <c r="A2516" s="117" t="s">
        <v>6634</v>
      </c>
      <c r="B2516" s="117" t="s">
        <v>225</v>
      </c>
      <c r="C2516" s="117" t="s">
        <v>224</v>
      </c>
      <c r="D2516" s="117" t="s">
        <v>223</v>
      </c>
      <c r="E2516" s="117" t="s">
        <v>1629</v>
      </c>
      <c r="F2516" s="117" t="s">
        <v>1628</v>
      </c>
      <c r="G2516" s="118" t="str">
        <f t="shared" si="39"/>
        <v>358045周南地区福祉施設組合</v>
      </c>
      <c r="H2516" s="117"/>
      <c r="J2516" s="117"/>
      <c r="K2516" s="121">
        <v>200677</v>
      </c>
      <c r="L2516" s="121">
        <v>85431</v>
      </c>
      <c r="M2516" s="121">
        <v>40434</v>
      </c>
      <c r="N2516" s="121">
        <v>26870</v>
      </c>
      <c r="O2516" s="121">
        <v>161</v>
      </c>
    </row>
    <row r="2517" spans="1:15" x14ac:dyDescent="0.4">
      <c r="A2517" s="117" t="s">
        <v>6634</v>
      </c>
      <c r="B2517" s="117" t="s">
        <v>225</v>
      </c>
      <c r="C2517" s="117" t="s">
        <v>224</v>
      </c>
      <c r="D2517" s="117" t="s">
        <v>223</v>
      </c>
      <c r="E2517" s="117" t="s">
        <v>1627</v>
      </c>
      <c r="F2517" s="117" t="s">
        <v>1626</v>
      </c>
      <c r="G2517" s="118" t="str">
        <f t="shared" si="39"/>
        <v>358053養護老人ホーム秋楽園組合</v>
      </c>
      <c r="H2517" s="117"/>
      <c r="J2517" s="117"/>
      <c r="K2517" s="121">
        <v>123029</v>
      </c>
      <c r="L2517" s="121">
        <v>62751</v>
      </c>
      <c r="M2517" s="121">
        <v>30461</v>
      </c>
      <c r="N2517" s="121">
        <v>19566</v>
      </c>
      <c r="O2517" s="121">
        <v>108</v>
      </c>
    </row>
    <row r="2518" spans="1:15" x14ac:dyDescent="0.4">
      <c r="A2518" s="117" t="s">
        <v>6634</v>
      </c>
      <c r="B2518" s="117" t="s">
        <v>225</v>
      </c>
      <c r="C2518" s="117" t="s">
        <v>224</v>
      </c>
      <c r="D2518" s="117" t="s">
        <v>223</v>
      </c>
      <c r="E2518" s="117" t="s">
        <v>1625</v>
      </c>
      <c r="F2518" s="117" t="s">
        <v>1624</v>
      </c>
      <c r="G2518" s="118" t="str">
        <f t="shared" si="39"/>
        <v>358126玖珂地方老人福祉施設組合</v>
      </c>
      <c r="H2518" s="117"/>
      <c r="J2518" s="117"/>
      <c r="K2518" s="121">
        <v>144032</v>
      </c>
      <c r="L2518" s="121">
        <v>77656</v>
      </c>
      <c r="M2518" s="121">
        <v>34038</v>
      </c>
      <c r="N2518" s="121">
        <v>22614</v>
      </c>
      <c r="O2518" s="121">
        <v>124</v>
      </c>
    </row>
    <row r="2519" spans="1:15" x14ac:dyDescent="0.4">
      <c r="A2519" s="117" t="s">
        <v>6634</v>
      </c>
      <c r="B2519" s="117" t="s">
        <v>225</v>
      </c>
      <c r="C2519" s="117" t="s">
        <v>224</v>
      </c>
      <c r="D2519" s="117" t="s">
        <v>223</v>
      </c>
      <c r="E2519" s="117" t="s">
        <v>1623</v>
      </c>
      <c r="F2519" s="117" t="s">
        <v>1622</v>
      </c>
      <c r="G2519" s="118" t="str">
        <f t="shared" si="39"/>
        <v>358282玖西環境衛生組合</v>
      </c>
      <c r="H2519" s="117"/>
      <c r="J2519" s="117"/>
      <c r="K2519" s="121">
        <v>28855</v>
      </c>
      <c r="L2519" s="121">
        <v>13983</v>
      </c>
      <c r="M2519" s="121">
        <v>7532</v>
      </c>
      <c r="N2519" s="121">
        <v>4846</v>
      </c>
      <c r="O2519" s="121">
        <v>75</v>
      </c>
    </row>
    <row r="2520" spans="1:15" x14ac:dyDescent="0.4">
      <c r="A2520" s="117" t="s">
        <v>6634</v>
      </c>
      <c r="B2520" s="117" t="s">
        <v>225</v>
      </c>
      <c r="C2520" s="117" t="s">
        <v>224</v>
      </c>
      <c r="D2520" s="117" t="s">
        <v>223</v>
      </c>
      <c r="E2520" s="117" t="s">
        <v>1621</v>
      </c>
      <c r="F2520" s="117" t="s">
        <v>1620</v>
      </c>
      <c r="G2520" s="118" t="str">
        <f t="shared" si="39"/>
        <v>358304周東環境衛生組合</v>
      </c>
      <c r="H2520" s="117"/>
      <c r="J2520" s="117"/>
      <c r="K2520" s="121">
        <v>93152</v>
      </c>
      <c r="L2520" s="121">
        <v>46474</v>
      </c>
      <c r="M2520" s="121">
        <v>24604</v>
      </c>
      <c r="N2520" s="121">
        <v>15095</v>
      </c>
      <c r="O2520" s="121">
        <v>198</v>
      </c>
    </row>
    <row r="2521" spans="1:15" x14ac:dyDescent="0.4">
      <c r="A2521" s="117" t="s">
        <v>6634</v>
      </c>
      <c r="B2521" s="117" t="s">
        <v>225</v>
      </c>
      <c r="C2521" s="117" t="s">
        <v>224</v>
      </c>
      <c r="D2521" s="117" t="s">
        <v>223</v>
      </c>
      <c r="E2521" s="117" t="s">
        <v>1619</v>
      </c>
      <c r="F2521" s="117" t="s">
        <v>1618</v>
      </c>
      <c r="G2521" s="118" t="str">
        <f t="shared" si="39"/>
        <v>358347熊南総合事務組合</v>
      </c>
      <c r="H2521" s="117"/>
      <c r="J2521" s="117"/>
      <c r="K2521" s="121">
        <v>24165</v>
      </c>
      <c r="L2521" s="121">
        <v>10989</v>
      </c>
      <c r="M2521" s="121">
        <v>5434</v>
      </c>
      <c r="N2521" s="121">
        <v>3321</v>
      </c>
      <c r="O2521" s="121">
        <v>28</v>
      </c>
    </row>
    <row r="2522" spans="1:15" x14ac:dyDescent="0.4">
      <c r="A2522" s="117" t="s">
        <v>6634</v>
      </c>
      <c r="B2522" s="117" t="s">
        <v>225</v>
      </c>
      <c r="C2522" s="117" t="s">
        <v>224</v>
      </c>
      <c r="D2522" s="117" t="s">
        <v>223</v>
      </c>
      <c r="E2522" s="117" t="s">
        <v>1617</v>
      </c>
      <c r="F2522" s="117" t="s">
        <v>1616</v>
      </c>
      <c r="G2522" s="118" t="str">
        <f t="shared" si="39"/>
        <v>358371周南地区衛生施設組合</v>
      </c>
      <c r="H2522" s="117"/>
      <c r="J2522" s="117"/>
      <c r="K2522" s="121">
        <v>271260</v>
      </c>
      <c r="L2522" s="121">
        <v>133234</v>
      </c>
      <c r="M2522" s="121">
        <v>64311</v>
      </c>
      <c r="N2522" s="121">
        <v>41659</v>
      </c>
      <c r="O2522" s="121">
        <v>566</v>
      </c>
    </row>
    <row r="2523" spans="1:15" x14ac:dyDescent="0.4">
      <c r="A2523" s="117" t="s">
        <v>6634</v>
      </c>
      <c r="B2523" s="117" t="s">
        <v>225</v>
      </c>
      <c r="C2523" s="117" t="s">
        <v>224</v>
      </c>
      <c r="D2523" s="117" t="s">
        <v>223</v>
      </c>
      <c r="E2523" s="117" t="s">
        <v>1615</v>
      </c>
      <c r="F2523" s="117" t="s">
        <v>1614</v>
      </c>
      <c r="G2523" s="118" t="str">
        <f t="shared" si="39"/>
        <v>358436柳井地区広域消防組合</v>
      </c>
      <c r="H2523" s="117"/>
      <c r="J2523" s="117"/>
      <c r="K2523" s="121">
        <v>912595</v>
      </c>
      <c r="L2523" s="121">
        <v>459504</v>
      </c>
      <c r="M2523" s="121">
        <v>278292</v>
      </c>
      <c r="N2523" s="121">
        <v>152234</v>
      </c>
      <c r="O2523" s="121">
        <v>1709</v>
      </c>
    </row>
    <row r="2524" spans="1:15" x14ac:dyDescent="0.4">
      <c r="A2524" s="117" t="s">
        <v>6634</v>
      </c>
      <c r="B2524" s="117" t="s">
        <v>225</v>
      </c>
      <c r="C2524" s="117" t="s">
        <v>224</v>
      </c>
      <c r="D2524" s="117" t="s">
        <v>223</v>
      </c>
      <c r="E2524" s="117" t="s">
        <v>1613</v>
      </c>
      <c r="F2524" s="117" t="s">
        <v>1612</v>
      </c>
      <c r="G2524" s="118" t="str">
        <f t="shared" si="39"/>
        <v>358461光地区消防組合</v>
      </c>
      <c r="H2524" s="117"/>
      <c r="J2524" s="117"/>
      <c r="K2524" s="121">
        <v>805113</v>
      </c>
      <c r="L2524" s="121">
        <v>417411</v>
      </c>
      <c r="M2524" s="121">
        <v>246272</v>
      </c>
      <c r="N2524" s="121">
        <v>136546</v>
      </c>
      <c r="O2524" s="121">
        <v>1413</v>
      </c>
    </row>
    <row r="2525" spans="1:15" x14ac:dyDescent="0.4">
      <c r="A2525" s="117" t="s">
        <v>6634</v>
      </c>
      <c r="B2525" s="117" t="s">
        <v>225</v>
      </c>
      <c r="C2525" s="117" t="s">
        <v>224</v>
      </c>
      <c r="D2525" s="117" t="s">
        <v>223</v>
      </c>
      <c r="E2525" s="117" t="s">
        <v>1611</v>
      </c>
      <c r="F2525" s="117" t="s">
        <v>1610</v>
      </c>
      <c r="G2525" s="118" t="str">
        <f t="shared" si="39"/>
        <v>358487岩国地区消防組合</v>
      </c>
      <c r="H2525" s="117"/>
      <c r="J2525" s="117"/>
      <c r="K2525" s="121">
        <v>1584281</v>
      </c>
      <c r="L2525" s="121">
        <v>769976</v>
      </c>
      <c r="M2525" s="121">
        <v>476636</v>
      </c>
      <c r="N2525" s="121">
        <v>259954</v>
      </c>
      <c r="O2525" s="121">
        <v>2980</v>
      </c>
    </row>
    <row r="2526" spans="1:15" x14ac:dyDescent="0.4">
      <c r="A2526" s="117" t="s">
        <v>6634</v>
      </c>
      <c r="B2526" s="117" t="s">
        <v>225</v>
      </c>
      <c r="C2526" s="117" t="s">
        <v>224</v>
      </c>
      <c r="D2526" s="117" t="s">
        <v>223</v>
      </c>
      <c r="E2526" s="117" t="s">
        <v>1609</v>
      </c>
      <c r="F2526" s="117" t="s">
        <v>1608</v>
      </c>
      <c r="G2526" s="118" t="str">
        <f t="shared" si="39"/>
        <v>358517周陽環境整備組合</v>
      </c>
      <c r="H2526" s="117"/>
      <c r="J2526" s="117"/>
      <c r="K2526" s="121">
        <v>17271</v>
      </c>
      <c r="L2526" s="121">
        <v>7388</v>
      </c>
      <c r="M2526" s="121">
        <v>3344</v>
      </c>
      <c r="N2526" s="121">
        <v>2229</v>
      </c>
      <c r="O2526" s="121">
        <v>57</v>
      </c>
    </row>
    <row r="2527" spans="1:15" x14ac:dyDescent="0.4">
      <c r="A2527" s="117" t="s">
        <v>6634</v>
      </c>
      <c r="B2527" s="117" t="s">
        <v>225</v>
      </c>
      <c r="C2527" s="117" t="s">
        <v>224</v>
      </c>
      <c r="D2527" s="117" t="s">
        <v>223</v>
      </c>
      <c r="E2527" s="117" t="s">
        <v>1607</v>
      </c>
      <c r="F2527" s="117" t="s">
        <v>1606</v>
      </c>
      <c r="G2527" s="118" t="str">
        <f t="shared" si="39"/>
        <v>358592周南東部環境施設組合</v>
      </c>
      <c r="H2527" s="117"/>
      <c r="J2527" s="117"/>
      <c r="K2527" s="121">
        <v>51644</v>
      </c>
      <c r="L2527" s="121">
        <v>29328</v>
      </c>
      <c r="M2527" s="121">
        <v>13014</v>
      </c>
      <c r="N2527" s="121">
        <v>8003</v>
      </c>
      <c r="O2527" s="121">
        <v>143</v>
      </c>
    </row>
    <row r="2528" spans="1:15" x14ac:dyDescent="0.4">
      <c r="A2528" s="117" t="s">
        <v>6634</v>
      </c>
      <c r="B2528" s="117" t="s">
        <v>225</v>
      </c>
      <c r="C2528" s="117" t="s">
        <v>224</v>
      </c>
      <c r="D2528" s="117" t="s">
        <v>223</v>
      </c>
      <c r="E2528" s="117" t="s">
        <v>1605</v>
      </c>
      <c r="F2528" s="117" t="s">
        <v>1604</v>
      </c>
      <c r="G2528" s="118" t="str">
        <f t="shared" si="39"/>
        <v>358690山口県市町総合事務組合</v>
      </c>
      <c r="H2528" s="117"/>
      <c r="J2528" s="117"/>
      <c r="K2528" s="121">
        <v>971941</v>
      </c>
      <c r="L2528" s="121">
        <v>19267</v>
      </c>
      <c r="M2528" s="121">
        <v>9306</v>
      </c>
      <c r="N2528" s="121">
        <v>7378</v>
      </c>
      <c r="O2528" s="121">
        <v>27</v>
      </c>
    </row>
    <row r="2529" spans="1:15" x14ac:dyDescent="0.4">
      <c r="A2529" s="117" t="s">
        <v>6634</v>
      </c>
      <c r="B2529" s="117" t="s">
        <v>225</v>
      </c>
      <c r="C2529" s="117" t="s">
        <v>224</v>
      </c>
      <c r="D2529" s="117" t="s">
        <v>223</v>
      </c>
      <c r="E2529" s="117" t="s">
        <v>1603</v>
      </c>
      <c r="F2529" s="117" t="s">
        <v>1602</v>
      </c>
      <c r="G2529" s="118" t="str">
        <f t="shared" si="39"/>
        <v>358703山口県後期高齢者医療広域連合</v>
      </c>
      <c r="H2529" s="117"/>
      <c r="J2529" s="117"/>
      <c r="K2529" s="121">
        <v>2549</v>
      </c>
      <c r="L2529" s="121">
        <v>0</v>
      </c>
      <c r="M2529" s="121">
        <v>2254</v>
      </c>
      <c r="N2529" s="121">
        <v>0</v>
      </c>
      <c r="O2529" s="121">
        <v>3</v>
      </c>
    </row>
    <row r="2530" spans="1:15" x14ac:dyDescent="0.4">
      <c r="A2530" s="117" t="s">
        <v>6634</v>
      </c>
      <c r="B2530" s="117" t="s">
        <v>225</v>
      </c>
      <c r="C2530" s="117" t="s">
        <v>224</v>
      </c>
      <c r="D2530" s="117" t="s">
        <v>223</v>
      </c>
      <c r="E2530" s="117" t="s">
        <v>1601</v>
      </c>
      <c r="F2530" s="117" t="s">
        <v>1600</v>
      </c>
      <c r="G2530" s="118" t="str">
        <f t="shared" si="39"/>
        <v>358738萩・長門清掃一部事務組合</v>
      </c>
      <c r="H2530" s="117"/>
      <c r="J2530" s="117"/>
      <c r="K2530" s="121">
        <v>4661</v>
      </c>
      <c r="L2530" s="121">
        <v>0</v>
      </c>
      <c r="M2530" s="121">
        <v>0</v>
      </c>
      <c r="N2530" s="121">
        <v>0</v>
      </c>
      <c r="O2530" s="121">
        <v>0</v>
      </c>
    </row>
    <row r="2531" spans="1:15" x14ac:dyDescent="0.4">
      <c r="A2531" s="117" t="s">
        <v>6634</v>
      </c>
      <c r="B2531" s="117" t="s">
        <v>225</v>
      </c>
      <c r="C2531" s="117" t="s">
        <v>224</v>
      </c>
      <c r="D2531" s="117" t="s">
        <v>223</v>
      </c>
      <c r="E2531" s="117" t="s">
        <v>1599</v>
      </c>
      <c r="F2531" s="117" t="s">
        <v>1598</v>
      </c>
      <c r="G2531" s="118" t="str">
        <f t="shared" si="39"/>
        <v>358746宇部・山陽小野田消防組合</v>
      </c>
      <c r="H2531" s="117"/>
      <c r="J2531" s="117"/>
      <c r="K2531" s="121">
        <v>2446201</v>
      </c>
      <c r="L2531" s="121">
        <v>1185031</v>
      </c>
      <c r="M2531" s="121">
        <v>696211</v>
      </c>
      <c r="N2531" s="121">
        <v>394736</v>
      </c>
      <c r="O2531" s="121">
        <v>4422</v>
      </c>
    </row>
    <row r="2532" spans="1:15" x14ac:dyDescent="0.4">
      <c r="A2532" s="117" t="s">
        <v>6634</v>
      </c>
      <c r="B2532" s="117" t="s">
        <v>225</v>
      </c>
      <c r="C2532" s="117" t="s">
        <v>224</v>
      </c>
      <c r="D2532" s="117" t="s">
        <v>223</v>
      </c>
      <c r="E2532" s="117" t="s">
        <v>1596</v>
      </c>
      <c r="F2532" s="117" t="s">
        <v>1595</v>
      </c>
      <c r="G2532" s="118" t="str">
        <f t="shared" si="39"/>
        <v>362018徳島市</v>
      </c>
      <c r="H2532" s="117"/>
      <c r="J2532" s="117"/>
      <c r="K2532" s="121">
        <v>18528698</v>
      </c>
      <c r="L2532" s="121">
        <v>8487943</v>
      </c>
      <c r="M2532" s="121">
        <v>4443952</v>
      </c>
      <c r="N2532" s="121">
        <v>2797086</v>
      </c>
      <c r="O2532" s="121">
        <v>28440</v>
      </c>
    </row>
    <row r="2533" spans="1:15" x14ac:dyDescent="0.4">
      <c r="A2533" s="117" t="s">
        <v>6634</v>
      </c>
      <c r="B2533" s="117" t="s">
        <v>225</v>
      </c>
      <c r="C2533" s="117" t="s">
        <v>224</v>
      </c>
      <c r="D2533" s="117" t="s">
        <v>223</v>
      </c>
      <c r="E2533" s="117" t="s">
        <v>1594</v>
      </c>
      <c r="F2533" s="117" t="s">
        <v>1593</v>
      </c>
      <c r="G2533" s="118" t="str">
        <f t="shared" si="39"/>
        <v>362026鳴門市</v>
      </c>
      <c r="H2533" s="117"/>
      <c r="J2533" s="117"/>
      <c r="K2533" s="121">
        <v>4441709</v>
      </c>
      <c r="L2533" s="121">
        <v>1921400</v>
      </c>
      <c r="M2533" s="121">
        <v>1078491</v>
      </c>
      <c r="N2533" s="121">
        <v>697994</v>
      </c>
      <c r="O2533" s="121">
        <v>56</v>
      </c>
    </row>
    <row r="2534" spans="1:15" x14ac:dyDescent="0.4">
      <c r="A2534" s="117" t="s">
        <v>6634</v>
      </c>
      <c r="B2534" s="117" t="s">
        <v>225</v>
      </c>
      <c r="C2534" s="117" t="s">
        <v>224</v>
      </c>
      <c r="D2534" s="117" t="s">
        <v>223</v>
      </c>
      <c r="E2534" s="117" t="s">
        <v>1592</v>
      </c>
      <c r="F2534" s="117" t="s">
        <v>1591</v>
      </c>
      <c r="G2534" s="118" t="str">
        <f t="shared" si="39"/>
        <v>362034小松島市</v>
      </c>
      <c r="H2534" s="117"/>
      <c r="J2534" s="117"/>
      <c r="K2534" s="121">
        <v>2902929</v>
      </c>
      <c r="L2534" s="121">
        <v>1141053</v>
      </c>
      <c r="M2534" s="121">
        <v>664631</v>
      </c>
      <c r="N2534" s="121">
        <v>441777</v>
      </c>
      <c r="O2534" s="121">
        <v>5736</v>
      </c>
    </row>
    <row r="2535" spans="1:15" x14ac:dyDescent="0.4">
      <c r="A2535" s="117" t="s">
        <v>6634</v>
      </c>
      <c r="B2535" s="117" t="s">
        <v>225</v>
      </c>
      <c r="C2535" s="117" t="s">
        <v>224</v>
      </c>
      <c r="D2535" s="117" t="s">
        <v>223</v>
      </c>
      <c r="E2535" s="117" t="s">
        <v>1590</v>
      </c>
      <c r="F2535" s="117" t="s">
        <v>1589</v>
      </c>
      <c r="G2535" s="118" t="str">
        <f t="shared" si="39"/>
        <v>362042阿南市</v>
      </c>
      <c r="H2535" s="117"/>
      <c r="J2535" s="117"/>
      <c r="K2535" s="121">
        <v>7128748</v>
      </c>
      <c r="L2535" s="121">
        <v>2991214</v>
      </c>
      <c r="M2535" s="121">
        <v>1646124</v>
      </c>
      <c r="N2535" s="121">
        <v>1021156</v>
      </c>
      <c r="O2535" s="121">
        <v>6901</v>
      </c>
    </row>
    <row r="2536" spans="1:15" x14ac:dyDescent="0.4">
      <c r="A2536" s="117" t="s">
        <v>6634</v>
      </c>
      <c r="B2536" s="117" t="s">
        <v>225</v>
      </c>
      <c r="C2536" s="117" t="s">
        <v>224</v>
      </c>
      <c r="D2536" s="117" t="s">
        <v>223</v>
      </c>
      <c r="E2536" s="117" t="s">
        <v>1588</v>
      </c>
      <c r="F2536" s="117" t="s">
        <v>1587</v>
      </c>
      <c r="G2536" s="118" t="str">
        <f t="shared" si="39"/>
        <v>362051吉野川市</v>
      </c>
      <c r="H2536" s="117"/>
      <c r="J2536" s="117"/>
      <c r="K2536" s="121">
        <v>3461847</v>
      </c>
      <c r="L2536" s="121">
        <v>1361888</v>
      </c>
      <c r="M2536" s="121">
        <v>729867</v>
      </c>
      <c r="N2536" s="121">
        <v>483259</v>
      </c>
      <c r="O2536" s="121">
        <v>3094</v>
      </c>
    </row>
    <row r="2537" spans="1:15" x14ac:dyDescent="0.4">
      <c r="A2537" s="117" t="s">
        <v>6634</v>
      </c>
      <c r="B2537" s="117" t="s">
        <v>225</v>
      </c>
      <c r="C2537" s="117" t="s">
        <v>224</v>
      </c>
      <c r="D2537" s="117" t="s">
        <v>223</v>
      </c>
      <c r="E2537" s="117" t="s">
        <v>1586</v>
      </c>
      <c r="F2537" s="117" t="s">
        <v>1585</v>
      </c>
      <c r="G2537" s="118" t="str">
        <f t="shared" si="39"/>
        <v>362069阿波市</v>
      </c>
      <c r="H2537" s="117"/>
      <c r="J2537" s="117"/>
      <c r="K2537" s="121">
        <v>3130898</v>
      </c>
      <c r="L2537" s="121">
        <v>1343937</v>
      </c>
      <c r="M2537" s="121">
        <v>631734</v>
      </c>
      <c r="N2537" s="121">
        <v>444377</v>
      </c>
      <c r="O2537" s="121">
        <v>2487</v>
      </c>
    </row>
    <row r="2538" spans="1:15" x14ac:dyDescent="0.4">
      <c r="A2538" s="117" t="s">
        <v>6634</v>
      </c>
      <c r="B2538" s="117" t="s">
        <v>225</v>
      </c>
      <c r="C2538" s="117" t="s">
        <v>224</v>
      </c>
      <c r="D2538" s="117" t="s">
        <v>223</v>
      </c>
      <c r="E2538" s="117" t="s">
        <v>1584</v>
      </c>
      <c r="F2538" s="117" t="s">
        <v>1583</v>
      </c>
      <c r="G2538" s="118" t="str">
        <f t="shared" si="39"/>
        <v>362077美馬市</v>
      </c>
      <c r="H2538" s="117"/>
      <c r="J2538" s="117"/>
      <c r="K2538" s="121">
        <v>3410813</v>
      </c>
      <c r="L2538" s="121">
        <v>1429080</v>
      </c>
      <c r="M2538" s="121">
        <v>785851</v>
      </c>
      <c r="N2538" s="121">
        <v>505835</v>
      </c>
      <c r="O2538" s="121">
        <v>3099</v>
      </c>
    </row>
    <row r="2539" spans="1:15" x14ac:dyDescent="0.4">
      <c r="A2539" s="117" t="s">
        <v>6634</v>
      </c>
      <c r="B2539" s="117" t="s">
        <v>225</v>
      </c>
      <c r="C2539" s="117" t="s">
        <v>224</v>
      </c>
      <c r="D2539" s="117" t="s">
        <v>223</v>
      </c>
      <c r="E2539" s="117" t="s">
        <v>1582</v>
      </c>
      <c r="F2539" s="117" t="s">
        <v>1581</v>
      </c>
      <c r="G2539" s="118" t="str">
        <f t="shared" si="39"/>
        <v>362085三好市</v>
      </c>
      <c r="H2539" s="117"/>
      <c r="J2539" s="117"/>
      <c r="K2539" s="121">
        <v>3731703</v>
      </c>
      <c r="L2539" s="121">
        <v>1569161</v>
      </c>
      <c r="M2539" s="121">
        <v>809675</v>
      </c>
      <c r="N2539" s="121">
        <v>542955</v>
      </c>
      <c r="O2539" s="121">
        <v>2893</v>
      </c>
    </row>
    <row r="2540" spans="1:15" x14ac:dyDescent="0.4">
      <c r="A2540" s="117" t="s">
        <v>6634</v>
      </c>
      <c r="B2540" s="117" t="s">
        <v>225</v>
      </c>
      <c r="C2540" s="117" t="s">
        <v>224</v>
      </c>
      <c r="D2540" s="117" t="s">
        <v>223</v>
      </c>
      <c r="E2540" s="117" t="s">
        <v>1580</v>
      </c>
      <c r="F2540" s="117" t="s">
        <v>1579</v>
      </c>
      <c r="G2540" s="118" t="str">
        <f t="shared" si="39"/>
        <v>363014勝浦町</v>
      </c>
      <c r="H2540" s="117"/>
      <c r="J2540" s="117"/>
      <c r="K2540" s="121">
        <v>549378</v>
      </c>
      <c r="L2540" s="121">
        <v>214098</v>
      </c>
      <c r="M2540" s="121">
        <v>123437</v>
      </c>
      <c r="N2540" s="121">
        <v>83970</v>
      </c>
      <c r="O2540" s="121">
        <v>0</v>
      </c>
    </row>
    <row r="2541" spans="1:15" x14ac:dyDescent="0.4">
      <c r="A2541" s="117" t="s">
        <v>6634</v>
      </c>
      <c r="B2541" s="117" t="s">
        <v>225</v>
      </c>
      <c r="C2541" s="117" t="s">
        <v>224</v>
      </c>
      <c r="D2541" s="117" t="s">
        <v>223</v>
      </c>
      <c r="E2541" s="117" t="s">
        <v>1578</v>
      </c>
      <c r="F2541" s="117" t="s">
        <v>1577</v>
      </c>
      <c r="G2541" s="118" t="str">
        <f t="shared" si="39"/>
        <v>363022上勝町</v>
      </c>
      <c r="H2541" s="117"/>
      <c r="J2541" s="117"/>
      <c r="K2541" s="121">
        <v>442393</v>
      </c>
      <c r="L2541" s="121">
        <v>156877</v>
      </c>
      <c r="M2541" s="121">
        <v>79343</v>
      </c>
      <c r="N2541" s="121">
        <v>61545</v>
      </c>
      <c r="O2541" s="121">
        <v>346</v>
      </c>
    </row>
    <row r="2542" spans="1:15" x14ac:dyDescent="0.4">
      <c r="A2542" s="117" t="s">
        <v>6634</v>
      </c>
      <c r="B2542" s="117" t="s">
        <v>225</v>
      </c>
      <c r="C2542" s="117" t="s">
        <v>224</v>
      </c>
      <c r="D2542" s="117" t="s">
        <v>223</v>
      </c>
      <c r="E2542" s="117" t="s">
        <v>1576</v>
      </c>
      <c r="F2542" s="117" t="s">
        <v>1575</v>
      </c>
      <c r="G2542" s="118" t="str">
        <f t="shared" si="39"/>
        <v>363219佐那河内村</v>
      </c>
      <c r="H2542" s="117"/>
      <c r="J2542" s="117"/>
      <c r="K2542" s="121">
        <v>435163</v>
      </c>
      <c r="L2542" s="121">
        <v>167715</v>
      </c>
      <c r="M2542" s="121">
        <v>89199</v>
      </c>
      <c r="N2542" s="121">
        <v>68873</v>
      </c>
      <c r="O2542" s="121">
        <v>350</v>
      </c>
    </row>
    <row r="2543" spans="1:15" x14ac:dyDescent="0.4">
      <c r="A2543" s="117" t="s">
        <v>6634</v>
      </c>
      <c r="B2543" s="117" t="s">
        <v>225</v>
      </c>
      <c r="C2543" s="117" t="s">
        <v>224</v>
      </c>
      <c r="D2543" s="117" t="s">
        <v>223</v>
      </c>
      <c r="E2543" s="117" t="s">
        <v>1574</v>
      </c>
      <c r="F2543" s="117" t="s">
        <v>1573</v>
      </c>
      <c r="G2543" s="118" t="str">
        <f t="shared" si="39"/>
        <v>363413石井町</v>
      </c>
      <c r="H2543" s="117"/>
      <c r="J2543" s="117"/>
      <c r="K2543" s="121">
        <v>1569766</v>
      </c>
      <c r="L2543" s="121">
        <v>691802</v>
      </c>
      <c r="M2543" s="121">
        <v>333329</v>
      </c>
      <c r="N2543" s="121">
        <v>234681</v>
      </c>
      <c r="O2543" s="121">
        <v>1304</v>
      </c>
    </row>
    <row r="2544" spans="1:15" x14ac:dyDescent="0.4">
      <c r="A2544" s="117" t="s">
        <v>6634</v>
      </c>
      <c r="B2544" s="117" t="s">
        <v>225</v>
      </c>
      <c r="C2544" s="117" t="s">
        <v>224</v>
      </c>
      <c r="D2544" s="117" t="s">
        <v>223</v>
      </c>
      <c r="E2544" s="117" t="s">
        <v>1572</v>
      </c>
      <c r="F2544" s="117" t="s">
        <v>1571</v>
      </c>
      <c r="G2544" s="118" t="str">
        <f t="shared" si="39"/>
        <v>363421神山町</v>
      </c>
      <c r="H2544" s="117"/>
      <c r="J2544" s="117"/>
      <c r="K2544" s="121">
        <v>786551</v>
      </c>
      <c r="L2544" s="121">
        <v>330890</v>
      </c>
      <c r="M2544" s="121">
        <v>166146</v>
      </c>
      <c r="N2544" s="121">
        <v>123051</v>
      </c>
      <c r="O2544" s="121">
        <v>713</v>
      </c>
    </row>
    <row r="2545" spans="1:15" x14ac:dyDescent="0.4">
      <c r="A2545" s="117" t="s">
        <v>6634</v>
      </c>
      <c r="B2545" s="117" t="s">
        <v>225</v>
      </c>
      <c r="C2545" s="117" t="s">
        <v>224</v>
      </c>
      <c r="D2545" s="117" t="s">
        <v>223</v>
      </c>
      <c r="E2545" s="117" t="s">
        <v>1570</v>
      </c>
      <c r="F2545" s="117" t="s">
        <v>1569</v>
      </c>
      <c r="G2545" s="118" t="str">
        <f t="shared" si="39"/>
        <v>363685那賀町</v>
      </c>
      <c r="H2545" s="117"/>
      <c r="J2545" s="117"/>
      <c r="K2545" s="121">
        <v>1884112</v>
      </c>
      <c r="L2545" s="121">
        <v>827188</v>
      </c>
      <c r="M2545" s="121">
        <v>422312</v>
      </c>
      <c r="N2545" s="121">
        <v>281898</v>
      </c>
      <c r="O2545" s="121">
        <v>0</v>
      </c>
    </row>
    <row r="2546" spans="1:15" x14ac:dyDescent="0.4">
      <c r="A2546" s="117" t="s">
        <v>6634</v>
      </c>
      <c r="B2546" s="117" t="s">
        <v>225</v>
      </c>
      <c r="C2546" s="117" t="s">
        <v>224</v>
      </c>
      <c r="D2546" s="117" t="s">
        <v>223</v>
      </c>
      <c r="E2546" s="117" t="s">
        <v>1568</v>
      </c>
      <c r="F2546" s="117" t="s">
        <v>1567</v>
      </c>
      <c r="G2546" s="118" t="str">
        <f t="shared" si="39"/>
        <v>363839牟岐町</v>
      </c>
      <c r="H2546" s="117"/>
      <c r="J2546" s="117"/>
      <c r="K2546" s="121">
        <v>577814</v>
      </c>
      <c r="L2546" s="121">
        <v>244729</v>
      </c>
      <c r="M2546" s="121">
        <v>128414</v>
      </c>
      <c r="N2546" s="121">
        <v>89483</v>
      </c>
      <c r="O2546" s="121">
        <v>434</v>
      </c>
    </row>
    <row r="2547" spans="1:15" x14ac:dyDescent="0.4">
      <c r="A2547" s="117" t="s">
        <v>6634</v>
      </c>
      <c r="B2547" s="117" t="s">
        <v>225</v>
      </c>
      <c r="C2547" s="117" t="s">
        <v>224</v>
      </c>
      <c r="D2547" s="117" t="s">
        <v>223</v>
      </c>
      <c r="E2547" s="117" t="s">
        <v>1566</v>
      </c>
      <c r="F2547" s="117" t="s">
        <v>1565</v>
      </c>
      <c r="G2547" s="118" t="str">
        <f t="shared" si="39"/>
        <v>363871美波町</v>
      </c>
      <c r="H2547" s="117"/>
      <c r="J2547" s="117"/>
      <c r="K2547" s="121">
        <v>1001282</v>
      </c>
      <c r="L2547" s="121">
        <v>437857</v>
      </c>
      <c r="M2547" s="121">
        <v>225175</v>
      </c>
      <c r="N2547" s="121">
        <v>157619</v>
      </c>
      <c r="O2547" s="121">
        <v>800</v>
      </c>
    </row>
    <row r="2548" spans="1:15" x14ac:dyDescent="0.4">
      <c r="A2548" s="117" t="s">
        <v>6634</v>
      </c>
      <c r="B2548" s="117" t="s">
        <v>225</v>
      </c>
      <c r="C2548" s="117" t="s">
        <v>224</v>
      </c>
      <c r="D2548" s="117" t="s">
        <v>223</v>
      </c>
      <c r="E2548" s="117" t="s">
        <v>1564</v>
      </c>
      <c r="F2548" s="117" t="s">
        <v>1563</v>
      </c>
      <c r="G2548" s="118" t="str">
        <f t="shared" si="39"/>
        <v>363880海陽町</v>
      </c>
      <c r="H2548" s="117"/>
      <c r="J2548" s="117"/>
      <c r="K2548" s="121">
        <v>885328</v>
      </c>
      <c r="L2548" s="121">
        <v>376659</v>
      </c>
      <c r="M2548" s="121">
        <v>183124</v>
      </c>
      <c r="N2548" s="121">
        <v>134838</v>
      </c>
      <c r="O2548" s="121">
        <v>626</v>
      </c>
    </row>
    <row r="2549" spans="1:15" x14ac:dyDescent="0.4">
      <c r="A2549" s="117" t="s">
        <v>6634</v>
      </c>
      <c r="B2549" s="117" t="s">
        <v>225</v>
      </c>
      <c r="C2549" s="117" t="s">
        <v>224</v>
      </c>
      <c r="D2549" s="117" t="s">
        <v>223</v>
      </c>
      <c r="E2549" s="117" t="s">
        <v>1562</v>
      </c>
      <c r="F2549" s="117" t="s">
        <v>1561</v>
      </c>
      <c r="G2549" s="118" t="str">
        <f t="shared" si="39"/>
        <v>364011松茂町</v>
      </c>
      <c r="H2549" s="117"/>
      <c r="J2549" s="117"/>
      <c r="K2549" s="121">
        <v>839137</v>
      </c>
      <c r="L2549" s="121">
        <v>358895</v>
      </c>
      <c r="M2549" s="121">
        <v>189319</v>
      </c>
      <c r="N2549" s="121">
        <v>129766</v>
      </c>
      <c r="O2549" s="121">
        <v>726</v>
      </c>
    </row>
    <row r="2550" spans="1:15" x14ac:dyDescent="0.4">
      <c r="A2550" s="117" t="s">
        <v>6634</v>
      </c>
      <c r="B2550" s="117" t="s">
        <v>225</v>
      </c>
      <c r="C2550" s="117" t="s">
        <v>224</v>
      </c>
      <c r="D2550" s="117" t="s">
        <v>223</v>
      </c>
      <c r="E2550" s="117" t="s">
        <v>1560</v>
      </c>
      <c r="F2550" s="117" t="s">
        <v>1559</v>
      </c>
      <c r="G2550" s="118" t="str">
        <f t="shared" si="39"/>
        <v>364029北島町</v>
      </c>
      <c r="H2550" s="117"/>
      <c r="J2550" s="117"/>
      <c r="K2550" s="121">
        <v>961312</v>
      </c>
      <c r="L2550" s="121">
        <v>416666</v>
      </c>
      <c r="M2550" s="121">
        <v>211800</v>
      </c>
      <c r="N2550" s="121">
        <v>135806</v>
      </c>
      <c r="O2550" s="121">
        <v>1558</v>
      </c>
    </row>
    <row r="2551" spans="1:15" x14ac:dyDescent="0.4">
      <c r="A2551" s="117" t="s">
        <v>6634</v>
      </c>
      <c r="B2551" s="117" t="s">
        <v>225</v>
      </c>
      <c r="C2551" s="117" t="s">
        <v>224</v>
      </c>
      <c r="D2551" s="117" t="s">
        <v>223</v>
      </c>
      <c r="E2551" s="117" t="s">
        <v>1558</v>
      </c>
      <c r="F2551" s="117" t="s">
        <v>1557</v>
      </c>
      <c r="G2551" s="118" t="str">
        <f t="shared" si="39"/>
        <v>364037藍住町</v>
      </c>
      <c r="H2551" s="117"/>
      <c r="J2551" s="117"/>
      <c r="K2551" s="121">
        <v>1686989</v>
      </c>
      <c r="L2551" s="121">
        <v>727058</v>
      </c>
      <c r="M2551" s="121">
        <v>361847</v>
      </c>
      <c r="N2551" s="121">
        <v>253697</v>
      </c>
      <c r="O2551" s="121">
        <v>1770</v>
      </c>
    </row>
    <row r="2552" spans="1:15" x14ac:dyDescent="0.4">
      <c r="A2552" s="117" t="s">
        <v>6634</v>
      </c>
      <c r="B2552" s="117" t="s">
        <v>225</v>
      </c>
      <c r="C2552" s="117" t="s">
        <v>224</v>
      </c>
      <c r="D2552" s="117" t="s">
        <v>223</v>
      </c>
      <c r="E2552" s="117" t="s">
        <v>1556</v>
      </c>
      <c r="F2552" s="117" t="s">
        <v>1555</v>
      </c>
      <c r="G2552" s="118" t="str">
        <f t="shared" si="39"/>
        <v>364045板野町</v>
      </c>
      <c r="H2552" s="117"/>
      <c r="J2552" s="117"/>
      <c r="K2552" s="121">
        <v>955820</v>
      </c>
      <c r="L2552" s="121">
        <v>410518</v>
      </c>
      <c r="M2552" s="121">
        <v>198588</v>
      </c>
      <c r="N2552" s="121">
        <v>142860</v>
      </c>
      <c r="O2552" s="121">
        <v>949</v>
      </c>
    </row>
    <row r="2553" spans="1:15" x14ac:dyDescent="0.4">
      <c r="A2553" s="117" t="s">
        <v>6634</v>
      </c>
      <c r="B2553" s="117" t="s">
        <v>225</v>
      </c>
      <c r="C2553" s="117" t="s">
        <v>224</v>
      </c>
      <c r="D2553" s="117" t="s">
        <v>223</v>
      </c>
      <c r="E2553" s="117" t="s">
        <v>1554</v>
      </c>
      <c r="F2553" s="117" t="s">
        <v>1553</v>
      </c>
      <c r="G2553" s="118" t="str">
        <f t="shared" si="39"/>
        <v>364053上板町</v>
      </c>
      <c r="H2553" s="117"/>
      <c r="J2553" s="117"/>
      <c r="K2553" s="121">
        <v>876702</v>
      </c>
      <c r="L2553" s="121">
        <v>391262</v>
      </c>
      <c r="M2553" s="121">
        <v>179488</v>
      </c>
      <c r="N2553" s="121">
        <v>122466</v>
      </c>
      <c r="O2553" s="121">
        <v>755</v>
      </c>
    </row>
    <row r="2554" spans="1:15" x14ac:dyDescent="0.4">
      <c r="A2554" s="117" t="s">
        <v>6634</v>
      </c>
      <c r="B2554" s="117" t="s">
        <v>225</v>
      </c>
      <c r="C2554" s="117" t="s">
        <v>224</v>
      </c>
      <c r="D2554" s="117" t="s">
        <v>223</v>
      </c>
      <c r="E2554" s="117" t="s">
        <v>1552</v>
      </c>
      <c r="F2554" s="117" t="s">
        <v>1551</v>
      </c>
      <c r="G2554" s="118" t="str">
        <f t="shared" si="39"/>
        <v>364681つるぎ町</v>
      </c>
      <c r="H2554" s="117"/>
      <c r="J2554" s="117"/>
      <c r="K2554" s="121">
        <v>1725548</v>
      </c>
      <c r="L2554" s="121">
        <v>795064</v>
      </c>
      <c r="M2554" s="121">
        <v>371638</v>
      </c>
      <c r="N2554" s="121">
        <v>251253</v>
      </c>
      <c r="O2554" s="121">
        <v>1587</v>
      </c>
    </row>
    <row r="2555" spans="1:15" x14ac:dyDescent="0.4">
      <c r="A2555" s="117" t="s">
        <v>6634</v>
      </c>
      <c r="B2555" s="117" t="s">
        <v>225</v>
      </c>
      <c r="C2555" s="117" t="s">
        <v>224</v>
      </c>
      <c r="D2555" s="117" t="s">
        <v>223</v>
      </c>
      <c r="E2555" s="117" t="s">
        <v>1550</v>
      </c>
      <c r="F2555" s="117" t="s">
        <v>1549</v>
      </c>
      <c r="G2555" s="118" t="str">
        <f t="shared" si="39"/>
        <v>364894東みよし町</v>
      </c>
      <c r="H2555" s="117"/>
      <c r="J2555" s="117"/>
      <c r="K2555" s="121">
        <v>1243166</v>
      </c>
      <c r="L2555" s="121">
        <v>524197</v>
      </c>
      <c r="M2555" s="121">
        <v>257310</v>
      </c>
      <c r="N2555" s="121">
        <v>180640</v>
      </c>
      <c r="O2555" s="121">
        <v>1188</v>
      </c>
    </row>
    <row r="2556" spans="1:15" x14ac:dyDescent="0.4">
      <c r="A2556" s="117" t="s">
        <v>6634</v>
      </c>
      <c r="B2556" s="117" t="s">
        <v>225</v>
      </c>
      <c r="C2556" s="117" t="s">
        <v>224</v>
      </c>
      <c r="D2556" s="117" t="s">
        <v>223</v>
      </c>
      <c r="E2556" s="117" t="s">
        <v>1548</v>
      </c>
      <c r="F2556" s="117" t="s">
        <v>1547</v>
      </c>
      <c r="G2556" s="118" t="str">
        <f t="shared" si="39"/>
        <v>368032西阿老人ホーム組合</v>
      </c>
      <c r="H2556" s="117"/>
      <c r="J2556" s="117"/>
      <c r="K2556" s="121">
        <v>132979</v>
      </c>
      <c r="L2556" s="121">
        <v>63633</v>
      </c>
      <c r="M2556" s="121">
        <v>36227</v>
      </c>
      <c r="N2556" s="121">
        <v>20250</v>
      </c>
      <c r="O2556" s="121">
        <v>144</v>
      </c>
    </row>
    <row r="2557" spans="1:15" x14ac:dyDescent="0.4">
      <c r="A2557" s="117" t="s">
        <v>6634</v>
      </c>
      <c r="B2557" s="117" t="s">
        <v>225</v>
      </c>
      <c r="C2557" s="117" t="s">
        <v>224</v>
      </c>
      <c r="D2557" s="117" t="s">
        <v>223</v>
      </c>
      <c r="E2557" s="117" t="s">
        <v>1546</v>
      </c>
      <c r="F2557" s="117" t="s">
        <v>1545</v>
      </c>
      <c r="G2557" s="118" t="str">
        <f t="shared" si="39"/>
        <v>368121海部老人ホーム町村組合</v>
      </c>
      <c r="H2557" s="117"/>
      <c r="J2557" s="117"/>
      <c r="K2557" s="121">
        <v>62366</v>
      </c>
      <c r="L2557" s="121">
        <v>28790</v>
      </c>
      <c r="M2557" s="121">
        <v>16384</v>
      </c>
      <c r="N2557" s="121">
        <v>8974</v>
      </c>
      <c r="O2557" s="121">
        <v>59</v>
      </c>
    </row>
    <row r="2558" spans="1:15" x14ac:dyDescent="0.4">
      <c r="A2558" s="117" t="s">
        <v>6634</v>
      </c>
      <c r="B2558" s="117" t="s">
        <v>225</v>
      </c>
      <c r="C2558" s="117" t="s">
        <v>224</v>
      </c>
      <c r="D2558" s="117" t="s">
        <v>223</v>
      </c>
      <c r="E2558" s="117" t="s">
        <v>1544</v>
      </c>
      <c r="F2558" s="117" t="s">
        <v>1543</v>
      </c>
      <c r="G2558" s="118" t="str">
        <f t="shared" si="39"/>
        <v>368148老人ホーム福寿荘組合</v>
      </c>
      <c r="H2558" s="117"/>
      <c r="J2558" s="117"/>
      <c r="K2558" s="121">
        <v>95473</v>
      </c>
      <c r="L2558" s="121">
        <v>49169</v>
      </c>
      <c r="M2558" s="121">
        <v>20728</v>
      </c>
      <c r="N2558" s="121">
        <v>0</v>
      </c>
      <c r="O2558" s="121">
        <v>80</v>
      </c>
    </row>
    <row r="2559" spans="1:15" x14ac:dyDescent="0.4">
      <c r="A2559" s="117" t="s">
        <v>6634</v>
      </c>
      <c r="B2559" s="117" t="s">
        <v>225</v>
      </c>
      <c r="C2559" s="117" t="s">
        <v>224</v>
      </c>
      <c r="D2559" s="117" t="s">
        <v>223</v>
      </c>
      <c r="E2559" s="117" t="s">
        <v>1542</v>
      </c>
      <c r="F2559" s="117" t="s">
        <v>1541</v>
      </c>
      <c r="G2559" s="118" t="str">
        <f t="shared" si="39"/>
        <v>368156美馬西部共立火葬場組合</v>
      </c>
      <c r="H2559" s="117"/>
      <c r="J2559" s="117"/>
      <c r="K2559" s="121">
        <v>132</v>
      </c>
      <c r="L2559" s="121">
        <v>0</v>
      </c>
      <c r="M2559" s="121">
        <v>0</v>
      </c>
      <c r="N2559" s="121">
        <v>0</v>
      </c>
      <c r="O2559" s="121">
        <v>0</v>
      </c>
    </row>
    <row r="2560" spans="1:15" x14ac:dyDescent="0.4">
      <c r="A2560" s="117" t="s">
        <v>6634</v>
      </c>
      <c r="B2560" s="117" t="s">
        <v>225</v>
      </c>
      <c r="C2560" s="117" t="s">
        <v>224</v>
      </c>
      <c r="D2560" s="117" t="s">
        <v>223</v>
      </c>
      <c r="E2560" s="117" t="s">
        <v>1540</v>
      </c>
      <c r="F2560" s="117" t="s">
        <v>1539</v>
      </c>
      <c r="G2560" s="118" t="str">
        <f t="shared" si="39"/>
        <v>368181吉野川環境整備組合</v>
      </c>
      <c r="H2560" s="117"/>
      <c r="J2560" s="117"/>
      <c r="K2560" s="121">
        <v>76481</v>
      </c>
      <c r="L2560" s="121">
        <v>34285</v>
      </c>
      <c r="M2560" s="121">
        <v>18958</v>
      </c>
      <c r="N2560" s="121">
        <v>11155</v>
      </c>
      <c r="O2560" s="121">
        <v>181</v>
      </c>
    </row>
    <row r="2561" spans="1:15" x14ac:dyDescent="0.4">
      <c r="A2561" s="117" t="s">
        <v>6634</v>
      </c>
      <c r="B2561" s="117" t="s">
        <v>225</v>
      </c>
      <c r="C2561" s="117" t="s">
        <v>224</v>
      </c>
      <c r="D2561" s="117" t="s">
        <v>223</v>
      </c>
      <c r="E2561" s="117" t="s">
        <v>1538</v>
      </c>
      <c r="F2561" s="117" t="s">
        <v>1537</v>
      </c>
      <c r="G2561" s="118" t="str">
        <f t="shared" si="39"/>
        <v>368199海部郡衛生処理事務組合</v>
      </c>
      <c r="H2561" s="117"/>
      <c r="J2561" s="117"/>
      <c r="K2561" s="121">
        <v>117799</v>
      </c>
      <c r="L2561" s="121">
        <v>56151</v>
      </c>
      <c r="M2561" s="121">
        <v>27409</v>
      </c>
      <c r="N2561" s="121">
        <v>17142</v>
      </c>
      <c r="O2561" s="121">
        <v>278</v>
      </c>
    </row>
    <row r="2562" spans="1:15" x14ac:dyDescent="0.4">
      <c r="A2562" s="117" t="s">
        <v>6634</v>
      </c>
      <c r="B2562" s="117" t="s">
        <v>225</v>
      </c>
      <c r="C2562" s="117" t="s">
        <v>224</v>
      </c>
      <c r="D2562" s="117" t="s">
        <v>223</v>
      </c>
      <c r="E2562" s="117" t="s">
        <v>1536</v>
      </c>
      <c r="F2562" s="117" t="s">
        <v>1535</v>
      </c>
      <c r="G2562" s="118" t="str">
        <f t="shared" ref="G2562:G2625" si="40">E2562&amp;F2562</f>
        <v>368229阿北火葬場管理組合</v>
      </c>
      <c r="H2562" s="117"/>
      <c r="J2562" s="117"/>
      <c r="K2562" s="121">
        <v>28624</v>
      </c>
      <c r="L2562" s="121">
        <v>12650</v>
      </c>
      <c r="M2562" s="121">
        <v>6325</v>
      </c>
      <c r="N2562" s="121">
        <v>3593</v>
      </c>
      <c r="O2562" s="121">
        <v>30</v>
      </c>
    </row>
    <row r="2563" spans="1:15" x14ac:dyDescent="0.4">
      <c r="A2563" s="117" t="s">
        <v>6634</v>
      </c>
      <c r="B2563" s="117" t="s">
        <v>225</v>
      </c>
      <c r="C2563" s="117" t="s">
        <v>224</v>
      </c>
      <c r="D2563" s="117" t="s">
        <v>223</v>
      </c>
      <c r="E2563" s="117" t="s">
        <v>1534</v>
      </c>
      <c r="F2563" s="117" t="s">
        <v>1533</v>
      </c>
      <c r="G2563" s="118" t="str">
        <f t="shared" si="40"/>
        <v>368245阿北環境整備組合</v>
      </c>
      <c r="H2563" s="117"/>
      <c r="J2563" s="117"/>
      <c r="K2563" s="121">
        <v>15239</v>
      </c>
      <c r="L2563" s="121">
        <v>7621</v>
      </c>
      <c r="M2563" s="121">
        <v>3354</v>
      </c>
      <c r="N2563" s="121">
        <v>2218</v>
      </c>
      <c r="O2563" s="121">
        <v>46</v>
      </c>
    </row>
    <row r="2564" spans="1:15" x14ac:dyDescent="0.4">
      <c r="A2564" s="117" t="s">
        <v>6634</v>
      </c>
      <c r="B2564" s="117" t="s">
        <v>225</v>
      </c>
      <c r="C2564" s="117" t="s">
        <v>224</v>
      </c>
      <c r="D2564" s="117" t="s">
        <v>223</v>
      </c>
      <c r="E2564" s="117" t="s">
        <v>1532</v>
      </c>
      <c r="F2564" s="117" t="s">
        <v>1531</v>
      </c>
      <c r="G2564" s="118" t="str">
        <f t="shared" si="40"/>
        <v>368261美馬環境整備組合</v>
      </c>
      <c r="H2564" s="117"/>
      <c r="J2564" s="117"/>
      <c r="K2564" s="121">
        <v>400303</v>
      </c>
      <c r="L2564" s="121">
        <v>206507</v>
      </c>
      <c r="M2564" s="121">
        <v>92525</v>
      </c>
      <c r="N2564" s="121">
        <v>61986</v>
      </c>
      <c r="O2564" s="121">
        <v>984</v>
      </c>
    </row>
    <row r="2565" spans="1:15" x14ac:dyDescent="0.4">
      <c r="A2565" s="117" t="s">
        <v>6634</v>
      </c>
      <c r="B2565" s="117" t="s">
        <v>225</v>
      </c>
      <c r="C2565" s="117" t="s">
        <v>224</v>
      </c>
      <c r="D2565" s="117" t="s">
        <v>223</v>
      </c>
      <c r="E2565" s="117" t="s">
        <v>1530</v>
      </c>
      <c r="F2565" s="117" t="s">
        <v>1529</v>
      </c>
      <c r="G2565" s="118" t="str">
        <f t="shared" si="40"/>
        <v>368270三好東部火葬場管理組合</v>
      </c>
      <c r="H2565" s="117"/>
      <c r="J2565" s="117"/>
      <c r="K2565" s="121">
        <v>8250</v>
      </c>
      <c r="L2565" s="121">
        <v>4240</v>
      </c>
      <c r="M2565" s="121">
        <v>1724</v>
      </c>
      <c r="N2565" s="121">
        <v>1257</v>
      </c>
      <c r="O2565" s="121">
        <v>17</v>
      </c>
    </row>
    <row r="2566" spans="1:15" x14ac:dyDescent="0.4">
      <c r="A2566" s="117" t="s">
        <v>6634</v>
      </c>
      <c r="B2566" s="117" t="s">
        <v>225</v>
      </c>
      <c r="C2566" s="117" t="s">
        <v>224</v>
      </c>
      <c r="D2566" s="117" t="s">
        <v>223</v>
      </c>
      <c r="E2566" s="117" t="s">
        <v>1528</v>
      </c>
      <c r="F2566" s="117" t="s">
        <v>1527</v>
      </c>
      <c r="G2566" s="118" t="str">
        <f t="shared" si="40"/>
        <v>368296徳島県市町村議会議員公務災害補償等組合</v>
      </c>
      <c r="H2566" s="117"/>
      <c r="J2566" s="117"/>
      <c r="K2566" s="121">
        <v>0</v>
      </c>
      <c r="L2566" s="121">
        <v>0</v>
      </c>
      <c r="M2566" s="121">
        <v>0</v>
      </c>
      <c r="N2566" s="121">
        <v>0</v>
      </c>
      <c r="O2566" s="121">
        <v>0</v>
      </c>
    </row>
    <row r="2567" spans="1:15" x14ac:dyDescent="0.4">
      <c r="A2567" s="117" t="s">
        <v>6634</v>
      </c>
      <c r="B2567" s="117" t="s">
        <v>225</v>
      </c>
      <c r="C2567" s="117" t="s">
        <v>224</v>
      </c>
      <c r="D2567" s="117" t="s">
        <v>223</v>
      </c>
      <c r="E2567" s="117" t="s">
        <v>1526</v>
      </c>
      <c r="F2567" s="117" t="s">
        <v>1525</v>
      </c>
      <c r="G2567" s="118" t="str">
        <f t="shared" si="40"/>
        <v>368318美馬西部消防組合</v>
      </c>
      <c r="H2567" s="117"/>
      <c r="J2567" s="117"/>
      <c r="K2567" s="121">
        <v>435994</v>
      </c>
      <c r="L2567" s="121">
        <v>183323</v>
      </c>
      <c r="M2567" s="121">
        <v>108218</v>
      </c>
      <c r="N2567" s="121">
        <v>61742</v>
      </c>
      <c r="O2567" s="121">
        <v>724</v>
      </c>
    </row>
    <row r="2568" spans="1:15" x14ac:dyDescent="0.4">
      <c r="A2568" s="117" t="s">
        <v>6634</v>
      </c>
      <c r="B2568" s="117" t="s">
        <v>225</v>
      </c>
      <c r="C2568" s="117" t="s">
        <v>224</v>
      </c>
      <c r="D2568" s="117" t="s">
        <v>223</v>
      </c>
      <c r="E2568" s="117" t="s">
        <v>1524</v>
      </c>
      <c r="F2568" s="117" t="s">
        <v>1523</v>
      </c>
      <c r="G2568" s="118" t="str">
        <f t="shared" si="40"/>
        <v>368334松茂町ほか二町競艇事業組合</v>
      </c>
      <c r="H2568" s="117"/>
      <c r="J2568" s="117"/>
      <c r="K2568" s="121">
        <v>0</v>
      </c>
      <c r="L2568" s="121">
        <v>0</v>
      </c>
      <c r="M2568" s="121">
        <v>0</v>
      </c>
      <c r="N2568" s="121">
        <v>0</v>
      </c>
      <c r="O2568" s="121">
        <v>0</v>
      </c>
    </row>
    <row r="2569" spans="1:15" x14ac:dyDescent="0.4">
      <c r="A2569" s="117" t="s">
        <v>6634</v>
      </c>
      <c r="B2569" s="117" t="s">
        <v>225</v>
      </c>
      <c r="C2569" s="117" t="s">
        <v>224</v>
      </c>
      <c r="D2569" s="117" t="s">
        <v>223</v>
      </c>
      <c r="E2569" s="117" t="s">
        <v>1522</v>
      </c>
      <c r="F2569" s="117" t="s">
        <v>1521</v>
      </c>
      <c r="G2569" s="118" t="str">
        <f t="shared" si="40"/>
        <v>368351美馬西部学校給食センター組合</v>
      </c>
      <c r="H2569" s="117"/>
      <c r="J2569" s="117"/>
      <c r="K2569" s="121">
        <v>137081</v>
      </c>
      <c r="L2569" s="121">
        <v>72073</v>
      </c>
      <c r="M2569" s="121">
        <v>30185</v>
      </c>
      <c r="N2569" s="121">
        <v>21052</v>
      </c>
      <c r="O2569" s="121">
        <v>117</v>
      </c>
    </row>
    <row r="2570" spans="1:15" x14ac:dyDescent="0.4">
      <c r="A2570" s="117" t="s">
        <v>6634</v>
      </c>
      <c r="B2570" s="117" t="s">
        <v>225</v>
      </c>
      <c r="C2570" s="117" t="s">
        <v>224</v>
      </c>
      <c r="D2570" s="117" t="s">
        <v>223</v>
      </c>
      <c r="E2570" s="117" t="s">
        <v>1520</v>
      </c>
      <c r="F2570" s="117" t="s">
        <v>1519</v>
      </c>
      <c r="G2570" s="118" t="str">
        <f t="shared" si="40"/>
        <v>368415板野東部消防組合</v>
      </c>
      <c r="H2570" s="117"/>
      <c r="J2570" s="117"/>
      <c r="K2570" s="121">
        <v>664747</v>
      </c>
      <c r="L2570" s="121">
        <v>320823</v>
      </c>
      <c r="M2570" s="121">
        <v>167301</v>
      </c>
      <c r="N2570" s="121">
        <v>102137</v>
      </c>
      <c r="O2570" s="121">
        <v>1251</v>
      </c>
    </row>
    <row r="2571" spans="1:15" x14ac:dyDescent="0.4">
      <c r="A2571" s="117" t="s">
        <v>6634</v>
      </c>
      <c r="B2571" s="117" t="s">
        <v>225</v>
      </c>
      <c r="C2571" s="117" t="s">
        <v>224</v>
      </c>
      <c r="D2571" s="117" t="s">
        <v>223</v>
      </c>
      <c r="E2571" s="117" t="s">
        <v>1518</v>
      </c>
      <c r="F2571" s="117" t="s">
        <v>1517</v>
      </c>
      <c r="G2571" s="118" t="str">
        <f t="shared" si="40"/>
        <v>368423板野東部青少年育成センター組合</v>
      </c>
      <c r="H2571" s="117"/>
      <c r="J2571" s="117"/>
      <c r="K2571" s="121">
        <v>27815</v>
      </c>
      <c r="L2571" s="121">
        <v>11371</v>
      </c>
      <c r="M2571" s="121">
        <v>5298</v>
      </c>
      <c r="N2571" s="121">
        <v>4094</v>
      </c>
      <c r="O2571" s="121">
        <v>24</v>
      </c>
    </row>
    <row r="2572" spans="1:15" x14ac:dyDescent="0.4">
      <c r="A2572" s="117" t="s">
        <v>6634</v>
      </c>
      <c r="B2572" s="117" t="s">
        <v>225</v>
      </c>
      <c r="C2572" s="117" t="s">
        <v>224</v>
      </c>
      <c r="D2572" s="117" t="s">
        <v>223</v>
      </c>
      <c r="E2572" s="117" t="s">
        <v>1516</v>
      </c>
      <c r="F2572" s="117" t="s">
        <v>1515</v>
      </c>
      <c r="G2572" s="118" t="str">
        <f t="shared" si="40"/>
        <v>368466美馬地区広域行政組合</v>
      </c>
      <c r="H2572" s="117"/>
      <c r="J2572" s="117"/>
      <c r="K2572" s="121">
        <v>38576</v>
      </c>
      <c r="L2572" s="121">
        <v>12999</v>
      </c>
      <c r="M2572" s="121">
        <v>6545</v>
      </c>
      <c r="N2572" s="121">
        <v>3988</v>
      </c>
      <c r="O2572" s="121">
        <v>46</v>
      </c>
    </row>
    <row r="2573" spans="1:15" x14ac:dyDescent="0.4">
      <c r="A2573" s="117" t="s">
        <v>6634</v>
      </c>
      <c r="B2573" s="117" t="s">
        <v>225</v>
      </c>
      <c r="C2573" s="117" t="s">
        <v>224</v>
      </c>
      <c r="D2573" s="117" t="s">
        <v>223</v>
      </c>
      <c r="E2573" s="117" t="s">
        <v>1514</v>
      </c>
      <c r="F2573" s="117" t="s">
        <v>1513</v>
      </c>
      <c r="G2573" s="118" t="str">
        <f t="shared" si="40"/>
        <v>368512板野西部消防組合</v>
      </c>
      <c r="H2573" s="117"/>
      <c r="J2573" s="117"/>
      <c r="K2573" s="121">
        <v>285565</v>
      </c>
      <c r="L2573" s="121">
        <v>135368</v>
      </c>
      <c r="M2573" s="121">
        <v>80485</v>
      </c>
      <c r="N2573" s="121">
        <v>44919</v>
      </c>
      <c r="O2573" s="121">
        <v>0</v>
      </c>
    </row>
    <row r="2574" spans="1:15" x14ac:dyDescent="0.4">
      <c r="A2574" s="117" t="s">
        <v>6634</v>
      </c>
      <c r="B2574" s="117" t="s">
        <v>225</v>
      </c>
      <c r="C2574" s="117" t="s">
        <v>224</v>
      </c>
      <c r="D2574" s="117" t="s">
        <v>223</v>
      </c>
      <c r="E2574" s="117" t="s">
        <v>1512</v>
      </c>
      <c r="F2574" s="117" t="s">
        <v>1511</v>
      </c>
      <c r="G2574" s="118" t="str">
        <f t="shared" si="40"/>
        <v>368571小松島市外三町村衛生組合</v>
      </c>
      <c r="H2574" s="117"/>
      <c r="J2574" s="117"/>
      <c r="K2574" s="121">
        <v>23146</v>
      </c>
      <c r="L2574" s="121">
        <v>12376</v>
      </c>
      <c r="M2574" s="121">
        <v>6511</v>
      </c>
      <c r="N2574" s="121">
        <v>3244</v>
      </c>
      <c r="O2574" s="121">
        <v>88</v>
      </c>
    </row>
    <row r="2575" spans="1:15" x14ac:dyDescent="0.4">
      <c r="A2575" s="117" t="s">
        <v>6634</v>
      </c>
      <c r="B2575" s="117" t="s">
        <v>225</v>
      </c>
      <c r="C2575" s="117" t="s">
        <v>224</v>
      </c>
      <c r="D2575" s="117" t="s">
        <v>223</v>
      </c>
      <c r="E2575" s="117" t="s">
        <v>1510</v>
      </c>
      <c r="F2575" s="117" t="s">
        <v>1509</v>
      </c>
      <c r="G2575" s="118" t="str">
        <f t="shared" si="40"/>
        <v>368601中央広域環境施設組合</v>
      </c>
      <c r="H2575" s="117"/>
      <c r="J2575" s="117"/>
      <c r="K2575" s="121">
        <v>37072</v>
      </c>
      <c r="L2575" s="121">
        <v>16985</v>
      </c>
      <c r="M2575" s="121">
        <v>7352</v>
      </c>
      <c r="N2575" s="121">
        <v>4972</v>
      </c>
      <c r="O2575" s="121">
        <v>92</v>
      </c>
    </row>
    <row r="2576" spans="1:15" x14ac:dyDescent="0.4">
      <c r="A2576" s="117" t="s">
        <v>6634</v>
      </c>
      <c r="B2576" s="117" t="s">
        <v>225</v>
      </c>
      <c r="C2576" s="117" t="s">
        <v>224</v>
      </c>
      <c r="D2576" s="117" t="s">
        <v>223</v>
      </c>
      <c r="E2576" s="117" t="s">
        <v>1508</v>
      </c>
      <c r="F2576" s="117" t="s">
        <v>1507</v>
      </c>
      <c r="G2576" s="118" t="str">
        <f t="shared" si="40"/>
        <v>368636名西消防組合</v>
      </c>
      <c r="H2576" s="117"/>
      <c r="J2576" s="117"/>
      <c r="K2576" s="121">
        <v>370386</v>
      </c>
      <c r="L2576" s="121">
        <v>169595</v>
      </c>
      <c r="M2576" s="121">
        <v>100083</v>
      </c>
      <c r="N2576" s="121">
        <v>56386</v>
      </c>
      <c r="O2576" s="121">
        <v>707</v>
      </c>
    </row>
    <row r="2577" spans="1:15" x14ac:dyDescent="0.4">
      <c r="A2577" s="117" t="s">
        <v>6634</v>
      </c>
      <c r="B2577" s="117" t="s">
        <v>225</v>
      </c>
      <c r="C2577" s="117" t="s">
        <v>224</v>
      </c>
      <c r="D2577" s="117" t="s">
        <v>223</v>
      </c>
      <c r="E2577" s="117" t="s">
        <v>1506</v>
      </c>
      <c r="F2577" s="117" t="s">
        <v>1505</v>
      </c>
      <c r="G2577" s="118" t="str">
        <f t="shared" si="40"/>
        <v>368644徳島県市町村総合事務組合</v>
      </c>
      <c r="H2577" s="117"/>
      <c r="J2577" s="117"/>
      <c r="K2577" s="121">
        <v>5618903</v>
      </c>
      <c r="L2577" s="121">
        <v>31840</v>
      </c>
      <c r="M2577" s="121">
        <v>19178</v>
      </c>
      <c r="N2577" s="121">
        <v>8673</v>
      </c>
      <c r="O2577" s="121">
        <v>21169</v>
      </c>
    </row>
    <row r="2578" spans="1:15" x14ac:dyDescent="0.4">
      <c r="A2578" s="117" t="s">
        <v>6634</v>
      </c>
      <c r="B2578" s="117" t="s">
        <v>225</v>
      </c>
      <c r="C2578" s="117" t="s">
        <v>224</v>
      </c>
      <c r="D2578" s="117" t="s">
        <v>223</v>
      </c>
      <c r="E2578" s="117" t="s">
        <v>1504</v>
      </c>
      <c r="F2578" s="117" t="s">
        <v>1503</v>
      </c>
      <c r="G2578" s="118" t="str">
        <f t="shared" si="40"/>
        <v>368652板野西部青少年補導センター組合</v>
      </c>
      <c r="H2578" s="117"/>
      <c r="J2578" s="117"/>
      <c r="K2578" s="121">
        <v>8915</v>
      </c>
      <c r="L2578" s="121">
        <v>4369</v>
      </c>
      <c r="M2578" s="121">
        <v>1273</v>
      </c>
      <c r="N2578" s="121">
        <v>2108</v>
      </c>
      <c r="O2578" s="121">
        <v>10</v>
      </c>
    </row>
    <row r="2579" spans="1:15" x14ac:dyDescent="0.4">
      <c r="A2579" s="117" t="s">
        <v>6634</v>
      </c>
      <c r="B2579" s="117" t="s">
        <v>225</v>
      </c>
      <c r="C2579" s="117" t="s">
        <v>224</v>
      </c>
      <c r="D2579" s="117" t="s">
        <v>223</v>
      </c>
      <c r="E2579" s="117" t="s">
        <v>1502</v>
      </c>
      <c r="F2579" s="117" t="s">
        <v>1501</v>
      </c>
      <c r="G2579" s="118" t="str">
        <f t="shared" si="40"/>
        <v>369055那賀川北岸地域湛水防除施設組合</v>
      </c>
      <c r="H2579" s="117"/>
      <c r="J2579" s="117"/>
      <c r="K2579" s="121">
        <v>51</v>
      </c>
      <c r="L2579" s="121">
        <v>0</v>
      </c>
      <c r="M2579" s="121">
        <v>0</v>
      </c>
      <c r="N2579" s="121">
        <v>0</v>
      </c>
      <c r="O2579" s="121">
        <v>0</v>
      </c>
    </row>
    <row r="2580" spans="1:15" x14ac:dyDescent="0.4">
      <c r="A2580" s="117" t="s">
        <v>6634</v>
      </c>
      <c r="B2580" s="117" t="s">
        <v>225</v>
      </c>
      <c r="C2580" s="117" t="s">
        <v>224</v>
      </c>
      <c r="D2580" s="117" t="s">
        <v>223</v>
      </c>
      <c r="E2580" s="117" t="s">
        <v>1500</v>
      </c>
      <c r="F2580" s="117" t="s">
        <v>1499</v>
      </c>
      <c r="G2580" s="118" t="str">
        <f t="shared" si="40"/>
        <v>369063海部消防組合</v>
      </c>
      <c r="H2580" s="117"/>
      <c r="J2580" s="117"/>
      <c r="K2580" s="121">
        <v>466407</v>
      </c>
      <c r="L2580" s="121">
        <v>217094</v>
      </c>
      <c r="M2580" s="121">
        <v>127077</v>
      </c>
      <c r="N2580" s="121">
        <v>74183</v>
      </c>
      <c r="O2580" s="121">
        <v>0</v>
      </c>
    </row>
    <row r="2581" spans="1:15" x14ac:dyDescent="0.4">
      <c r="A2581" s="117" t="s">
        <v>6634</v>
      </c>
      <c r="B2581" s="117" t="s">
        <v>225</v>
      </c>
      <c r="C2581" s="117" t="s">
        <v>224</v>
      </c>
      <c r="D2581" s="117" t="s">
        <v>223</v>
      </c>
      <c r="E2581" s="117" t="s">
        <v>1498</v>
      </c>
      <c r="F2581" s="117" t="s">
        <v>1497</v>
      </c>
      <c r="G2581" s="118" t="str">
        <f t="shared" si="40"/>
        <v>369080徳島中央広域連合</v>
      </c>
      <c r="H2581" s="117"/>
      <c r="J2581" s="117"/>
      <c r="K2581" s="121">
        <v>937252</v>
      </c>
      <c r="L2581" s="121">
        <v>427659</v>
      </c>
      <c r="M2581" s="121">
        <v>255024</v>
      </c>
      <c r="N2581" s="121">
        <v>139881</v>
      </c>
      <c r="O2581" s="121">
        <v>1548</v>
      </c>
    </row>
    <row r="2582" spans="1:15" x14ac:dyDescent="0.4">
      <c r="A2582" s="117" t="s">
        <v>6634</v>
      </c>
      <c r="B2582" s="117" t="s">
        <v>225</v>
      </c>
      <c r="C2582" s="117" t="s">
        <v>224</v>
      </c>
      <c r="D2582" s="117" t="s">
        <v>223</v>
      </c>
      <c r="E2582" s="117" t="s">
        <v>1496</v>
      </c>
      <c r="F2582" s="117" t="s">
        <v>1495</v>
      </c>
      <c r="G2582" s="118" t="str">
        <f t="shared" si="40"/>
        <v>369101みよし広域連合</v>
      </c>
      <c r="H2582" s="117"/>
      <c r="J2582" s="117"/>
      <c r="K2582" s="121">
        <v>824717</v>
      </c>
      <c r="L2582" s="121">
        <v>382019</v>
      </c>
      <c r="M2582" s="121">
        <v>215456</v>
      </c>
      <c r="N2582" s="121">
        <v>124338</v>
      </c>
      <c r="O2582" s="121">
        <v>1448</v>
      </c>
    </row>
    <row r="2583" spans="1:15" x14ac:dyDescent="0.4">
      <c r="A2583" s="117" t="s">
        <v>6634</v>
      </c>
      <c r="B2583" s="117" t="s">
        <v>225</v>
      </c>
      <c r="C2583" s="117" t="s">
        <v>224</v>
      </c>
      <c r="D2583" s="117" t="s">
        <v>223</v>
      </c>
      <c r="E2583" s="117" t="s">
        <v>1494</v>
      </c>
      <c r="F2583" s="117" t="s">
        <v>1493</v>
      </c>
      <c r="G2583" s="118" t="str">
        <f t="shared" si="40"/>
        <v>369110徳島県後期高齢者医療広域連合</v>
      </c>
      <c r="H2583" s="117"/>
      <c r="J2583" s="117"/>
      <c r="K2583" s="121">
        <v>692</v>
      </c>
      <c r="L2583" s="121">
        <v>0</v>
      </c>
      <c r="M2583" s="121">
        <v>0</v>
      </c>
      <c r="N2583" s="121">
        <v>0</v>
      </c>
      <c r="O2583" s="121">
        <v>1</v>
      </c>
    </row>
    <row r="2584" spans="1:15" x14ac:dyDescent="0.4">
      <c r="A2584" s="117" t="s">
        <v>6634</v>
      </c>
      <c r="B2584" s="117" t="s">
        <v>225</v>
      </c>
      <c r="C2584" s="117" t="s">
        <v>224</v>
      </c>
      <c r="D2584" s="117" t="s">
        <v>223</v>
      </c>
      <c r="E2584" s="117" t="s">
        <v>1491</v>
      </c>
      <c r="F2584" s="117" t="s">
        <v>1490</v>
      </c>
      <c r="G2584" s="118" t="str">
        <f t="shared" si="40"/>
        <v>372013高松市</v>
      </c>
      <c r="H2584" s="117"/>
      <c r="J2584" s="117"/>
      <c r="K2584" s="121">
        <v>29454839</v>
      </c>
      <c r="L2584" s="121">
        <v>11927941</v>
      </c>
      <c r="M2584" s="121">
        <v>6500174</v>
      </c>
      <c r="N2584" s="121">
        <v>3965958</v>
      </c>
      <c r="O2584" s="121">
        <v>34642</v>
      </c>
    </row>
    <row r="2585" spans="1:15" x14ac:dyDescent="0.4">
      <c r="A2585" s="117" t="s">
        <v>6634</v>
      </c>
      <c r="B2585" s="117" t="s">
        <v>225</v>
      </c>
      <c r="C2585" s="117" t="s">
        <v>224</v>
      </c>
      <c r="D2585" s="117" t="s">
        <v>223</v>
      </c>
      <c r="E2585" s="117" t="s">
        <v>1489</v>
      </c>
      <c r="F2585" s="117" t="s">
        <v>1488</v>
      </c>
      <c r="G2585" s="118" t="str">
        <f t="shared" si="40"/>
        <v>372021丸亀市</v>
      </c>
      <c r="H2585" s="117"/>
      <c r="J2585" s="117"/>
      <c r="K2585" s="121">
        <v>7011843</v>
      </c>
      <c r="L2585" s="121">
        <v>3141399</v>
      </c>
      <c r="M2585" s="121">
        <v>1674269</v>
      </c>
      <c r="N2585" s="121">
        <v>1064810</v>
      </c>
      <c r="O2585" s="121">
        <v>9971</v>
      </c>
    </row>
    <row r="2586" spans="1:15" x14ac:dyDescent="0.4">
      <c r="A2586" s="117" t="s">
        <v>6634</v>
      </c>
      <c r="B2586" s="117" t="s">
        <v>225</v>
      </c>
      <c r="C2586" s="117" t="s">
        <v>224</v>
      </c>
      <c r="D2586" s="117" t="s">
        <v>223</v>
      </c>
      <c r="E2586" s="117" t="s">
        <v>1487</v>
      </c>
      <c r="F2586" s="117" t="s">
        <v>1486</v>
      </c>
      <c r="G2586" s="118" t="str">
        <f t="shared" si="40"/>
        <v>372030坂出市</v>
      </c>
      <c r="H2586" s="117"/>
      <c r="J2586" s="117"/>
      <c r="K2586" s="121">
        <v>4726881</v>
      </c>
      <c r="L2586" s="121">
        <v>1824819</v>
      </c>
      <c r="M2586" s="121">
        <v>1012681</v>
      </c>
      <c r="N2586" s="121">
        <v>635530</v>
      </c>
      <c r="O2586" s="121">
        <v>7608</v>
      </c>
    </row>
    <row r="2587" spans="1:15" x14ac:dyDescent="0.4">
      <c r="A2587" s="117" t="s">
        <v>6634</v>
      </c>
      <c r="B2587" s="117" t="s">
        <v>225</v>
      </c>
      <c r="C2587" s="117" t="s">
        <v>224</v>
      </c>
      <c r="D2587" s="117" t="s">
        <v>223</v>
      </c>
      <c r="E2587" s="117" t="s">
        <v>1485</v>
      </c>
      <c r="F2587" s="117" t="s">
        <v>1484</v>
      </c>
      <c r="G2587" s="118" t="str">
        <f t="shared" si="40"/>
        <v>372048善通寺市</v>
      </c>
      <c r="H2587" s="117"/>
      <c r="J2587" s="117"/>
      <c r="K2587" s="121">
        <v>3020121</v>
      </c>
      <c r="L2587" s="121">
        <v>958437</v>
      </c>
      <c r="M2587" s="121">
        <v>496428</v>
      </c>
      <c r="N2587" s="121">
        <v>338526</v>
      </c>
      <c r="O2587" s="121">
        <v>2772</v>
      </c>
    </row>
    <row r="2588" spans="1:15" x14ac:dyDescent="0.4">
      <c r="A2588" s="117" t="s">
        <v>6634</v>
      </c>
      <c r="B2588" s="117" t="s">
        <v>225</v>
      </c>
      <c r="C2588" s="117" t="s">
        <v>224</v>
      </c>
      <c r="D2588" s="117" t="s">
        <v>223</v>
      </c>
      <c r="E2588" s="117" t="s">
        <v>1483</v>
      </c>
      <c r="F2588" s="117" t="s">
        <v>1482</v>
      </c>
      <c r="G2588" s="118" t="str">
        <f t="shared" si="40"/>
        <v>372056観音寺市</v>
      </c>
      <c r="H2588" s="117"/>
      <c r="J2588" s="117"/>
      <c r="K2588" s="121">
        <v>3470621</v>
      </c>
      <c r="L2588" s="121">
        <v>1518111</v>
      </c>
      <c r="M2588" s="121">
        <v>742373</v>
      </c>
      <c r="N2588" s="121">
        <v>511555</v>
      </c>
      <c r="O2588" s="121">
        <v>3014</v>
      </c>
    </row>
    <row r="2589" spans="1:15" x14ac:dyDescent="0.4">
      <c r="A2589" s="117" t="s">
        <v>6634</v>
      </c>
      <c r="B2589" s="117" t="s">
        <v>225</v>
      </c>
      <c r="C2589" s="117" t="s">
        <v>224</v>
      </c>
      <c r="D2589" s="117" t="s">
        <v>223</v>
      </c>
      <c r="E2589" s="117" t="s">
        <v>1481</v>
      </c>
      <c r="F2589" s="117" t="s">
        <v>1480</v>
      </c>
      <c r="G2589" s="118" t="str">
        <f t="shared" si="40"/>
        <v>372064さぬき市</v>
      </c>
      <c r="H2589" s="117"/>
      <c r="J2589" s="117"/>
      <c r="K2589" s="121">
        <v>3269882</v>
      </c>
      <c r="L2589" s="121">
        <v>1269743</v>
      </c>
      <c r="M2589" s="121">
        <v>666231</v>
      </c>
      <c r="N2589" s="121">
        <v>436899</v>
      </c>
      <c r="O2589" s="121">
        <v>2207</v>
      </c>
    </row>
    <row r="2590" spans="1:15" x14ac:dyDescent="0.4">
      <c r="A2590" s="117" t="s">
        <v>6634</v>
      </c>
      <c r="B2590" s="117" t="s">
        <v>225</v>
      </c>
      <c r="C2590" s="117" t="s">
        <v>224</v>
      </c>
      <c r="D2590" s="117" t="s">
        <v>223</v>
      </c>
      <c r="E2590" s="117" t="s">
        <v>1479</v>
      </c>
      <c r="F2590" s="117" t="s">
        <v>1478</v>
      </c>
      <c r="G2590" s="118" t="str">
        <f t="shared" si="40"/>
        <v>372072東かがわ市</v>
      </c>
      <c r="H2590" s="117"/>
      <c r="J2590" s="117"/>
      <c r="K2590" s="121">
        <v>2300035</v>
      </c>
      <c r="L2590" s="121">
        <v>915086</v>
      </c>
      <c r="M2590" s="121">
        <v>475962</v>
      </c>
      <c r="N2590" s="121">
        <v>327585</v>
      </c>
      <c r="O2590" s="121">
        <v>1778</v>
      </c>
    </row>
    <row r="2591" spans="1:15" x14ac:dyDescent="0.4">
      <c r="A2591" s="117" t="s">
        <v>6634</v>
      </c>
      <c r="B2591" s="117" t="s">
        <v>225</v>
      </c>
      <c r="C2591" s="117" t="s">
        <v>224</v>
      </c>
      <c r="D2591" s="117" t="s">
        <v>223</v>
      </c>
      <c r="E2591" s="117" t="s">
        <v>1477</v>
      </c>
      <c r="F2591" s="117" t="s">
        <v>1476</v>
      </c>
      <c r="G2591" s="118" t="str">
        <f t="shared" si="40"/>
        <v>372081三豊市</v>
      </c>
      <c r="H2591" s="117"/>
      <c r="J2591" s="117"/>
      <c r="K2591" s="121">
        <v>4766602</v>
      </c>
      <c r="L2591" s="121">
        <v>2124599</v>
      </c>
      <c r="M2591" s="121">
        <v>1010342</v>
      </c>
      <c r="N2591" s="121">
        <v>676233</v>
      </c>
      <c r="O2591" s="121">
        <v>5334</v>
      </c>
    </row>
    <row r="2592" spans="1:15" x14ac:dyDescent="0.4">
      <c r="A2592" s="117" t="s">
        <v>6634</v>
      </c>
      <c r="B2592" s="117" t="s">
        <v>225</v>
      </c>
      <c r="C2592" s="117" t="s">
        <v>224</v>
      </c>
      <c r="D2592" s="117" t="s">
        <v>223</v>
      </c>
      <c r="E2592" s="117" t="s">
        <v>1475</v>
      </c>
      <c r="F2592" s="117" t="s">
        <v>1474</v>
      </c>
      <c r="G2592" s="118" t="str">
        <f t="shared" si="40"/>
        <v>373222土庄町</v>
      </c>
      <c r="H2592" s="117"/>
      <c r="J2592" s="117"/>
      <c r="K2592" s="121">
        <v>1115290</v>
      </c>
      <c r="L2592" s="121">
        <v>427883</v>
      </c>
      <c r="M2592" s="121">
        <v>221850</v>
      </c>
      <c r="N2592" s="121">
        <v>156808</v>
      </c>
      <c r="O2592" s="121">
        <v>1477</v>
      </c>
    </row>
    <row r="2593" spans="1:15" x14ac:dyDescent="0.4">
      <c r="A2593" s="117" t="s">
        <v>6634</v>
      </c>
      <c r="B2593" s="117" t="s">
        <v>225</v>
      </c>
      <c r="C2593" s="117" t="s">
        <v>224</v>
      </c>
      <c r="D2593" s="117" t="s">
        <v>223</v>
      </c>
      <c r="E2593" s="117" t="s">
        <v>1473</v>
      </c>
      <c r="F2593" s="117" t="s">
        <v>1472</v>
      </c>
      <c r="G2593" s="118" t="str">
        <f t="shared" si="40"/>
        <v>373249小豆島町</v>
      </c>
      <c r="H2593" s="117"/>
      <c r="J2593" s="117"/>
      <c r="K2593" s="121">
        <v>1398525</v>
      </c>
      <c r="L2593" s="121">
        <v>594027</v>
      </c>
      <c r="M2593" s="121">
        <v>301835</v>
      </c>
      <c r="N2593" s="121">
        <v>207894</v>
      </c>
      <c r="O2593" s="121">
        <v>2138</v>
      </c>
    </row>
    <row r="2594" spans="1:15" x14ac:dyDescent="0.4">
      <c r="A2594" s="117" t="s">
        <v>6634</v>
      </c>
      <c r="B2594" s="117" t="s">
        <v>225</v>
      </c>
      <c r="C2594" s="117" t="s">
        <v>224</v>
      </c>
      <c r="D2594" s="117" t="s">
        <v>223</v>
      </c>
      <c r="E2594" s="117" t="s">
        <v>1471</v>
      </c>
      <c r="F2594" s="117" t="s">
        <v>1470</v>
      </c>
      <c r="G2594" s="118" t="str">
        <f t="shared" si="40"/>
        <v>373419三木町</v>
      </c>
      <c r="H2594" s="117"/>
      <c r="J2594" s="117"/>
      <c r="K2594" s="121">
        <v>1507568</v>
      </c>
      <c r="L2594" s="121">
        <v>627041</v>
      </c>
      <c r="M2594" s="121">
        <v>339680</v>
      </c>
      <c r="N2594" s="121">
        <v>220261</v>
      </c>
      <c r="O2594" s="121">
        <v>1139</v>
      </c>
    </row>
    <row r="2595" spans="1:15" x14ac:dyDescent="0.4">
      <c r="A2595" s="117" t="s">
        <v>6634</v>
      </c>
      <c r="B2595" s="117" t="s">
        <v>225</v>
      </c>
      <c r="C2595" s="117" t="s">
        <v>224</v>
      </c>
      <c r="D2595" s="117" t="s">
        <v>223</v>
      </c>
      <c r="E2595" s="117" t="s">
        <v>1469</v>
      </c>
      <c r="F2595" s="117" t="s">
        <v>1468</v>
      </c>
      <c r="G2595" s="118" t="str">
        <f t="shared" si="40"/>
        <v>373648直島町</v>
      </c>
      <c r="H2595" s="117"/>
      <c r="J2595" s="117"/>
      <c r="K2595" s="121">
        <v>631771</v>
      </c>
      <c r="L2595" s="121">
        <v>221473</v>
      </c>
      <c r="M2595" s="121">
        <v>169782</v>
      </c>
      <c r="N2595" s="121">
        <v>97071</v>
      </c>
      <c r="O2595" s="121">
        <v>502</v>
      </c>
    </row>
    <row r="2596" spans="1:15" x14ac:dyDescent="0.4">
      <c r="A2596" s="117" t="s">
        <v>6634</v>
      </c>
      <c r="B2596" s="117" t="s">
        <v>225</v>
      </c>
      <c r="C2596" s="117" t="s">
        <v>224</v>
      </c>
      <c r="D2596" s="117" t="s">
        <v>223</v>
      </c>
      <c r="E2596" s="117" t="s">
        <v>1467</v>
      </c>
      <c r="F2596" s="117" t="s">
        <v>1466</v>
      </c>
      <c r="G2596" s="118" t="str">
        <f t="shared" si="40"/>
        <v>373869宇多津町</v>
      </c>
      <c r="H2596" s="117"/>
      <c r="J2596" s="117"/>
      <c r="K2596" s="121">
        <v>964124</v>
      </c>
      <c r="L2596" s="121">
        <v>409836</v>
      </c>
      <c r="M2596" s="121">
        <v>202661</v>
      </c>
      <c r="N2596" s="121">
        <v>145417</v>
      </c>
      <c r="O2596" s="121">
        <v>1127</v>
      </c>
    </row>
    <row r="2597" spans="1:15" x14ac:dyDescent="0.4">
      <c r="A2597" s="117" t="s">
        <v>6634</v>
      </c>
      <c r="B2597" s="117" t="s">
        <v>225</v>
      </c>
      <c r="C2597" s="117" t="s">
        <v>224</v>
      </c>
      <c r="D2597" s="117" t="s">
        <v>223</v>
      </c>
      <c r="E2597" s="117" t="s">
        <v>1465</v>
      </c>
      <c r="F2597" s="117" t="s">
        <v>1464</v>
      </c>
      <c r="G2597" s="118" t="str">
        <f t="shared" si="40"/>
        <v>373877綾川町</v>
      </c>
      <c r="H2597" s="117"/>
      <c r="J2597" s="117"/>
      <c r="K2597" s="121">
        <v>1305711</v>
      </c>
      <c r="L2597" s="121">
        <v>552348</v>
      </c>
      <c r="M2597" s="121">
        <v>269254</v>
      </c>
      <c r="N2597" s="121">
        <v>193148</v>
      </c>
      <c r="O2597" s="121">
        <v>915</v>
      </c>
    </row>
    <row r="2598" spans="1:15" x14ac:dyDescent="0.4">
      <c r="A2598" s="117" t="s">
        <v>6634</v>
      </c>
      <c r="B2598" s="117" t="s">
        <v>225</v>
      </c>
      <c r="C2598" s="117" t="s">
        <v>224</v>
      </c>
      <c r="D2598" s="117" t="s">
        <v>223</v>
      </c>
      <c r="E2598" s="117" t="s">
        <v>1463</v>
      </c>
      <c r="F2598" s="117" t="s">
        <v>1462</v>
      </c>
      <c r="G2598" s="118" t="str">
        <f t="shared" si="40"/>
        <v>374032琴平町</v>
      </c>
      <c r="H2598" s="117"/>
      <c r="J2598" s="117"/>
      <c r="K2598" s="121">
        <v>932355</v>
      </c>
      <c r="L2598" s="121">
        <v>370927</v>
      </c>
      <c r="M2598" s="121">
        <v>183293</v>
      </c>
      <c r="N2598" s="121">
        <v>119567</v>
      </c>
      <c r="O2598" s="121">
        <v>793</v>
      </c>
    </row>
    <row r="2599" spans="1:15" x14ac:dyDescent="0.4">
      <c r="A2599" s="117" t="s">
        <v>6634</v>
      </c>
      <c r="B2599" s="117" t="s">
        <v>225</v>
      </c>
      <c r="C2599" s="117" t="s">
        <v>224</v>
      </c>
      <c r="D2599" s="117" t="s">
        <v>223</v>
      </c>
      <c r="E2599" s="117" t="s">
        <v>1461</v>
      </c>
      <c r="F2599" s="117" t="s">
        <v>1460</v>
      </c>
      <c r="G2599" s="118" t="str">
        <f t="shared" si="40"/>
        <v>374041多度津町</v>
      </c>
      <c r="H2599" s="117"/>
      <c r="J2599" s="117"/>
      <c r="K2599" s="121">
        <v>1439307</v>
      </c>
      <c r="L2599" s="121">
        <v>607623</v>
      </c>
      <c r="M2599" s="121">
        <v>325131</v>
      </c>
      <c r="N2599" s="121">
        <v>195996</v>
      </c>
      <c r="O2599" s="121">
        <v>0</v>
      </c>
    </row>
    <row r="2600" spans="1:15" x14ac:dyDescent="0.4">
      <c r="A2600" s="117" t="s">
        <v>6634</v>
      </c>
      <c r="B2600" s="117" t="s">
        <v>225</v>
      </c>
      <c r="C2600" s="117" t="s">
        <v>224</v>
      </c>
      <c r="D2600" s="117" t="s">
        <v>223</v>
      </c>
      <c r="E2600" s="117" t="s">
        <v>1459</v>
      </c>
      <c r="F2600" s="117" t="s">
        <v>1458</v>
      </c>
      <c r="G2600" s="118" t="str">
        <f t="shared" si="40"/>
        <v>374067まんのう町</v>
      </c>
      <c r="H2600" s="117"/>
      <c r="J2600" s="117"/>
      <c r="K2600" s="121">
        <v>1589229</v>
      </c>
      <c r="L2600" s="121">
        <v>689652</v>
      </c>
      <c r="M2600" s="121">
        <v>333184</v>
      </c>
      <c r="N2600" s="121">
        <v>232449</v>
      </c>
      <c r="O2600" s="121">
        <v>1467</v>
      </c>
    </row>
    <row r="2601" spans="1:15" x14ac:dyDescent="0.4">
      <c r="A2601" s="117" t="s">
        <v>6634</v>
      </c>
      <c r="B2601" s="117" t="s">
        <v>225</v>
      </c>
      <c r="C2601" s="117" t="s">
        <v>224</v>
      </c>
      <c r="D2601" s="117" t="s">
        <v>223</v>
      </c>
      <c r="E2601" s="117" t="s">
        <v>1457</v>
      </c>
      <c r="F2601" s="117" t="s">
        <v>1456</v>
      </c>
      <c r="G2601" s="118" t="str">
        <f t="shared" si="40"/>
        <v>378046まんのう町外二ヶ市町（十郷地区）山林組合</v>
      </c>
      <c r="H2601" s="117"/>
      <c r="J2601" s="117"/>
      <c r="K2601" s="121">
        <v>670</v>
      </c>
      <c r="L2601" s="121">
        <v>0</v>
      </c>
      <c r="M2601" s="121">
        <v>0</v>
      </c>
      <c r="N2601" s="121">
        <v>0</v>
      </c>
      <c r="O2601" s="121">
        <v>0</v>
      </c>
    </row>
    <row r="2602" spans="1:15" x14ac:dyDescent="0.4">
      <c r="A2602" s="117" t="s">
        <v>6634</v>
      </c>
      <c r="B2602" s="117" t="s">
        <v>225</v>
      </c>
      <c r="C2602" s="117" t="s">
        <v>224</v>
      </c>
      <c r="D2602" s="117" t="s">
        <v>223</v>
      </c>
      <c r="E2602" s="117" t="s">
        <v>1455</v>
      </c>
      <c r="F2602" s="117" t="s">
        <v>1454</v>
      </c>
      <c r="G2602" s="118" t="str">
        <f t="shared" si="40"/>
        <v>378054まんのう町外三ヶ市町山林組合</v>
      </c>
      <c r="H2602" s="117"/>
      <c r="J2602" s="117"/>
      <c r="K2602" s="121">
        <v>10</v>
      </c>
      <c r="L2602" s="121">
        <v>0</v>
      </c>
      <c r="M2602" s="121">
        <v>0</v>
      </c>
      <c r="N2602" s="121">
        <v>0</v>
      </c>
      <c r="O2602" s="121">
        <v>0</v>
      </c>
    </row>
    <row r="2603" spans="1:15" x14ac:dyDescent="0.4">
      <c r="A2603" s="117" t="s">
        <v>6634</v>
      </c>
      <c r="B2603" s="117" t="s">
        <v>225</v>
      </c>
      <c r="C2603" s="117" t="s">
        <v>224</v>
      </c>
      <c r="D2603" s="117" t="s">
        <v>223</v>
      </c>
      <c r="E2603" s="117" t="s">
        <v>1453</v>
      </c>
      <c r="F2603" s="117" t="s">
        <v>1452</v>
      </c>
      <c r="G2603" s="118" t="str">
        <f t="shared" si="40"/>
        <v>378062まんのう町外三ヶ市町（七箇地区）山林組合</v>
      </c>
      <c r="H2603" s="117"/>
      <c r="J2603" s="117"/>
      <c r="K2603" s="121">
        <v>1165</v>
      </c>
      <c r="L2603" s="121">
        <v>0</v>
      </c>
      <c r="M2603" s="121">
        <v>0</v>
      </c>
      <c r="N2603" s="121">
        <v>0</v>
      </c>
      <c r="O2603" s="121">
        <v>0</v>
      </c>
    </row>
    <row r="2604" spans="1:15" x14ac:dyDescent="0.4">
      <c r="A2604" s="117" t="s">
        <v>6634</v>
      </c>
      <c r="B2604" s="117" t="s">
        <v>225</v>
      </c>
      <c r="C2604" s="117" t="s">
        <v>224</v>
      </c>
      <c r="D2604" s="117" t="s">
        <v>223</v>
      </c>
      <c r="E2604" s="117" t="s">
        <v>1451</v>
      </c>
      <c r="F2604" s="117" t="s">
        <v>1450</v>
      </c>
      <c r="G2604" s="118" t="str">
        <f t="shared" si="40"/>
        <v>378097伝法川防災溜池事業組合</v>
      </c>
      <c r="H2604" s="117"/>
      <c r="J2604" s="117"/>
      <c r="K2604" s="121">
        <v>159</v>
      </c>
      <c r="L2604" s="121">
        <v>0</v>
      </c>
      <c r="M2604" s="121">
        <v>0</v>
      </c>
      <c r="N2604" s="121">
        <v>0</v>
      </c>
      <c r="O2604" s="121">
        <v>0</v>
      </c>
    </row>
    <row r="2605" spans="1:15" x14ac:dyDescent="0.4">
      <c r="A2605" s="117" t="s">
        <v>6634</v>
      </c>
      <c r="B2605" s="117" t="s">
        <v>225</v>
      </c>
      <c r="C2605" s="117" t="s">
        <v>224</v>
      </c>
      <c r="D2605" s="117" t="s">
        <v>223</v>
      </c>
      <c r="E2605" s="117" t="s">
        <v>1449</v>
      </c>
      <c r="F2605" s="117" t="s">
        <v>1448</v>
      </c>
      <c r="G2605" s="118" t="str">
        <f t="shared" si="40"/>
        <v>378381香川県三豊市観音寺市学校組合</v>
      </c>
      <c r="H2605" s="117"/>
      <c r="J2605" s="117"/>
      <c r="K2605" s="121">
        <v>18309</v>
      </c>
      <c r="L2605" s="121">
        <v>7625</v>
      </c>
      <c r="M2605" s="121">
        <v>3305</v>
      </c>
      <c r="N2605" s="121">
        <v>2244</v>
      </c>
      <c r="O2605" s="121">
        <v>13</v>
      </c>
    </row>
    <row r="2606" spans="1:15" x14ac:dyDescent="0.4">
      <c r="A2606" s="117" t="s">
        <v>6634</v>
      </c>
      <c r="B2606" s="117" t="s">
        <v>225</v>
      </c>
      <c r="C2606" s="117" t="s">
        <v>224</v>
      </c>
      <c r="D2606" s="117" t="s">
        <v>223</v>
      </c>
      <c r="E2606" s="117" t="s">
        <v>1447</v>
      </c>
      <c r="F2606" s="117" t="s">
        <v>1446</v>
      </c>
      <c r="G2606" s="118" t="str">
        <f t="shared" si="40"/>
        <v>378488香川県市町総合事務組合</v>
      </c>
      <c r="H2606" s="117"/>
      <c r="J2606" s="117"/>
      <c r="K2606" s="121">
        <v>3288597</v>
      </c>
      <c r="L2606" s="121">
        <v>11396</v>
      </c>
      <c r="M2606" s="121">
        <v>4533</v>
      </c>
      <c r="N2606" s="121">
        <v>3349</v>
      </c>
      <c r="O2606" s="121">
        <v>17</v>
      </c>
    </row>
    <row r="2607" spans="1:15" x14ac:dyDescent="0.4">
      <c r="A2607" s="117" t="s">
        <v>6634</v>
      </c>
      <c r="B2607" s="117" t="s">
        <v>225</v>
      </c>
      <c r="C2607" s="117" t="s">
        <v>224</v>
      </c>
      <c r="D2607" s="117" t="s">
        <v>223</v>
      </c>
      <c r="E2607" s="117" t="s">
        <v>1445</v>
      </c>
      <c r="F2607" s="117" t="s">
        <v>1444</v>
      </c>
      <c r="G2607" s="118" t="str">
        <f t="shared" si="40"/>
        <v>378526香川県中部広域競艇事業組合</v>
      </c>
      <c r="H2607" s="117"/>
      <c r="J2607" s="117"/>
      <c r="K2607" s="121">
        <v>0</v>
      </c>
      <c r="L2607" s="121">
        <v>0</v>
      </c>
      <c r="M2607" s="121">
        <v>0</v>
      </c>
      <c r="N2607" s="121">
        <v>0</v>
      </c>
      <c r="O2607" s="121">
        <v>0</v>
      </c>
    </row>
    <row r="2608" spans="1:15" x14ac:dyDescent="0.4">
      <c r="A2608" s="117" t="s">
        <v>6634</v>
      </c>
      <c r="B2608" s="117" t="s">
        <v>225</v>
      </c>
      <c r="C2608" s="117" t="s">
        <v>224</v>
      </c>
      <c r="D2608" s="117" t="s">
        <v>223</v>
      </c>
      <c r="E2608" s="117" t="s">
        <v>1443</v>
      </c>
      <c r="F2608" s="117" t="s">
        <v>1442</v>
      </c>
      <c r="G2608" s="118" t="str">
        <f t="shared" si="40"/>
        <v>378542仲多度南部消防組合</v>
      </c>
      <c r="H2608" s="117"/>
      <c r="J2608" s="117"/>
      <c r="K2608" s="121">
        <v>445079</v>
      </c>
      <c r="L2608" s="121">
        <v>209718</v>
      </c>
      <c r="M2608" s="121">
        <v>123792</v>
      </c>
      <c r="N2608" s="121">
        <v>67439</v>
      </c>
      <c r="O2608" s="121">
        <v>776</v>
      </c>
    </row>
    <row r="2609" spans="1:15" x14ac:dyDescent="0.4">
      <c r="A2609" s="117" t="s">
        <v>6634</v>
      </c>
      <c r="B2609" s="117" t="s">
        <v>225</v>
      </c>
      <c r="C2609" s="117" t="s">
        <v>224</v>
      </c>
      <c r="D2609" s="117" t="s">
        <v>223</v>
      </c>
      <c r="E2609" s="117" t="s">
        <v>1441</v>
      </c>
      <c r="F2609" s="117" t="s">
        <v>1440</v>
      </c>
      <c r="G2609" s="118" t="str">
        <f t="shared" si="40"/>
        <v>378585大川広域行政組合</v>
      </c>
      <c r="H2609" s="117"/>
      <c r="J2609" s="117"/>
      <c r="K2609" s="121">
        <v>1110823</v>
      </c>
      <c r="L2609" s="121">
        <v>489110</v>
      </c>
      <c r="M2609" s="121">
        <v>288148</v>
      </c>
      <c r="N2609" s="121">
        <v>159854</v>
      </c>
      <c r="O2609" s="121">
        <v>1554</v>
      </c>
    </row>
    <row r="2610" spans="1:15" x14ac:dyDescent="0.4">
      <c r="A2610" s="117" t="s">
        <v>6634</v>
      </c>
      <c r="B2610" s="117" t="s">
        <v>225</v>
      </c>
      <c r="C2610" s="117" t="s">
        <v>224</v>
      </c>
      <c r="D2610" s="117" t="s">
        <v>223</v>
      </c>
      <c r="E2610" s="117" t="s">
        <v>1439</v>
      </c>
      <c r="F2610" s="117" t="s">
        <v>1438</v>
      </c>
      <c r="G2610" s="118" t="str">
        <f t="shared" si="40"/>
        <v>378607さぬき市・三木町山林組合</v>
      </c>
      <c r="H2610" s="117"/>
      <c r="J2610" s="117"/>
      <c r="K2610" s="121">
        <v>101</v>
      </c>
      <c r="L2610" s="121">
        <v>0</v>
      </c>
      <c r="M2610" s="121">
        <v>0</v>
      </c>
      <c r="N2610" s="121">
        <v>0</v>
      </c>
      <c r="O2610" s="121">
        <v>0</v>
      </c>
    </row>
    <row r="2611" spans="1:15" x14ac:dyDescent="0.4">
      <c r="A2611" s="117" t="s">
        <v>6634</v>
      </c>
      <c r="B2611" s="117" t="s">
        <v>225</v>
      </c>
      <c r="C2611" s="117" t="s">
        <v>224</v>
      </c>
      <c r="D2611" s="117" t="s">
        <v>223</v>
      </c>
      <c r="E2611" s="117" t="s">
        <v>1437</v>
      </c>
      <c r="F2611" s="117" t="s">
        <v>1436</v>
      </c>
      <c r="G2611" s="118" t="str">
        <f t="shared" si="40"/>
        <v>378615東かがわ市外一市一町組合</v>
      </c>
      <c r="H2611" s="117"/>
      <c r="J2611" s="117"/>
      <c r="K2611" s="121">
        <v>146</v>
      </c>
      <c r="L2611" s="121">
        <v>0</v>
      </c>
      <c r="M2611" s="121">
        <v>0</v>
      </c>
      <c r="N2611" s="121">
        <v>0</v>
      </c>
      <c r="O2611" s="121">
        <v>0</v>
      </c>
    </row>
    <row r="2612" spans="1:15" x14ac:dyDescent="0.4">
      <c r="A2612" s="117" t="s">
        <v>6634</v>
      </c>
      <c r="B2612" s="117" t="s">
        <v>225</v>
      </c>
      <c r="C2612" s="117" t="s">
        <v>224</v>
      </c>
      <c r="D2612" s="117" t="s">
        <v>223</v>
      </c>
      <c r="E2612" s="117" t="s">
        <v>1435</v>
      </c>
      <c r="F2612" s="117" t="s">
        <v>1434</v>
      </c>
      <c r="G2612" s="118" t="str">
        <f t="shared" si="40"/>
        <v>378640三観広域行政組合</v>
      </c>
      <c r="H2612" s="117"/>
      <c r="J2612" s="117"/>
      <c r="K2612" s="121">
        <v>1472140</v>
      </c>
      <c r="L2612" s="121">
        <v>697261</v>
      </c>
      <c r="M2612" s="121">
        <v>373751</v>
      </c>
      <c r="N2612" s="121">
        <v>227328</v>
      </c>
      <c r="O2612" s="121">
        <v>2368</v>
      </c>
    </row>
    <row r="2613" spans="1:15" x14ac:dyDescent="0.4">
      <c r="A2613" s="117" t="s">
        <v>6634</v>
      </c>
      <c r="B2613" s="117" t="s">
        <v>225</v>
      </c>
      <c r="C2613" s="117" t="s">
        <v>224</v>
      </c>
      <c r="D2613" s="117" t="s">
        <v>223</v>
      </c>
      <c r="E2613" s="117" t="s">
        <v>1433</v>
      </c>
      <c r="F2613" s="117" t="s">
        <v>1432</v>
      </c>
      <c r="G2613" s="118" t="str">
        <f t="shared" si="40"/>
        <v>378666小豆地区広域行政事務組合（普通会計分）</v>
      </c>
      <c r="H2613" s="117"/>
      <c r="J2613" s="117"/>
      <c r="K2613" s="121">
        <v>693047</v>
      </c>
      <c r="L2613" s="121">
        <v>334415</v>
      </c>
      <c r="M2613" s="121">
        <v>178382</v>
      </c>
      <c r="N2613" s="121">
        <v>103683</v>
      </c>
      <c r="O2613" s="121">
        <v>1137</v>
      </c>
    </row>
    <row r="2614" spans="1:15" x14ac:dyDescent="0.4">
      <c r="A2614" s="117" t="s">
        <v>6634</v>
      </c>
      <c r="B2614" s="117" t="s">
        <v>225</v>
      </c>
      <c r="C2614" s="117" t="s">
        <v>224</v>
      </c>
      <c r="D2614" s="117" t="s">
        <v>223</v>
      </c>
      <c r="E2614" s="117" t="s">
        <v>1431</v>
      </c>
      <c r="F2614" s="117" t="s">
        <v>1430</v>
      </c>
      <c r="G2614" s="118" t="str">
        <f t="shared" si="40"/>
        <v>378674中讃広域行政事務組合</v>
      </c>
      <c r="H2614" s="117"/>
      <c r="J2614" s="117"/>
      <c r="K2614" s="121">
        <v>529490</v>
      </c>
      <c r="L2614" s="121">
        <v>259555</v>
      </c>
      <c r="M2614" s="121">
        <v>128373</v>
      </c>
      <c r="N2614" s="121">
        <v>79576</v>
      </c>
      <c r="O2614" s="121">
        <v>817</v>
      </c>
    </row>
    <row r="2615" spans="1:15" x14ac:dyDescent="0.4">
      <c r="A2615" s="117" t="s">
        <v>6634</v>
      </c>
      <c r="B2615" s="117" t="s">
        <v>225</v>
      </c>
      <c r="C2615" s="117" t="s">
        <v>224</v>
      </c>
      <c r="D2615" s="117" t="s">
        <v>223</v>
      </c>
      <c r="E2615" s="117" t="s">
        <v>1429</v>
      </c>
      <c r="F2615" s="117" t="s">
        <v>1428</v>
      </c>
      <c r="G2615" s="118" t="str">
        <f t="shared" si="40"/>
        <v>378691坂出、宇多津広域行政事務組合</v>
      </c>
      <c r="H2615" s="117"/>
      <c r="J2615" s="117"/>
      <c r="K2615" s="121">
        <v>29996</v>
      </c>
      <c r="L2615" s="121">
        <v>9767</v>
      </c>
      <c r="M2615" s="121">
        <v>5031</v>
      </c>
      <c r="N2615" s="121">
        <v>3004</v>
      </c>
      <c r="O2615" s="121">
        <v>81</v>
      </c>
    </row>
    <row r="2616" spans="1:15" x14ac:dyDescent="0.4">
      <c r="A2616" s="117" t="s">
        <v>6634</v>
      </c>
      <c r="B2616" s="117" t="s">
        <v>225</v>
      </c>
      <c r="C2616" s="117" t="s">
        <v>224</v>
      </c>
      <c r="D2616" s="117" t="s">
        <v>223</v>
      </c>
      <c r="E2616" s="117" t="s">
        <v>1427</v>
      </c>
      <c r="F2616" s="117" t="s">
        <v>1426</v>
      </c>
      <c r="G2616" s="118" t="str">
        <f t="shared" si="40"/>
        <v>378828香川県東部清掃施設組合</v>
      </c>
      <c r="H2616" s="117"/>
      <c r="J2616" s="117"/>
      <c r="K2616" s="121">
        <v>111204</v>
      </c>
      <c r="L2616" s="121">
        <v>52496</v>
      </c>
      <c r="M2616" s="121">
        <v>20759</v>
      </c>
      <c r="N2616" s="121">
        <v>14843</v>
      </c>
      <c r="O2616" s="121">
        <v>260</v>
      </c>
    </row>
    <row r="2617" spans="1:15" x14ac:dyDescent="0.4">
      <c r="A2617" s="117" t="s">
        <v>6634</v>
      </c>
      <c r="B2617" s="117" t="s">
        <v>225</v>
      </c>
      <c r="C2617" s="117" t="s">
        <v>224</v>
      </c>
      <c r="D2617" s="117" t="s">
        <v>223</v>
      </c>
      <c r="E2617" s="117" t="s">
        <v>1425</v>
      </c>
      <c r="F2617" s="117" t="s">
        <v>1424</v>
      </c>
      <c r="G2617" s="118" t="str">
        <f t="shared" si="40"/>
        <v>378836三木・長尾葬斎組合</v>
      </c>
      <c r="H2617" s="117"/>
      <c r="J2617" s="117"/>
      <c r="K2617" s="121">
        <v>31637</v>
      </c>
      <c r="L2617" s="121">
        <v>13424</v>
      </c>
      <c r="M2617" s="121">
        <v>7080</v>
      </c>
      <c r="N2617" s="121">
        <v>4150</v>
      </c>
      <c r="O2617" s="121">
        <v>18</v>
      </c>
    </row>
    <row r="2618" spans="1:15" x14ac:dyDescent="0.4">
      <c r="A2618" s="117" t="s">
        <v>6634</v>
      </c>
      <c r="B2618" s="117" t="s">
        <v>225</v>
      </c>
      <c r="C2618" s="117" t="s">
        <v>224</v>
      </c>
      <c r="D2618" s="117" t="s">
        <v>223</v>
      </c>
      <c r="E2618" s="117" t="s">
        <v>1423</v>
      </c>
      <c r="F2618" s="117" t="s">
        <v>1422</v>
      </c>
      <c r="G2618" s="118" t="str">
        <f t="shared" si="40"/>
        <v>378861香川県後期高齢者医療広域連合</v>
      </c>
      <c r="H2618" s="117"/>
      <c r="J2618" s="117"/>
      <c r="K2618" s="121">
        <v>652</v>
      </c>
      <c r="L2618" s="121">
        <v>0</v>
      </c>
      <c r="M2618" s="121">
        <v>42</v>
      </c>
      <c r="N2618" s="121">
        <v>0</v>
      </c>
      <c r="O2618" s="121">
        <v>0</v>
      </c>
    </row>
    <row r="2619" spans="1:15" x14ac:dyDescent="0.4">
      <c r="A2619" s="117" t="s">
        <v>6634</v>
      </c>
      <c r="B2619" s="117" t="s">
        <v>225</v>
      </c>
      <c r="C2619" s="117" t="s">
        <v>224</v>
      </c>
      <c r="D2619" s="117" t="s">
        <v>223</v>
      </c>
      <c r="E2619" s="117" t="s">
        <v>1420</v>
      </c>
      <c r="F2619" s="117" t="s">
        <v>1419</v>
      </c>
      <c r="G2619" s="118" t="str">
        <f t="shared" si="40"/>
        <v>382019松山市</v>
      </c>
      <c r="H2619" s="117"/>
      <c r="J2619" s="117"/>
      <c r="K2619" s="121">
        <v>25582787</v>
      </c>
      <c r="L2619" s="121">
        <v>11519156</v>
      </c>
      <c r="M2619" s="121">
        <v>6376235</v>
      </c>
      <c r="N2619" s="121">
        <v>3843090</v>
      </c>
      <c r="O2619" s="121">
        <v>38379</v>
      </c>
    </row>
    <row r="2620" spans="1:15" x14ac:dyDescent="0.4">
      <c r="A2620" s="117" t="s">
        <v>6634</v>
      </c>
      <c r="B2620" s="117" t="s">
        <v>225</v>
      </c>
      <c r="C2620" s="117" t="s">
        <v>224</v>
      </c>
      <c r="D2620" s="117" t="s">
        <v>223</v>
      </c>
      <c r="E2620" s="117" t="s">
        <v>1418</v>
      </c>
      <c r="F2620" s="117" t="s">
        <v>1417</v>
      </c>
      <c r="G2620" s="118" t="str">
        <f t="shared" si="40"/>
        <v>382027今治市</v>
      </c>
      <c r="H2620" s="117"/>
      <c r="J2620" s="117"/>
      <c r="K2620" s="121">
        <v>10870699</v>
      </c>
      <c r="L2620" s="121">
        <v>4735992</v>
      </c>
      <c r="M2620" s="121">
        <v>2509523</v>
      </c>
      <c r="N2620" s="121">
        <v>1635153</v>
      </c>
      <c r="O2620" s="121">
        <v>14107</v>
      </c>
    </row>
    <row r="2621" spans="1:15" x14ac:dyDescent="0.4">
      <c r="A2621" s="117" t="s">
        <v>6634</v>
      </c>
      <c r="B2621" s="117" t="s">
        <v>225</v>
      </c>
      <c r="C2621" s="117" t="s">
        <v>224</v>
      </c>
      <c r="D2621" s="117" t="s">
        <v>223</v>
      </c>
      <c r="E2621" s="117" t="s">
        <v>1416</v>
      </c>
      <c r="F2621" s="117" t="s">
        <v>1415</v>
      </c>
      <c r="G2621" s="118" t="str">
        <f t="shared" si="40"/>
        <v>382035宇和島市</v>
      </c>
      <c r="H2621" s="117"/>
      <c r="J2621" s="117"/>
      <c r="K2621" s="121">
        <v>5516708</v>
      </c>
      <c r="L2621" s="121">
        <v>2059000</v>
      </c>
      <c r="M2621" s="121">
        <v>948909</v>
      </c>
      <c r="N2621" s="121">
        <v>688265</v>
      </c>
      <c r="O2621" s="121">
        <v>8475</v>
      </c>
    </row>
    <row r="2622" spans="1:15" x14ac:dyDescent="0.4">
      <c r="A2622" s="117" t="s">
        <v>6634</v>
      </c>
      <c r="B2622" s="117" t="s">
        <v>225</v>
      </c>
      <c r="C2622" s="117" t="s">
        <v>224</v>
      </c>
      <c r="D2622" s="117" t="s">
        <v>223</v>
      </c>
      <c r="E2622" s="117" t="s">
        <v>1414</v>
      </c>
      <c r="F2622" s="117" t="s">
        <v>1413</v>
      </c>
      <c r="G2622" s="118" t="str">
        <f t="shared" si="40"/>
        <v>382043八幡浜市</v>
      </c>
      <c r="H2622" s="117"/>
      <c r="J2622" s="117"/>
      <c r="K2622" s="121">
        <v>2889678</v>
      </c>
      <c r="L2622" s="121">
        <v>1114922</v>
      </c>
      <c r="M2622" s="121">
        <v>612209</v>
      </c>
      <c r="N2622" s="121">
        <v>393000</v>
      </c>
      <c r="O2622" s="121">
        <v>3280</v>
      </c>
    </row>
    <row r="2623" spans="1:15" x14ac:dyDescent="0.4">
      <c r="A2623" s="117" t="s">
        <v>6634</v>
      </c>
      <c r="B2623" s="117" t="s">
        <v>225</v>
      </c>
      <c r="C2623" s="117" t="s">
        <v>224</v>
      </c>
      <c r="D2623" s="117" t="s">
        <v>223</v>
      </c>
      <c r="E2623" s="117" t="s">
        <v>1412</v>
      </c>
      <c r="F2623" s="117" t="s">
        <v>1411</v>
      </c>
      <c r="G2623" s="118" t="str">
        <f t="shared" si="40"/>
        <v>382051新居浜市</v>
      </c>
      <c r="H2623" s="117"/>
      <c r="J2623" s="117"/>
      <c r="K2623" s="121">
        <v>7704269</v>
      </c>
      <c r="L2623" s="121">
        <v>3075593</v>
      </c>
      <c r="M2623" s="121">
        <v>1732966</v>
      </c>
      <c r="N2623" s="121">
        <v>1059928</v>
      </c>
      <c r="O2623" s="121">
        <v>10789</v>
      </c>
    </row>
    <row r="2624" spans="1:15" x14ac:dyDescent="0.4">
      <c r="A2624" s="117" t="s">
        <v>6634</v>
      </c>
      <c r="B2624" s="117" t="s">
        <v>225</v>
      </c>
      <c r="C2624" s="117" t="s">
        <v>224</v>
      </c>
      <c r="D2624" s="117" t="s">
        <v>223</v>
      </c>
      <c r="E2624" s="117" t="s">
        <v>1410</v>
      </c>
      <c r="F2624" s="117" t="s">
        <v>1409</v>
      </c>
      <c r="G2624" s="118" t="str">
        <f t="shared" si="40"/>
        <v>382060西条市</v>
      </c>
      <c r="H2624" s="117"/>
      <c r="J2624" s="117"/>
      <c r="K2624" s="121">
        <v>7469834</v>
      </c>
      <c r="L2624" s="121">
        <v>3122817</v>
      </c>
      <c r="M2624" s="121">
        <v>1533191</v>
      </c>
      <c r="N2624" s="121">
        <v>1033257</v>
      </c>
      <c r="O2624" s="121">
        <v>7173</v>
      </c>
    </row>
    <row r="2625" spans="1:15" x14ac:dyDescent="0.4">
      <c r="A2625" s="117" t="s">
        <v>6634</v>
      </c>
      <c r="B2625" s="117" t="s">
        <v>225</v>
      </c>
      <c r="C2625" s="117" t="s">
        <v>224</v>
      </c>
      <c r="D2625" s="117" t="s">
        <v>223</v>
      </c>
      <c r="E2625" s="117" t="s">
        <v>1408</v>
      </c>
      <c r="F2625" s="117" t="s">
        <v>1407</v>
      </c>
      <c r="G2625" s="118" t="str">
        <f t="shared" si="40"/>
        <v>382078大洲市</v>
      </c>
      <c r="H2625" s="117"/>
      <c r="J2625" s="117"/>
      <c r="K2625" s="121">
        <v>4030794</v>
      </c>
      <c r="L2625" s="121">
        <v>1786406</v>
      </c>
      <c r="M2625" s="121">
        <v>883528</v>
      </c>
      <c r="N2625" s="121">
        <v>602815</v>
      </c>
      <c r="O2625" s="121">
        <v>4699</v>
      </c>
    </row>
    <row r="2626" spans="1:15" x14ac:dyDescent="0.4">
      <c r="A2626" s="117" t="s">
        <v>6634</v>
      </c>
      <c r="B2626" s="117" t="s">
        <v>225</v>
      </c>
      <c r="C2626" s="117" t="s">
        <v>224</v>
      </c>
      <c r="D2626" s="117" t="s">
        <v>223</v>
      </c>
      <c r="E2626" s="117" t="s">
        <v>1406</v>
      </c>
      <c r="F2626" s="117" t="s">
        <v>1405</v>
      </c>
      <c r="G2626" s="118" t="str">
        <f t="shared" ref="G2626:G2689" si="41">E2626&amp;F2626</f>
        <v>382108伊予市</v>
      </c>
      <c r="H2626" s="117"/>
      <c r="J2626" s="117"/>
      <c r="K2626" s="121">
        <v>2715673</v>
      </c>
      <c r="L2626" s="121">
        <v>1184005</v>
      </c>
      <c r="M2626" s="121">
        <v>546796</v>
      </c>
      <c r="N2626" s="121">
        <v>369960</v>
      </c>
      <c r="O2626" s="121">
        <v>2429</v>
      </c>
    </row>
    <row r="2627" spans="1:15" x14ac:dyDescent="0.4">
      <c r="A2627" s="117" t="s">
        <v>6634</v>
      </c>
      <c r="B2627" s="117" t="s">
        <v>225</v>
      </c>
      <c r="C2627" s="117" t="s">
        <v>224</v>
      </c>
      <c r="D2627" s="117" t="s">
        <v>223</v>
      </c>
      <c r="E2627" s="117" t="s">
        <v>1404</v>
      </c>
      <c r="F2627" s="117" t="s">
        <v>1403</v>
      </c>
      <c r="G2627" s="118" t="str">
        <f t="shared" si="41"/>
        <v>382132四国中央市</v>
      </c>
      <c r="H2627" s="117"/>
      <c r="J2627" s="117"/>
      <c r="K2627" s="121">
        <v>6920446</v>
      </c>
      <c r="L2627" s="121">
        <v>3049220</v>
      </c>
      <c r="M2627" s="121">
        <v>1567901</v>
      </c>
      <c r="N2627" s="121">
        <v>1024630</v>
      </c>
      <c r="O2627" s="121">
        <v>7902</v>
      </c>
    </row>
    <row r="2628" spans="1:15" x14ac:dyDescent="0.4">
      <c r="A2628" s="117" t="s">
        <v>6634</v>
      </c>
      <c r="B2628" s="117" t="s">
        <v>225</v>
      </c>
      <c r="C2628" s="117" t="s">
        <v>224</v>
      </c>
      <c r="D2628" s="117" t="s">
        <v>223</v>
      </c>
      <c r="E2628" s="117" t="s">
        <v>1402</v>
      </c>
      <c r="F2628" s="117" t="s">
        <v>1401</v>
      </c>
      <c r="G2628" s="118" t="str">
        <f t="shared" si="41"/>
        <v>382141西予市</v>
      </c>
      <c r="H2628" s="117"/>
      <c r="J2628" s="117"/>
      <c r="K2628" s="121">
        <v>4363668</v>
      </c>
      <c r="L2628" s="121">
        <v>1951493</v>
      </c>
      <c r="M2628" s="121">
        <v>988503</v>
      </c>
      <c r="N2628" s="121">
        <v>657893</v>
      </c>
      <c r="O2628" s="121">
        <v>5321</v>
      </c>
    </row>
    <row r="2629" spans="1:15" x14ac:dyDescent="0.4">
      <c r="A2629" s="117" t="s">
        <v>6634</v>
      </c>
      <c r="B2629" s="117" t="s">
        <v>225</v>
      </c>
      <c r="C2629" s="117" t="s">
        <v>224</v>
      </c>
      <c r="D2629" s="117" t="s">
        <v>223</v>
      </c>
      <c r="E2629" s="117" t="s">
        <v>1400</v>
      </c>
      <c r="F2629" s="117" t="s">
        <v>1399</v>
      </c>
      <c r="G2629" s="118" t="str">
        <f t="shared" si="41"/>
        <v>382159東温市</v>
      </c>
      <c r="H2629" s="117"/>
      <c r="J2629" s="117"/>
      <c r="K2629" s="121">
        <v>2398517</v>
      </c>
      <c r="L2629" s="121">
        <v>1043897</v>
      </c>
      <c r="M2629" s="121">
        <v>563843</v>
      </c>
      <c r="N2629" s="121">
        <v>388361</v>
      </c>
      <c r="O2629" s="121">
        <v>2281</v>
      </c>
    </row>
    <row r="2630" spans="1:15" x14ac:dyDescent="0.4">
      <c r="A2630" s="117" t="s">
        <v>6634</v>
      </c>
      <c r="B2630" s="117" t="s">
        <v>225</v>
      </c>
      <c r="C2630" s="117" t="s">
        <v>224</v>
      </c>
      <c r="D2630" s="117" t="s">
        <v>223</v>
      </c>
      <c r="E2630" s="117" t="s">
        <v>1398</v>
      </c>
      <c r="F2630" s="117" t="s">
        <v>1397</v>
      </c>
      <c r="G2630" s="118" t="str">
        <f t="shared" si="41"/>
        <v>383562上島町</v>
      </c>
      <c r="H2630" s="117"/>
      <c r="J2630" s="117"/>
      <c r="K2630" s="121">
        <v>1172019</v>
      </c>
      <c r="L2630" s="121">
        <v>495071</v>
      </c>
      <c r="M2630" s="121">
        <v>262077</v>
      </c>
      <c r="N2630" s="121">
        <v>177367</v>
      </c>
      <c r="O2630" s="121">
        <v>4398</v>
      </c>
    </row>
    <row r="2631" spans="1:15" x14ac:dyDescent="0.4">
      <c r="A2631" s="117" t="s">
        <v>6634</v>
      </c>
      <c r="B2631" s="117" t="s">
        <v>225</v>
      </c>
      <c r="C2631" s="117" t="s">
        <v>224</v>
      </c>
      <c r="D2631" s="117" t="s">
        <v>223</v>
      </c>
      <c r="E2631" s="117" t="s">
        <v>1396</v>
      </c>
      <c r="F2631" s="117" t="s">
        <v>1395</v>
      </c>
      <c r="G2631" s="118" t="str">
        <f t="shared" si="41"/>
        <v>383864久万高原町</v>
      </c>
      <c r="H2631" s="117"/>
      <c r="J2631" s="117"/>
      <c r="K2631" s="121">
        <v>1950641</v>
      </c>
      <c r="L2631" s="121">
        <v>878007</v>
      </c>
      <c r="M2631" s="121">
        <v>446560</v>
      </c>
      <c r="N2631" s="121">
        <v>295952</v>
      </c>
      <c r="O2631" s="121">
        <v>2856</v>
      </c>
    </row>
    <row r="2632" spans="1:15" x14ac:dyDescent="0.4">
      <c r="A2632" s="117" t="s">
        <v>6634</v>
      </c>
      <c r="B2632" s="117" t="s">
        <v>225</v>
      </c>
      <c r="C2632" s="117" t="s">
        <v>224</v>
      </c>
      <c r="D2632" s="117" t="s">
        <v>223</v>
      </c>
      <c r="E2632" s="117" t="s">
        <v>1394</v>
      </c>
      <c r="F2632" s="117" t="s">
        <v>1393</v>
      </c>
      <c r="G2632" s="118" t="str">
        <f t="shared" si="41"/>
        <v>384011松前町</v>
      </c>
      <c r="H2632" s="117"/>
      <c r="J2632" s="117"/>
      <c r="K2632" s="121">
        <v>1618123</v>
      </c>
      <c r="L2632" s="121">
        <v>658897</v>
      </c>
      <c r="M2632" s="121">
        <v>352437</v>
      </c>
      <c r="N2632" s="121">
        <v>243038</v>
      </c>
      <c r="O2632" s="121">
        <v>1243</v>
      </c>
    </row>
    <row r="2633" spans="1:15" x14ac:dyDescent="0.4">
      <c r="A2633" s="117" t="s">
        <v>6634</v>
      </c>
      <c r="B2633" s="117" t="s">
        <v>225</v>
      </c>
      <c r="C2633" s="117" t="s">
        <v>224</v>
      </c>
      <c r="D2633" s="117" t="s">
        <v>223</v>
      </c>
      <c r="E2633" s="117" t="s">
        <v>1392</v>
      </c>
      <c r="F2633" s="117" t="s">
        <v>1391</v>
      </c>
      <c r="G2633" s="118" t="str">
        <f t="shared" si="41"/>
        <v>384020砥部町</v>
      </c>
      <c r="H2633" s="117"/>
      <c r="J2633" s="117"/>
      <c r="K2633" s="121">
        <v>1591486</v>
      </c>
      <c r="L2633" s="121">
        <v>612365</v>
      </c>
      <c r="M2633" s="121">
        <v>300846</v>
      </c>
      <c r="N2633" s="121">
        <v>216026</v>
      </c>
      <c r="O2633" s="121">
        <v>1573</v>
      </c>
    </row>
    <row r="2634" spans="1:15" x14ac:dyDescent="0.4">
      <c r="A2634" s="117" t="s">
        <v>6634</v>
      </c>
      <c r="B2634" s="117" t="s">
        <v>225</v>
      </c>
      <c r="C2634" s="117" t="s">
        <v>224</v>
      </c>
      <c r="D2634" s="117" t="s">
        <v>223</v>
      </c>
      <c r="E2634" s="117" t="s">
        <v>1390</v>
      </c>
      <c r="F2634" s="117" t="s">
        <v>1389</v>
      </c>
      <c r="G2634" s="118" t="str">
        <f t="shared" si="41"/>
        <v>384224内子町</v>
      </c>
      <c r="H2634" s="117"/>
      <c r="J2634" s="117"/>
      <c r="K2634" s="121">
        <v>1701045</v>
      </c>
      <c r="L2634" s="121">
        <v>699092</v>
      </c>
      <c r="M2634" s="121">
        <v>381371</v>
      </c>
      <c r="N2634" s="121">
        <v>246286</v>
      </c>
      <c r="O2634" s="121">
        <v>1436</v>
      </c>
    </row>
    <row r="2635" spans="1:15" x14ac:dyDescent="0.4">
      <c r="A2635" s="117" t="s">
        <v>6634</v>
      </c>
      <c r="B2635" s="117" t="s">
        <v>225</v>
      </c>
      <c r="C2635" s="117" t="s">
        <v>224</v>
      </c>
      <c r="D2635" s="117" t="s">
        <v>223</v>
      </c>
      <c r="E2635" s="117" t="s">
        <v>1388</v>
      </c>
      <c r="F2635" s="117" t="s">
        <v>1387</v>
      </c>
      <c r="G2635" s="118" t="str">
        <f t="shared" si="41"/>
        <v>384429伊方町</v>
      </c>
      <c r="H2635" s="117"/>
      <c r="J2635" s="117"/>
      <c r="K2635" s="121">
        <v>1468885</v>
      </c>
      <c r="L2635" s="121">
        <v>545991</v>
      </c>
      <c r="M2635" s="121">
        <v>285056</v>
      </c>
      <c r="N2635" s="121">
        <v>194921</v>
      </c>
      <c r="O2635" s="121">
        <v>2171</v>
      </c>
    </row>
    <row r="2636" spans="1:15" x14ac:dyDescent="0.4">
      <c r="A2636" s="117" t="s">
        <v>6634</v>
      </c>
      <c r="B2636" s="117" t="s">
        <v>225</v>
      </c>
      <c r="C2636" s="117" t="s">
        <v>224</v>
      </c>
      <c r="D2636" s="117" t="s">
        <v>223</v>
      </c>
      <c r="E2636" s="117" t="s">
        <v>1386</v>
      </c>
      <c r="F2636" s="117" t="s">
        <v>1385</v>
      </c>
      <c r="G2636" s="118" t="str">
        <f t="shared" si="41"/>
        <v>384844松野町</v>
      </c>
      <c r="H2636" s="117"/>
      <c r="J2636" s="117"/>
      <c r="K2636" s="121">
        <v>544375</v>
      </c>
      <c r="L2636" s="121">
        <v>204289</v>
      </c>
      <c r="M2636" s="121">
        <v>113383</v>
      </c>
      <c r="N2636" s="121">
        <v>83059</v>
      </c>
      <c r="O2636" s="121">
        <v>1051</v>
      </c>
    </row>
    <row r="2637" spans="1:15" x14ac:dyDescent="0.4">
      <c r="A2637" s="117" t="s">
        <v>6634</v>
      </c>
      <c r="B2637" s="117" t="s">
        <v>225</v>
      </c>
      <c r="C2637" s="117" t="s">
        <v>224</v>
      </c>
      <c r="D2637" s="117" t="s">
        <v>223</v>
      </c>
      <c r="E2637" s="117" t="s">
        <v>1384</v>
      </c>
      <c r="F2637" s="117" t="s">
        <v>1383</v>
      </c>
      <c r="G2637" s="118" t="str">
        <f t="shared" si="41"/>
        <v>384887鬼北町</v>
      </c>
      <c r="H2637" s="117"/>
      <c r="J2637" s="117"/>
      <c r="K2637" s="121">
        <v>1181440</v>
      </c>
      <c r="L2637" s="121">
        <v>490775</v>
      </c>
      <c r="M2637" s="121">
        <v>246522</v>
      </c>
      <c r="N2637" s="121">
        <v>155660</v>
      </c>
      <c r="O2637" s="121">
        <v>862</v>
      </c>
    </row>
    <row r="2638" spans="1:15" x14ac:dyDescent="0.4">
      <c r="A2638" s="117" t="s">
        <v>6634</v>
      </c>
      <c r="B2638" s="117" t="s">
        <v>225</v>
      </c>
      <c r="C2638" s="117" t="s">
        <v>224</v>
      </c>
      <c r="D2638" s="117" t="s">
        <v>223</v>
      </c>
      <c r="E2638" s="117" t="s">
        <v>1382</v>
      </c>
      <c r="F2638" s="117" t="s">
        <v>1381</v>
      </c>
      <c r="G2638" s="118" t="str">
        <f t="shared" si="41"/>
        <v>385069愛南町</v>
      </c>
      <c r="H2638" s="117"/>
      <c r="J2638" s="117"/>
      <c r="K2638" s="121">
        <v>2821985</v>
      </c>
      <c r="L2638" s="121">
        <v>1289875</v>
      </c>
      <c r="M2638" s="121">
        <v>632565</v>
      </c>
      <c r="N2638" s="121">
        <v>434291</v>
      </c>
      <c r="O2638" s="121">
        <v>3153</v>
      </c>
    </row>
    <row r="2639" spans="1:15" x14ac:dyDescent="0.4">
      <c r="A2639" s="117" t="s">
        <v>6634</v>
      </c>
      <c r="B2639" s="117" t="s">
        <v>225</v>
      </c>
      <c r="C2639" s="117" t="s">
        <v>224</v>
      </c>
      <c r="D2639" s="117" t="s">
        <v>223</v>
      </c>
      <c r="E2639" s="117" t="s">
        <v>1380</v>
      </c>
      <c r="F2639" s="117" t="s">
        <v>1379</v>
      </c>
      <c r="G2639" s="118" t="str">
        <f t="shared" si="41"/>
        <v>388262松山衛生事務組合</v>
      </c>
      <c r="H2639" s="117"/>
      <c r="J2639" s="117"/>
      <c r="K2639" s="121">
        <v>73159</v>
      </c>
      <c r="L2639" s="121">
        <v>40733</v>
      </c>
      <c r="M2639" s="121">
        <v>15990</v>
      </c>
      <c r="N2639" s="121">
        <v>12244</v>
      </c>
      <c r="O2639" s="121">
        <v>237</v>
      </c>
    </row>
    <row r="2640" spans="1:15" x14ac:dyDescent="0.4">
      <c r="A2640" s="117" t="s">
        <v>6634</v>
      </c>
      <c r="B2640" s="117" t="s">
        <v>225</v>
      </c>
      <c r="C2640" s="117" t="s">
        <v>224</v>
      </c>
      <c r="D2640" s="117" t="s">
        <v>223</v>
      </c>
      <c r="E2640" s="117" t="s">
        <v>1378</v>
      </c>
      <c r="F2640" s="117" t="s">
        <v>1377</v>
      </c>
      <c r="G2640" s="118" t="str">
        <f t="shared" si="41"/>
        <v>388289愛媛県市町総合事務組合</v>
      </c>
      <c r="H2640" s="117"/>
      <c r="J2640" s="117"/>
      <c r="K2640" s="121">
        <v>4354112</v>
      </c>
      <c r="L2640" s="121">
        <v>45851</v>
      </c>
      <c r="M2640" s="121">
        <v>22564</v>
      </c>
      <c r="N2640" s="121">
        <v>14605</v>
      </c>
      <c r="O2640" s="121">
        <v>73</v>
      </c>
    </row>
    <row r="2641" spans="1:15" x14ac:dyDescent="0.4">
      <c r="A2641" s="117" t="s">
        <v>6634</v>
      </c>
      <c r="B2641" s="117" t="s">
        <v>225</v>
      </c>
      <c r="C2641" s="117" t="s">
        <v>224</v>
      </c>
      <c r="D2641" s="117" t="s">
        <v>223</v>
      </c>
      <c r="E2641" s="117" t="s">
        <v>1376</v>
      </c>
      <c r="F2641" s="117" t="s">
        <v>1375</v>
      </c>
      <c r="G2641" s="118" t="str">
        <f t="shared" si="41"/>
        <v>388327松山市、東温市共有山林組合</v>
      </c>
      <c r="H2641" s="117"/>
      <c r="J2641" s="117"/>
      <c r="K2641" s="121">
        <v>3015</v>
      </c>
      <c r="L2641" s="121">
        <v>0</v>
      </c>
      <c r="M2641" s="121">
        <v>0</v>
      </c>
      <c r="N2641" s="121">
        <v>0</v>
      </c>
      <c r="O2641" s="121">
        <v>0</v>
      </c>
    </row>
    <row r="2642" spans="1:15" x14ac:dyDescent="0.4">
      <c r="A2642" s="117" t="s">
        <v>6634</v>
      </c>
      <c r="B2642" s="117" t="s">
        <v>225</v>
      </c>
      <c r="C2642" s="117" t="s">
        <v>224</v>
      </c>
      <c r="D2642" s="117" t="s">
        <v>223</v>
      </c>
      <c r="E2642" s="117" t="s">
        <v>1374</v>
      </c>
      <c r="F2642" s="117" t="s">
        <v>1373</v>
      </c>
      <c r="G2642" s="118" t="str">
        <f t="shared" si="41"/>
        <v>388343松山養護老人ホーム事務組合</v>
      </c>
      <c r="H2642" s="117"/>
      <c r="J2642" s="117"/>
      <c r="K2642" s="121">
        <v>206561</v>
      </c>
      <c r="L2642" s="121">
        <v>96205</v>
      </c>
      <c r="M2642" s="121">
        <v>48237</v>
      </c>
      <c r="N2642" s="121">
        <v>31061</v>
      </c>
      <c r="O2642" s="121">
        <v>224</v>
      </c>
    </row>
    <row r="2643" spans="1:15" x14ac:dyDescent="0.4">
      <c r="A2643" s="117" t="s">
        <v>6634</v>
      </c>
      <c r="B2643" s="117" t="s">
        <v>225</v>
      </c>
      <c r="C2643" s="117" t="s">
        <v>224</v>
      </c>
      <c r="D2643" s="117" t="s">
        <v>223</v>
      </c>
      <c r="E2643" s="117" t="s">
        <v>1372</v>
      </c>
      <c r="F2643" s="117" t="s">
        <v>1371</v>
      </c>
      <c r="G2643" s="118" t="str">
        <f t="shared" si="41"/>
        <v>388408伊予市・松前町共立衛生組合</v>
      </c>
      <c r="H2643" s="117"/>
      <c r="J2643" s="117"/>
      <c r="K2643" s="121">
        <v>70275</v>
      </c>
      <c r="L2643" s="121">
        <v>36042</v>
      </c>
      <c r="M2643" s="121">
        <v>15455</v>
      </c>
      <c r="N2643" s="121">
        <v>10716</v>
      </c>
      <c r="O2643" s="121">
        <v>180</v>
      </c>
    </row>
    <row r="2644" spans="1:15" x14ac:dyDescent="0.4">
      <c r="A2644" s="117" t="s">
        <v>6634</v>
      </c>
      <c r="B2644" s="117" t="s">
        <v>225</v>
      </c>
      <c r="C2644" s="117" t="s">
        <v>224</v>
      </c>
      <c r="D2644" s="117" t="s">
        <v>223</v>
      </c>
      <c r="E2644" s="117" t="s">
        <v>1370</v>
      </c>
      <c r="F2644" s="117" t="s">
        <v>1369</v>
      </c>
      <c r="G2644" s="118" t="str">
        <f t="shared" si="41"/>
        <v>388416伊予市・伊予郡養護老人ホーム組合</v>
      </c>
      <c r="H2644" s="117"/>
      <c r="J2644" s="117"/>
      <c r="K2644" s="121">
        <v>140138</v>
      </c>
      <c r="L2644" s="121">
        <v>62236</v>
      </c>
      <c r="M2644" s="121">
        <v>30373</v>
      </c>
      <c r="N2644" s="121">
        <v>19349</v>
      </c>
      <c r="O2644" s="121">
        <v>95</v>
      </c>
    </row>
    <row r="2645" spans="1:15" x14ac:dyDescent="0.4">
      <c r="A2645" s="117" t="s">
        <v>6634</v>
      </c>
      <c r="B2645" s="117" t="s">
        <v>225</v>
      </c>
      <c r="C2645" s="117" t="s">
        <v>224</v>
      </c>
      <c r="D2645" s="117" t="s">
        <v>223</v>
      </c>
      <c r="E2645" s="117" t="s">
        <v>1368</v>
      </c>
      <c r="F2645" s="117" t="s">
        <v>1367</v>
      </c>
      <c r="G2645" s="118" t="str">
        <f t="shared" si="41"/>
        <v>388424大洲・喜多衛生事務組合</v>
      </c>
      <c r="H2645" s="117"/>
      <c r="J2645" s="117"/>
      <c r="K2645" s="121">
        <v>38548</v>
      </c>
      <c r="L2645" s="121">
        <v>20838</v>
      </c>
      <c r="M2645" s="121">
        <v>8253</v>
      </c>
      <c r="N2645" s="121">
        <v>6103</v>
      </c>
      <c r="O2645" s="121">
        <v>120</v>
      </c>
    </row>
    <row r="2646" spans="1:15" x14ac:dyDescent="0.4">
      <c r="A2646" s="117" t="s">
        <v>6634</v>
      </c>
      <c r="B2646" s="117" t="s">
        <v>225</v>
      </c>
      <c r="C2646" s="117" t="s">
        <v>224</v>
      </c>
      <c r="D2646" s="117" t="s">
        <v>223</v>
      </c>
      <c r="E2646" s="117" t="s">
        <v>1366</v>
      </c>
      <c r="F2646" s="117" t="s">
        <v>1365</v>
      </c>
      <c r="G2646" s="118" t="str">
        <f t="shared" si="41"/>
        <v>388599高知県宿毛市愛媛県南宇和郡愛南町篠山小中学校組合</v>
      </c>
      <c r="H2646" s="117"/>
      <c r="J2646" s="117"/>
      <c r="K2646" s="121">
        <v>1916</v>
      </c>
      <c r="L2646" s="121">
        <v>0</v>
      </c>
      <c r="M2646" s="121">
        <v>0</v>
      </c>
      <c r="N2646" s="121">
        <v>0</v>
      </c>
      <c r="O2646" s="121">
        <v>6</v>
      </c>
    </row>
    <row r="2647" spans="1:15" x14ac:dyDescent="0.4">
      <c r="A2647" s="117" t="s">
        <v>6634</v>
      </c>
      <c r="B2647" s="117" t="s">
        <v>225</v>
      </c>
      <c r="C2647" s="117" t="s">
        <v>224</v>
      </c>
      <c r="D2647" s="117" t="s">
        <v>223</v>
      </c>
      <c r="E2647" s="117" t="s">
        <v>1364</v>
      </c>
      <c r="F2647" s="117" t="s">
        <v>1363</v>
      </c>
      <c r="G2647" s="118" t="str">
        <f t="shared" si="41"/>
        <v>388629八幡浜地区施設事務組合</v>
      </c>
      <c r="H2647" s="117"/>
      <c r="J2647" s="117"/>
      <c r="K2647" s="121">
        <v>1003195</v>
      </c>
      <c r="L2647" s="121">
        <v>467328</v>
      </c>
      <c r="M2647" s="121">
        <v>249287</v>
      </c>
      <c r="N2647" s="121">
        <v>153409</v>
      </c>
      <c r="O2647" s="121">
        <v>1683</v>
      </c>
    </row>
    <row r="2648" spans="1:15" x14ac:dyDescent="0.4">
      <c r="A2648" s="117" t="s">
        <v>6634</v>
      </c>
      <c r="B2648" s="117" t="s">
        <v>225</v>
      </c>
      <c r="C2648" s="117" t="s">
        <v>224</v>
      </c>
      <c r="D2648" s="117" t="s">
        <v>223</v>
      </c>
      <c r="E2648" s="117" t="s">
        <v>1362</v>
      </c>
      <c r="F2648" s="117" t="s">
        <v>1361</v>
      </c>
      <c r="G2648" s="118" t="str">
        <f t="shared" si="41"/>
        <v>388653伊予地区ごみ処理施設管理組合</v>
      </c>
      <c r="H2648" s="117"/>
      <c r="J2648" s="117"/>
      <c r="K2648" s="121">
        <v>55935</v>
      </c>
      <c r="L2648" s="121">
        <v>21164</v>
      </c>
      <c r="M2648" s="121">
        <v>11673</v>
      </c>
      <c r="N2648" s="121">
        <v>6986</v>
      </c>
      <c r="O2648" s="121">
        <v>111</v>
      </c>
    </row>
    <row r="2649" spans="1:15" x14ac:dyDescent="0.4">
      <c r="A2649" s="117" t="s">
        <v>6634</v>
      </c>
      <c r="B2649" s="117" t="s">
        <v>225</v>
      </c>
      <c r="C2649" s="117" t="s">
        <v>224</v>
      </c>
      <c r="D2649" s="117" t="s">
        <v>223</v>
      </c>
      <c r="E2649" s="117" t="s">
        <v>1360</v>
      </c>
      <c r="F2649" s="117" t="s">
        <v>1359</v>
      </c>
      <c r="G2649" s="118" t="str">
        <f t="shared" si="41"/>
        <v>388696大洲喜多特別養護老人ホーム事務組合</v>
      </c>
      <c r="H2649" s="117"/>
      <c r="J2649" s="117"/>
      <c r="K2649" s="121">
        <v>50210</v>
      </c>
      <c r="L2649" s="121">
        <v>14687</v>
      </c>
      <c r="M2649" s="121">
        <v>5494</v>
      </c>
      <c r="N2649" s="121">
        <v>3245</v>
      </c>
      <c r="O2649" s="121">
        <v>18</v>
      </c>
    </row>
    <row r="2650" spans="1:15" x14ac:dyDescent="0.4">
      <c r="A2650" s="117" t="s">
        <v>6634</v>
      </c>
      <c r="B2650" s="117" t="s">
        <v>225</v>
      </c>
      <c r="C2650" s="117" t="s">
        <v>224</v>
      </c>
      <c r="D2650" s="117" t="s">
        <v>223</v>
      </c>
      <c r="E2650" s="117" t="s">
        <v>1358</v>
      </c>
      <c r="F2650" s="117" t="s">
        <v>1357</v>
      </c>
      <c r="G2650" s="118" t="str">
        <f t="shared" si="41"/>
        <v>388858伊予消防等事務組合</v>
      </c>
      <c r="H2650" s="117"/>
      <c r="J2650" s="117"/>
      <c r="K2650" s="121">
        <v>1225179</v>
      </c>
      <c r="L2650" s="121">
        <v>580102</v>
      </c>
      <c r="M2650" s="121">
        <v>338564</v>
      </c>
      <c r="N2650" s="121">
        <v>193247</v>
      </c>
      <c r="O2650" s="121">
        <v>2147</v>
      </c>
    </row>
    <row r="2651" spans="1:15" x14ac:dyDescent="0.4">
      <c r="A2651" s="117" t="s">
        <v>6634</v>
      </c>
      <c r="B2651" s="117" t="s">
        <v>225</v>
      </c>
      <c r="C2651" s="117" t="s">
        <v>224</v>
      </c>
      <c r="D2651" s="117" t="s">
        <v>223</v>
      </c>
      <c r="E2651" s="117" t="s">
        <v>1356</v>
      </c>
      <c r="F2651" s="117" t="s">
        <v>1355</v>
      </c>
      <c r="G2651" s="118" t="str">
        <f t="shared" si="41"/>
        <v>388882宇和島地区広域事務組合</v>
      </c>
      <c r="H2651" s="117"/>
      <c r="J2651" s="117"/>
      <c r="K2651" s="121">
        <v>1602200</v>
      </c>
      <c r="L2651" s="121">
        <v>695402</v>
      </c>
      <c r="M2651" s="121">
        <v>364245</v>
      </c>
      <c r="N2651" s="121">
        <v>223630</v>
      </c>
      <c r="O2651" s="121">
        <v>2283</v>
      </c>
    </row>
    <row r="2652" spans="1:15" x14ac:dyDescent="0.4">
      <c r="A2652" s="117" t="s">
        <v>6634</v>
      </c>
      <c r="B2652" s="117" t="s">
        <v>225</v>
      </c>
      <c r="C2652" s="117" t="s">
        <v>224</v>
      </c>
      <c r="D2652" s="117" t="s">
        <v>223</v>
      </c>
      <c r="E2652" s="117" t="s">
        <v>1354</v>
      </c>
      <c r="F2652" s="117" t="s">
        <v>1353</v>
      </c>
      <c r="G2652" s="118" t="str">
        <f t="shared" si="41"/>
        <v>388891伊予市外二町共有物組合</v>
      </c>
      <c r="H2652" s="117"/>
      <c r="J2652" s="117"/>
      <c r="K2652" s="121">
        <v>337</v>
      </c>
      <c r="L2652" s="121">
        <v>0</v>
      </c>
      <c r="M2652" s="121">
        <v>0</v>
      </c>
      <c r="N2652" s="121">
        <v>0</v>
      </c>
      <c r="O2652" s="121">
        <v>0</v>
      </c>
    </row>
    <row r="2653" spans="1:15" x14ac:dyDescent="0.4">
      <c r="A2653" s="117" t="s">
        <v>6634</v>
      </c>
      <c r="B2653" s="117" t="s">
        <v>225</v>
      </c>
      <c r="C2653" s="117" t="s">
        <v>224</v>
      </c>
      <c r="D2653" s="117" t="s">
        <v>223</v>
      </c>
      <c r="E2653" s="117" t="s">
        <v>1352</v>
      </c>
      <c r="F2653" s="117" t="s">
        <v>1351</v>
      </c>
      <c r="G2653" s="118" t="str">
        <f t="shared" si="41"/>
        <v>388963大洲地区広域消防事務組合</v>
      </c>
      <c r="H2653" s="117"/>
      <c r="J2653" s="117"/>
      <c r="K2653" s="121">
        <v>801547</v>
      </c>
      <c r="L2653" s="121">
        <v>376473</v>
      </c>
      <c r="M2653" s="121">
        <v>224281</v>
      </c>
      <c r="N2653" s="121">
        <v>126545</v>
      </c>
      <c r="O2653" s="121">
        <v>1581</v>
      </c>
    </row>
    <row r="2654" spans="1:15" x14ac:dyDescent="0.4">
      <c r="A2654" s="117" t="s">
        <v>6634</v>
      </c>
      <c r="B2654" s="117" t="s">
        <v>225</v>
      </c>
      <c r="C2654" s="117" t="s">
        <v>224</v>
      </c>
      <c r="D2654" s="117" t="s">
        <v>223</v>
      </c>
      <c r="E2654" s="117" t="s">
        <v>1350</v>
      </c>
      <c r="F2654" s="117" t="s">
        <v>1349</v>
      </c>
      <c r="G2654" s="118" t="str">
        <f t="shared" si="41"/>
        <v>388980松山広域福祉施設事務組合</v>
      </c>
      <c r="H2654" s="117"/>
      <c r="J2654" s="117"/>
      <c r="K2654" s="121">
        <v>200031</v>
      </c>
      <c r="L2654" s="121">
        <v>96100</v>
      </c>
      <c r="M2654" s="121">
        <v>47364</v>
      </c>
      <c r="N2654" s="121">
        <v>30794</v>
      </c>
      <c r="O2654" s="121">
        <v>185</v>
      </c>
    </row>
    <row r="2655" spans="1:15" x14ac:dyDescent="0.4">
      <c r="A2655" s="117" t="s">
        <v>6634</v>
      </c>
      <c r="B2655" s="117" t="s">
        <v>225</v>
      </c>
      <c r="C2655" s="117" t="s">
        <v>224</v>
      </c>
      <c r="D2655" s="117" t="s">
        <v>223</v>
      </c>
      <c r="E2655" s="117" t="s">
        <v>1348</v>
      </c>
      <c r="F2655" s="117" t="s">
        <v>1347</v>
      </c>
      <c r="G2655" s="118" t="str">
        <f t="shared" si="41"/>
        <v>389048八幡浜・大洲地区広域市町村圏組合（普通会計分）</v>
      </c>
      <c r="H2655" s="117"/>
      <c r="J2655" s="117"/>
      <c r="K2655" s="121">
        <v>253</v>
      </c>
      <c r="L2655" s="121">
        <v>0</v>
      </c>
      <c r="M2655" s="121">
        <v>48</v>
      </c>
      <c r="N2655" s="121">
        <v>0</v>
      </c>
      <c r="O2655" s="121">
        <v>0</v>
      </c>
    </row>
    <row r="2656" spans="1:15" x14ac:dyDescent="0.4">
      <c r="A2656" s="117" t="s">
        <v>6634</v>
      </c>
      <c r="B2656" s="117" t="s">
        <v>225</v>
      </c>
      <c r="C2656" s="117" t="s">
        <v>224</v>
      </c>
      <c r="D2656" s="117" t="s">
        <v>223</v>
      </c>
      <c r="E2656" s="117" t="s">
        <v>1346</v>
      </c>
      <c r="F2656" s="117" t="s">
        <v>1345</v>
      </c>
      <c r="G2656" s="118" t="str">
        <f t="shared" si="41"/>
        <v>389111愛媛地方税滞納整理機構</v>
      </c>
      <c r="H2656" s="117"/>
      <c r="J2656" s="117"/>
      <c r="K2656" s="121">
        <v>24215</v>
      </c>
      <c r="L2656" s="121">
        <v>2200</v>
      </c>
      <c r="M2656" s="121">
        <v>11967</v>
      </c>
      <c r="N2656" s="121">
        <v>0</v>
      </c>
      <c r="O2656" s="121">
        <v>0</v>
      </c>
    </row>
    <row r="2657" spans="1:15" x14ac:dyDescent="0.4">
      <c r="A2657" s="117" t="s">
        <v>6634</v>
      </c>
      <c r="B2657" s="117" t="s">
        <v>225</v>
      </c>
      <c r="C2657" s="117" t="s">
        <v>224</v>
      </c>
      <c r="D2657" s="117" t="s">
        <v>223</v>
      </c>
      <c r="E2657" s="117" t="s">
        <v>1344</v>
      </c>
      <c r="F2657" s="117" t="s">
        <v>1343</v>
      </c>
      <c r="G2657" s="118" t="str">
        <f t="shared" si="41"/>
        <v>389129愛媛県後期高齢者医療広域連合</v>
      </c>
      <c r="H2657" s="117"/>
      <c r="J2657" s="117"/>
      <c r="K2657" s="121">
        <v>165</v>
      </c>
      <c r="L2657" s="121">
        <v>0</v>
      </c>
      <c r="M2657" s="121">
        <v>0</v>
      </c>
      <c r="N2657" s="121">
        <v>0</v>
      </c>
      <c r="O2657" s="121">
        <v>0</v>
      </c>
    </row>
    <row r="2658" spans="1:15" x14ac:dyDescent="0.4">
      <c r="A2658" s="117" t="s">
        <v>6634</v>
      </c>
      <c r="B2658" s="117" t="s">
        <v>225</v>
      </c>
      <c r="C2658" s="117" t="s">
        <v>224</v>
      </c>
      <c r="D2658" s="117" t="s">
        <v>223</v>
      </c>
      <c r="E2658" s="117" t="s">
        <v>1341</v>
      </c>
      <c r="F2658" s="117" t="s">
        <v>1340</v>
      </c>
      <c r="G2658" s="118" t="str">
        <f t="shared" si="41"/>
        <v>392014高知市</v>
      </c>
      <c r="H2658" s="117"/>
      <c r="J2658" s="117"/>
      <c r="K2658" s="121">
        <v>20554498</v>
      </c>
      <c r="L2658" s="121">
        <v>9238718</v>
      </c>
      <c r="M2658" s="121">
        <v>5226413</v>
      </c>
      <c r="N2658" s="121">
        <v>3194513</v>
      </c>
      <c r="O2658" s="121">
        <v>33188</v>
      </c>
    </row>
    <row r="2659" spans="1:15" x14ac:dyDescent="0.4">
      <c r="A2659" s="117" t="s">
        <v>6634</v>
      </c>
      <c r="B2659" s="117" t="s">
        <v>225</v>
      </c>
      <c r="C2659" s="117" t="s">
        <v>224</v>
      </c>
      <c r="D2659" s="117" t="s">
        <v>223</v>
      </c>
      <c r="E2659" s="117" t="s">
        <v>1339</v>
      </c>
      <c r="F2659" s="117" t="s">
        <v>1338</v>
      </c>
      <c r="G2659" s="118" t="str">
        <f t="shared" si="41"/>
        <v>392022室戸市</v>
      </c>
      <c r="H2659" s="117"/>
      <c r="J2659" s="117"/>
      <c r="K2659" s="121">
        <v>1616074</v>
      </c>
      <c r="L2659" s="121">
        <v>737357</v>
      </c>
      <c r="M2659" s="121">
        <v>366023</v>
      </c>
      <c r="N2659" s="121">
        <v>252815</v>
      </c>
      <c r="O2659" s="121">
        <v>1664</v>
      </c>
    </row>
    <row r="2660" spans="1:15" x14ac:dyDescent="0.4">
      <c r="A2660" s="117" t="s">
        <v>6634</v>
      </c>
      <c r="B2660" s="117" t="s">
        <v>225</v>
      </c>
      <c r="C2660" s="117" t="s">
        <v>224</v>
      </c>
      <c r="D2660" s="117" t="s">
        <v>223</v>
      </c>
      <c r="E2660" s="117" t="s">
        <v>1337</v>
      </c>
      <c r="F2660" s="117" t="s">
        <v>1336</v>
      </c>
      <c r="G2660" s="118" t="str">
        <f t="shared" si="41"/>
        <v>392031安芸市</v>
      </c>
      <c r="H2660" s="117"/>
      <c r="J2660" s="117"/>
      <c r="K2660" s="121">
        <v>2103055</v>
      </c>
      <c r="L2660" s="121">
        <v>903844</v>
      </c>
      <c r="M2660" s="121">
        <v>452771</v>
      </c>
      <c r="N2660" s="121">
        <v>312173</v>
      </c>
      <c r="O2660" s="121">
        <v>3849</v>
      </c>
    </row>
    <row r="2661" spans="1:15" x14ac:dyDescent="0.4">
      <c r="A2661" s="117" t="s">
        <v>6634</v>
      </c>
      <c r="B2661" s="117" t="s">
        <v>225</v>
      </c>
      <c r="C2661" s="117" t="s">
        <v>224</v>
      </c>
      <c r="D2661" s="117" t="s">
        <v>223</v>
      </c>
      <c r="E2661" s="117" t="s">
        <v>1335</v>
      </c>
      <c r="F2661" s="117" t="s">
        <v>1334</v>
      </c>
      <c r="G2661" s="118" t="str">
        <f t="shared" si="41"/>
        <v>392049南国市</v>
      </c>
      <c r="H2661" s="117"/>
      <c r="J2661" s="117"/>
      <c r="K2661" s="121">
        <v>3340675</v>
      </c>
      <c r="L2661" s="121">
        <v>1426194</v>
      </c>
      <c r="M2661" s="121">
        <v>788542</v>
      </c>
      <c r="N2661" s="121">
        <v>518725</v>
      </c>
      <c r="O2661" s="121">
        <v>2</v>
      </c>
    </row>
    <row r="2662" spans="1:15" x14ac:dyDescent="0.4">
      <c r="A2662" s="117" t="s">
        <v>6634</v>
      </c>
      <c r="B2662" s="117" t="s">
        <v>225</v>
      </c>
      <c r="C2662" s="117" t="s">
        <v>224</v>
      </c>
      <c r="D2662" s="117" t="s">
        <v>223</v>
      </c>
      <c r="E2662" s="117" t="s">
        <v>1333</v>
      </c>
      <c r="F2662" s="117" t="s">
        <v>1332</v>
      </c>
      <c r="G2662" s="118" t="str">
        <f t="shared" si="41"/>
        <v>392057土佐市</v>
      </c>
      <c r="H2662" s="117"/>
      <c r="J2662" s="117"/>
      <c r="K2662" s="121">
        <v>2123198</v>
      </c>
      <c r="L2662" s="121">
        <v>927884</v>
      </c>
      <c r="M2662" s="121">
        <v>535087</v>
      </c>
      <c r="N2662" s="121">
        <v>358945</v>
      </c>
      <c r="O2662" s="121">
        <v>2268</v>
      </c>
    </row>
    <row r="2663" spans="1:15" x14ac:dyDescent="0.4">
      <c r="A2663" s="117" t="s">
        <v>6634</v>
      </c>
      <c r="B2663" s="117" t="s">
        <v>225</v>
      </c>
      <c r="C2663" s="117" t="s">
        <v>224</v>
      </c>
      <c r="D2663" s="117" t="s">
        <v>223</v>
      </c>
      <c r="E2663" s="117" t="s">
        <v>1331</v>
      </c>
      <c r="F2663" s="117" t="s">
        <v>1330</v>
      </c>
      <c r="G2663" s="118" t="str">
        <f t="shared" si="41"/>
        <v>392065須崎市</v>
      </c>
      <c r="H2663" s="117"/>
      <c r="J2663" s="117"/>
      <c r="K2663" s="121">
        <v>1796622</v>
      </c>
      <c r="L2663" s="121">
        <v>790284</v>
      </c>
      <c r="M2663" s="121">
        <v>404107</v>
      </c>
      <c r="N2663" s="121">
        <v>292521</v>
      </c>
      <c r="O2663" s="121">
        <v>2008</v>
      </c>
    </row>
    <row r="2664" spans="1:15" x14ac:dyDescent="0.4">
      <c r="A2664" s="117" t="s">
        <v>6634</v>
      </c>
      <c r="B2664" s="117" t="s">
        <v>225</v>
      </c>
      <c r="C2664" s="117" t="s">
        <v>224</v>
      </c>
      <c r="D2664" s="117" t="s">
        <v>223</v>
      </c>
      <c r="E2664" s="117" t="s">
        <v>1329</v>
      </c>
      <c r="F2664" s="117" t="s">
        <v>1328</v>
      </c>
      <c r="G2664" s="118" t="str">
        <f t="shared" si="41"/>
        <v>392081宿毛市</v>
      </c>
      <c r="H2664" s="117"/>
      <c r="J2664" s="117"/>
      <c r="K2664" s="121">
        <v>2040717</v>
      </c>
      <c r="L2664" s="121">
        <v>910967</v>
      </c>
      <c r="M2664" s="121">
        <v>449335</v>
      </c>
      <c r="N2664" s="121">
        <v>313877</v>
      </c>
      <c r="O2664" s="121">
        <v>2705</v>
      </c>
    </row>
    <row r="2665" spans="1:15" x14ac:dyDescent="0.4">
      <c r="A2665" s="117" t="s">
        <v>6634</v>
      </c>
      <c r="B2665" s="117" t="s">
        <v>225</v>
      </c>
      <c r="C2665" s="117" t="s">
        <v>224</v>
      </c>
      <c r="D2665" s="117" t="s">
        <v>223</v>
      </c>
      <c r="E2665" s="117" t="s">
        <v>1327</v>
      </c>
      <c r="F2665" s="117" t="s">
        <v>1326</v>
      </c>
      <c r="G2665" s="118" t="str">
        <f t="shared" si="41"/>
        <v>392090土佐清水市</v>
      </c>
      <c r="H2665" s="117"/>
      <c r="J2665" s="117"/>
      <c r="K2665" s="121">
        <v>1906952</v>
      </c>
      <c r="L2665" s="121">
        <v>792730</v>
      </c>
      <c r="M2665" s="121">
        <v>384025</v>
      </c>
      <c r="N2665" s="121">
        <v>274796</v>
      </c>
      <c r="O2665" s="121">
        <v>2075</v>
      </c>
    </row>
    <row r="2666" spans="1:15" x14ac:dyDescent="0.4">
      <c r="A2666" s="117" t="s">
        <v>6634</v>
      </c>
      <c r="B2666" s="117" t="s">
        <v>225</v>
      </c>
      <c r="C2666" s="117" t="s">
        <v>224</v>
      </c>
      <c r="D2666" s="117" t="s">
        <v>223</v>
      </c>
      <c r="E2666" s="117" t="s">
        <v>1325</v>
      </c>
      <c r="F2666" s="117" t="s">
        <v>1324</v>
      </c>
      <c r="G2666" s="118" t="str">
        <f t="shared" si="41"/>
        <v>392103四万十市</v>
      </c>
      <c r="H2666" s="117"/>
      <c r="J2666" s="117"/>
      <c r="K2666" s="121">
        <v>3473964</v>
      </c>
      <c r="L2666" s="121">
        <v>1506282</v>
      </c>
      <c r="M2666" s="121">
        <v>821914</v>
      </c>
      <c r="N2666" s="121">
        <v>516304</v>
      </c>
      <c r="O2666" s="121">
        <v>3083</v>
      </c>
    </row>
    <row r="2667" spans="1:15" x14ac:dyDescent="0.4">
      <c r="A2667" s="117" t="s">
        <v>6634</v>
      </c>
      <c r="B2667" s="117" t="s">
        <v>225</v>
      </c>
      <c r="C2667" s="117" t="s">
        <v>224</v>
      </c>
      <c r="D2667" s="117" t="s">
        <v>223</v>
      </c>
      <c r="E2667" s="117" t="s">
        <v>1323</v>
      </c>
      <c r="F2667" s="117" t="s">
        <v>1322</v>
      </c>
      <c r="G2667" s="118" t="str">
        <f t="shared" si="41"/>
        <v>392111香南市</v>
      </c>
      <c r="H2667" s="117"/>
      <c r="J2667" s="117"/>
      <c r="K2667" s="121">
        <v>3293279</v>
      </c>
      <c r="L2667" s="121">
        <v>1379222</v>
      </c>
      <c r="M2667" s="121">
        <v>718207</v>
      </c>
      <c r="N2667" s="121">
        <v>466407</v>
      </c>
      <c r="O2667" s="121">
        <v>3789</v>
      </c>
    </row>
    <row r="2668" spans="1:15" x14ac:dyDescent="0.4">
      <c r="A2668" s="117" t="s">
        <v>6634</v>
      </c>
      <c r="B2668" s="117" t="s">
        <v>225</v>
      </c>
      <c r="C2668" s="117" t="s">
        <v>224</v>
      </c>
      <c r="D2668" s="117" t="s">
        <v>223</v>
      </c>
      <c r="E2668" s="117" t="s">
        <v>1321</v>
      </c>
      <c r="F2668" s="117" t="s">
        <v>1320</v>
      </c>
      <c r="G2668" s="118" t="str">
        <f t="shared" si="41"/>
        <v>392120香美市</v>
      </c>
      <c r="H2668" s="117"/>
      <c r="J2668" s="117"/>
      <c r="K2668" s="121">
        <v>2957988</v>
      </c>
      <c r="L2668" s="121">
        <v>1284182</v>
      </c>
      <c r="M2668" s="121">
        <v>628464</v>
      </c>
      <c r="N2668" s="121">
        <v>439378</v>
      </c>
      <c r="O2668" s="121">
        <v>2971</v>
      </c>
    </row>
    <row r="2669" spans="1:15" x14ac:dyDescent="0.4">
      <c r="A2669" s="117" t="s">
        <v>6634</v>
      </c>
      <c r="B2669" s="117" t="s">
        <v>225</v>
      </c>
      <c r="C2669" s="117" t="s">
        <v>224</v>
      </c>
      <c r="D2669" s="117" t="s">
        <v>223</v>
      </c>
      <c r="E2669" s="117" t="s">
        <v>1319</v>
      </c>
      <c r="F2669" s="117" t="s">
        <v>1318</v>
      </c>
      <c r="G2669" s="118" t="str">
        <f t="shared" si="41"/>
        <v>393011東洋町</v>
      </c>
      <c r="H2669" s="117"/>
      <c r="J2669" s="117"/>
      <c r="K2669" s="121">
        <v>432755</v>
      </c>
      <c r="L2669" s="121">
        <v>166084</v>
      </c>
      <c r="M2669" s="121">
        <v>77828</v>
      </c>
      <c r="N2669" s="121">
        <v>66226</v>
      </c>
      <c r="O2669" s="121">
        <v>392</v>
      </c>
    </row>
    <row r="2670" spans="1:15" x14ac:dyDescent="0.4">
      <c r="A2670" s="117" t="s">
        <v>6634</v>
      </c>
      <c r="B2670" s="117" t="s">
        <v>225</v>
      </c>
      <c r="C2670" s="117" t="s">
        <v>224</v>
      </c>
      <c r="D2670" s="117" t="s">
        <v>223</v>
      </c>
      <c r="E2670" s="117" t="s">
        <v>1317</v>
      </c>
      <c r="F2670" s="117" t="s">
        <v>1316</v>
      </c>
      <c r="G2670" s="118" t="str">
        <f t="shared" si="41"/>
        <v>393029奈半利町</v>
      </c>
      <c r="H2670" s="117"/>
      <c r="J2670" s="117"/>
      <c r="K2670" s="121">
        <v>472734</v>
      </c>
      <c r="L2670" s="121">
        <v>189277</v>
      </c>
      <c r="M2670" s="121">
        <v>89011</v>
      </c>
      <c r="N2670" s="121">
        <v>64709</v>
      </c>
      <c r="O2670" s="121">
        <v>588</v>
      </c>
    </row>
    <row r="2671" spans="1:15" x14ac:dyDescent="0.4">
      <c r="A2671" s="117" t="s">
        <v>6634</v>
      </c>
      <c r="B2671" s="117" t="s">
        <v>225</v>
      </c>
      <c r="C2671" s="117" t="s">
        <v>224</v>
      </c>
      <c r="D2671" s="117" t="s">
        <v>223</v>
      </c>
      <c r="E2671" s="117" t="s">
        <v>1315</v>
      </c>
      <c r="F2671" s="117" t="s">
        <v>1314</v>
      </c>
      <c r="G2671" s="118" t="str">
        <f t="shared" si="41"/>
        <v>393037田野町</v>
      </c>
      <c r="H2671" s="117"/>
      <c r="J2671" s="117"/>
      <c r="K2671" s="121">
        <v>411293</v>
      </c>
      <c r="L2671" s="121">
        <v>134822</v>
      </c>
      <c r="M2671" s="121">
        <v>70943</v>
      </c>
      <c r="N2671" s="121">
        <v>57437</v>
      </c>
      <c r="O2671" s="121">
        <v>281</v>
      </c>
    </row>
    <row r="2672" spans="1:15" x14ac:dyDescent="0.4">
      <c r="A2672" s="117" t="s">
        <v>6634</v>
      </c>
      <c r="B2672" s="117" t="s">
        <v>225</v>
      </c>
      <c r="C2672" s="117" t="s">
        <v>224</v>
      </c>
      <c r="D2672" s="117" t="s">
        <v>223</v>
      </c>
      <c r="E2672" s="117" t="s">
        <v>1313</v>
      </c>
      <c r="F2672" s="117" t="s">
        <v>1312</v>
      </c>
      <c r="G2672" s="118" t="str">
        <f t="shared" si="41"/>
        <v>393045安田町</v>
      </c>
      <c r="H2672" s="117"/>
      <c r="J2672" s="117"/>
      <c r="K2672" s="121">
        <v>456946</v>
      </c>
      <c r="L2672" s="121">
        <v>171806</v>
      </c>
      <c r="M2672" s="121">
        <v>83568</v>
      </c>
      <c r="N2672" s="121">
        <v>79890</v>
      </c>
      <c r="O2672" s="121">
        <v>544</v>
      </c>
    </row>
    <row r="2673" spans="1:15" x14ac:dyDescent="0.4">
      <c r="A2673" s="117" t="s">
        <v>6634</v>
      </c>
      <c r="B2673" s="117" t="s">
        <v>225</v>
      </c>
      <c r="C2673" s="117" t="s">
        <v>224</v>
      </c>
      <c r="D2673" s="117" t="s">
        <v>223</v>
      </c>
      <c r="E2673" s="117" t="s">
        <v>1311</v>
      </c>
      <c r="F2673" s="117" t="s">
        <v>1310</v>
      </c>
      <c r="G2673" s="118" t="str">
        <f t="shared" si="41"/>
        <v>393053北川村</v>
      </c>
      <c r="H2673" s="117"/>
      <c r="J2673" s="117"/>
      <c r="K2673" s="121">
        <v>394142</v>
      </c>
      <c r="L2673" s="121">
        <v>156714</v>
      </c>
      <c r="M2673" s="121">
        <v>68354</v>
      </c>
      <c r="N2673" s="121">
        <v>59391</v>
      </c>
      <c r="O2673" s="121">
        <v>408</v>
      </c>
    </row>
    <row r="2674" spans="1:15" x14ac:dyDescent="0.4">
      <c r="A2674" s="117" t="s">
        <v>6634</v>
      </c>
      <c r="B2674" s="117" t="s">
        <v>225</v>
      </c>
      <c r="C2674" s="117" t="s">
        <v>224</v>
      </c>
      <c r="D2674" s="117" t="s">
        <v>223</v>
      </c>
      <c r="E2674" s="117" t="s">
        <v>1309</v>
      </c>
      <c r="F2674" s="117" t="s">
        <v>1308</v>
      </c>
      <c r="G2674" s="118" t="str">
        <f t="shared" si="41"/>
        <v>393061馬路村</v>
      </c>
      <c r="H2674" s="117"/>
      <c r="J2674" s="117"/>
      <c r="K2674" s="121">
        <v>380276</v>
      </c>
      <c r="L2674" s="121">
        <v>131821</v>
      </c>
      <c r="M2674" s="121">
        <v>80721</v>
      </c>
      <c r="N2674" s="121">
        <v>56928</v>
      </c>
      <c r="O2674" s="121">
        <v>303</v>
      </c>
    </row>
    <row r="2675" spans="1:15" x14ac:dyDescent="0.4">
      <c r="A2675" s="117" t="s">
        <v>6634</v>
      </c>
      <c r="B2675" s="117" t="s">
        <v>225</v>
      </c>
      <c r="C2675" s="117" t="s">
        <v>224</v>
      </c>
      <c r="D2675" s="117" t="s">
        <v>223</v>
      </c>
      <c r="E2675" s="117" t="s">
        <v>1307</v>
      </c>
      <c r="F2675" s="117" t="s">
        <v>1306</v>
      </c>
      <c r="G2675" s="118" t="str">
        <f t="shared" si="41"/>
        <v>393070芸西村</v>
      </c>
      <c r="H2675" s="117"/>
      <c r="J2675" s="117"/>
      <c r="K2675" s="121">
        <v>452810</v>
      </c>
      <c r="L2675" s="121">
        <v>173966</v>
      </c>
      <c r="M2675" s="121">
        <v>89989</v>
      </c>
      <c r="N2675" s="121">
        <v>70621</v>
      </c>
      <c r="O2675" s="121">
        <v>392</v>
      </c>
    </row>
    <row r="2676" spans="1:15" x14ac:dyDescent="0.4">
      <c r="A2676" s="117" t="s">
        <v>6634</v>
      </c>
      <c r="B2676" s="117" t="s">
        <v>225</v>
      </c>
      <c r="C2676" s="117" t="s">
        <v>224</v>
      </c>
      <c r="D2676" s="117" t="s">
        <v>223</v>
      </c>
      <c r="E2676" s="117" t="s">
        <v>1305</v>
      </c>
      <c r="F2676" s="117" t="s">
        <v>1304</v>
      </c>
      <c r="G2676" s="118" t="str">
        <f t="shared" si="41"/>
        <v>393410本山町</v>
      </c>
      <c r="H2676" s="117"/>
      <c r="J2676" s="117"/>
      <c r="K2676" s="121">
        <v>639217</v>
      </c>
      <c r="L2676" s="121">
        <v>250598</v>
      </c>
      <c r="M2676" s="121">
        <v>118536</v>
      </c>
      <c r="N2676" s="121">
        <v>94264</v>
      </c>
      <c r="O2676" s="121">
        <v>877</v>
      </c>
    </row>
    <row r="2677" spans="1:15" x14ac:dyDescent="0.4">
      <c r="A2677" s="117" t="s">
        <v>6634</v>
      </c>
      <c r="B2677" s="117" t="s">
        <v>225</v>
      </c>
      <c r="C2677" s="117" t="s">
        <v>224</v>
      </c>
      <c r="D2677" s="117" t="s">
        <v>223</v>
      </c>
      <c r="E2677" s="117" t="s">
        <v>1303</v>
      </c>
      <c r="F2677" s="117" t="s">
        <v>1302</v>
      </c>
      <c r="G2677" s="118" t="str">
        <f t="shared" si="41"/>
        <v>393444大豊町</v>
      </c>
      <c r="H2677" s="117"/>
      <c r="J2677" s="117"/>
      <c r="K2677" s="121">
        <v>763297</v>
      </c>
      <c r="L2677" s="121">
        <v>297268</v>
      </c>
      <c r="M2677" s="121">
        <v>144941</v>
      </c>
      <c r="N2677" s="121">
        <v>107882</v>
      </c>
      <c r="O2677" s="121">
        <v>552</v>
      </c>
    </row>
    <row r="2678" spans="1:15" x14ac:dyDescent="0.4">
      <c r="A2678" s="117" t="s">
        <v>6634</v>
      </c>
      <c r="B2678" s="117" t="s">
        <v>225</v>
      </c>
      <c r="C2678" s="117" t="s">
        <v>224</v>
      </c>
      <c r="D2678" s="117" t="s">
        <v>223</v>
      </c>
      <c r="E2678" s="117" t="s">
        <v>1301</v>
      </c>
      <c r="F2678" s="117" t="s">
        <v>1300</v>
      </c>
      <c r="G2678" s="118" t="str">
        <f t="shared" si="41"/>
        <v>393631土佐町</v>
      </c>
      <c r="H2678" s="117"/>
      <c r="J2678" s="117"/>
      <c r="K2678" s="121">
        <v>668200</v>
      </c>
      <c r="L2678" s="121">
        <v>270583</v>
      </c>
      <c r="M2678" s="121">
        <v>125109</v>
      </c>
      <c r="N2678" s="121">
        <v>97299</v>
      </c>
      <c r="O2678" s="121">
        <v>480</v>
      </c>
    </row>
    <row r="2679" spans="1:15" x14ac:dyDescent="0.4">
      <c r="A2679" s="117" t="s">
        <v>6634</v>
      </c>
      <c r="B2679" s="117" t="s">
        <v>225</v>
      </c>
      <c r="C2679" s="117" t="s">
        <v>224</v>
      </c>
      <c r="D2679" s="117" t="s">
        <v>223</v>
      </c>
      <c r="E2679" s="117" t="s">
        <v>1299</v>
      </c>
      <c r="F2679" s="117" t="s">
        <v>1298</v>
      </c>
      <c r="G2679" s="118" t="str">
        <f t="shared" si="41"/>
        <v>393649大川村</v>
      </c>
      <c r="H2679" s="117"/>
      <c r="J2679" s="117"/>
      <c r="K2679" s="121">
        <v>225776</v>
      </c>
      <c r="L2679" s="121">
        <v>64105</v>
      </c>
      <c r="M2679" s="121">
        <v>31197</v>
      </c>
      <c r="N2679" s="121">
        <v>29466</v>
      </c>
      <c r="O2679" s="121">
        <v>384</v>
      </c>
    </row>
    <row r="2680" spans="1:15" x14ac:dyDescent="0.4">
      <c r="A2680" s="117" t="s">
        <v>6634</v>
      </c>
      <c r="B2680" s="117" t="s">
        <v>225</v>
      </c>
      <c r="C2680" s="117" t="s">
        <v>224</v>
      </c>
      <c r="D2680" s="117" t="s">
        <v>223</v>
      </c>
      <c r="E2680" s="117" t="s">
        <v>1297</v>
      </c>
      <c r="F2680" s="117" t="s">
        <v>1296</v>
      </c>
      <c r="G2680" s="118" t="str">
        <f t="shared" si="41"/>
        <v>393860いの町</v>
      </c>
      <c r="H2680" s="117"/>
      <c r="J2680" s="117"/>
      <c r="K2680" s="121">
        <v>1922749</v>
      </c>
      <c r="L2680" s="121">
        <v>865147</v>
      </c>
      <c r="M2680" s="121">
        <v>414577</v>
      </c>
      <c r="N2680" s="121">
        <v>291952</v>
      </c>
      <c r="O2680" s="121">
        <v>2106</v>
      </c>
    </row>
    <row r="2681" spans="1:15" x14ac:dyDescent="0.4">
      <c r="A2681" s="117" t="s">
        <v>6634</v>
      </c>
      <c r="B2681" s="117" t="s">
        <v>225</v>
      </c>
      <c r="C2681" s="117" t="s">
        <v>224</v>
      </c>
      <c r="D2681" s="117" t="s">
        <v>223</v>
      </c>
      <c r="E2681" s="117" t="s">
        <v>1295</v>
      </c>
      <c r="F2681" s="117" t="s">
        <v>1294</v>
      </c>
      <c r="G2681" s="118" t="str">
        <f t="shared" si="41"/>
        <v>393878仁淀川町</v>
      </c>
      <c r="H2681" s="117"/>
      <c r="J2681" s="117"/>
      <c r="K2681" s="121">
        <v>1134965</v>
      </c>
      <c r="L2681" s="121">
        <v>472390</v>
      </c>
      <c r="M2681" s="121">
        <v>227434</v>
      </c>
      <c r="N2681" s="121">
        <v>158785</v>
      </c>
      <c r="O2681" s="121">
        <v>1568</v>
      </c>
    </row>
    <row r="2682" spans="1:15" x14ac:dyDescent="0.4">
      <c r="A2682" s="117" t="s">
        <v>6634</v>
      </c>
      <c r="B2682" s="117" t="s">
        <v>225</v>
      </c>
      <c r="C2682" s="117" t="s">
        <v>224</v>
      </c>
      <c r="D2682" s="117" t="s">
        <v>223</v>
      </c>
      <c r="E2682" s="117" t="s">
        <v>1293</v>
      </c>
      <c r="F2682" s="117" t="s">
        <v>1292</v>
      </c>
      <c r="G2682" s="118" t="str">
        <f t="shared" si="41"/>
        <v>394017中土佐町</v>
      </c>
      <c r="H2682" s="117"/>
      <c r="J2682" s="117"/>
      <c r="K2682" s="121">
        <v>1135285</v>
      </c>
      <c r="L2682" s="121">
        <v>442191</v>
      </c>
      <c r="M2682" s="121">
        <v>230078</v>
      </c>
      <c r="N2682" s="121">
        <v>165688</v>
      </c>
      <c r="O2682" s="121">
        <v>878</v>
      </c>
    </row>
    <row r="2683" spans="1:15" x14ac:dyDescent="0.4">
      <c r="A2683" s="117" t="s">
        <v>6634</v>
      </c>
      <c r="B2683" s="117" t="s">
        <v>225</v>
      </c>
      <c r="C2683" s="117" t="s">
        <v>224</v>
      </c>
      <c r="D2683" s="117" t="s">
        <v>223</v>
      </c>
      <c r="E2683" s="117" t="s">
        <v>1291</v>
      </c>
      <c r="F2683" s="117" t="s">
        <v>1290</v>
      </c>
      <c r="G2683" s="118" t="str">
        <f t="shared" si="41"/>
        <v>394025佐川町</v>
      </c>
      <c r="H2683" s="117"/>
      <c r="J2683" s="117"/>
      <c r="K2683" s="121">
        <v>985974</v>
      </c>
      <c r="L2683" s="121">
        <v>406166</v>
      </c>
      <c r="M2683" s="121">
        <v>183953</v>
      </c>
      <c r="N2683" s="121">
        <v>140966</v>
      </c>
      <c r="O2683" s="121">
        <v>772</v>
      </c>
    </row>
    <row r="2684" spans="1:15" x14ac:dyDescent="0.4">
      <c r="A2684" s="117" t="s">
        <v>6634</v>
      </c>
      <c r="B2684" s="117" t="s">
        <v>225</v>
      </c>
      <c r="C2684" s="117" t="s">
        <v>224</v>
      </c>
      <c r="D2684" s="117" t="s">
        <v>223</v>
      </c>
      <c r="E2684" s="117" t="s">
        <v>1289</v>
      </c>
      <c r="F2684" s="117" t="s">
        <v>1288</v>
      </c>
      <c r="G2684" s="118" t="str">
        <f t="shared" si="41"/>
        <v>394033越知町</v>
      </c>
      <c r="H2684" s="117"/>
      <c r="J2684" s="117"/>
      <c r="K2684" s="121">
        <v>912652</v>
      </c>
      <c r="L2684" s="121">
        <v>397390</v>
      </c>
      <c r="M2684" s="121">
        <v>179600</v>
      </c>
      <c r="N2684" s="121">
        <v>134175</v>
      </c>
      <c r="O2684" s="121">
        <v>651</v>
      </c>
    </row>
    <row r="2685" spans="1:15" x14ac:dyDescent="0.4">
      <c r="A2685" s="117" t="s">
        <v>6634</v>
      </c>
      <c r="B2685" s="117" t="s">
        <v>225</v>
      </c>
      <c r="C2685" s="117" t="s">
        <v>224</v>
      </c>
      <c r="D2685" s="117" t="s">
        <v>223</v>
      </c>
      <c r="E2685" s="117" t="s">
        <v>1287</v>
      </c>
      <c r="F2685" s="117" t="s">
        <v>1286</v>
      </c>
      <c r="G2685" s="118" t="str">
        <f t="shared" si="41"/>
        <v>394050梼原町</v>
      </c>
      <c r="H2685" s="117"/>
      <c r="J2685" s="117"/>
      <c r="K2685" s="121">
        <v>514393</v>
      </c>
      <c r="L2685" s="121">
        <v>195476</v>
      </c>
      <c r="M2685" s="121">
        <v>93357</v>
      </c>
      <c r="N2685" s="121">
        <v>69674</v>
      </c>
      <c r="O2685" s="121">
        <v>1005</v>
      </c>
    </row>
    <row r="2686" spans="1:15" x14ac:dyDescent="0.4">
      <c r="A2686" s="117" t="s">
        <v>6634</v>
      </c>
      <c r="B2686" s="117" t="s">
        <v>225</v>
      </c>
      <c r="C2686" s="117" t="s">
        <v>224</v>
      </c>
      <c r="D2686" s="117" t="s">
        <v>223</v>
      </c>
      <c r="E2686" s="117" t="s">
        <v>1285</v>
      </c>
      <c r="F2686" s="117" t="s">
        <v>1284</v>
      </c>
      <c r="G2686" s="118" t="str">
        <f t="shared" si="41"/>
        <v>394106日高村</v>
      </c>
      <c r="H2686" s="117"/>
      <c r="J2686" s="117"/>
      <c r="K2686" s="121">
        <v>549375</v>
      </c>
      <c r="L2686" s="121">
        <v>204935</v>
      </c>
      <c r="M2686" s="121">
        <v>108704</v>
      </c>
      <c r="N2686" s="121">
        <v>84293</v>
      </c>
      <c r="O2686" s="121">
        <v>0</v>
      </c>
    </row>
    <row r="2687" spans="1:15" x14ac:dyDescent="0.4">
      <c r="A2687" s="117" t="s">
        <v>6634</v>
      </c>
      <c r="B2687" s="117" t="s">
        <v>225</v>
      </c>
      <c r="C2687" s="117" t="s">
        <v>224</v>
      </c>
      <c r="D2687" s="117" t="s">
        <v>223</v>
      </c>
      <c r="E2687" s="117" t="s">
        <v>1283</v>
      </c>
      <c r="F2687" s="117" t="s">
        <v>1282</v>
      </c>
      <c r="G2687" s="118" t="str">
        <f t="shared" si="41"/>
        <v>394114津野町</v>
      </c>
      <c r="H2687" s="117"/>
      <c r="J2687" s="117"/>
      <c r="K2687" s="121">
        <v>749552</v>
      </c>
      <c r="L2687" s="121">
        <v>283426</v>
      </c>
      <c r="M2687" s="121">
        <v>148648</v>
      </c>
      <c r="N2687" s="121">
        <v>114761</v>
      </c>
      <c r="O2687" s="121">
        <v>1222</v>
      </c>
    </row>
    <row r="2688" spans="1:15" x14ac:dyDescent="0.4">
      <c r="A2688" s="117" t="s">
        <v>6634</v>
      </c>
      <c r="B2688" s="117" t="s">
        <v>225</v>
      </c>
      <c r="C2688" s="117" t="s">
        <v>224</v>
      </c>
      <c r="D2688" s="117" t="s">
        <v>223</v>
      </c>
      <c r="E2688" s="117" t="s">
        <v>1281</v>
      </c>
      <c r="F2688" s="117" t="s">
        <v>1280</v>
      </c>
      <c r="G2688" s="118" t="str">
        <f t="shared" si="41"/>
        <v>394122四万十町</v>
      </c>
      <c r="H2688" s="117"/>
      <c r="J2688" s="117"/>
      <c r="K2688" s="121">
        <v>2101567</v>
      </c>
      <c r="L2688" s="121">
        <v>872938</v>
      </c>
      <c r="M2688" s="121">
        <v>433769</v>
      </c>
      <c r="N2688" s="121">
        <v>279749</v>
      </c>
      <c r="O2688" s="121">
        <v>1565</v>
      </c>
    </row>
    <row r="2689" spans="1:15" x14ac:dyDescent="0.4">
      <c r="A2689" s="117" t="s">
        <v>6634</v>
      </c>
      <c r="B2689" s="117" t="s">
        <v>225</v>
      </c>
      <c r="C2689" s="117" t="s">
        <v>224</v>
      </c>
      <c r="D2689" s="117" t="s">
        <v>223</v>
      </c>
      <c r="E2689" s="117" t="s">
        <v>1279</v>
      </c>
      <c r="F2689" s="117" t="s">
        <v>1278</v>
      </c>
      <c r="G2689" s="118" t="str">
        <f t="shared" si="41"/>
        <v>394246大月町</v>
      </c>
      <c r="H2689" s="117"/>
      <c r="J2689" s="117"/>
      <c r="K2689" s="121">
        <v>812061</v>
      </c>
      <c r="L2689" s="121">
        <v>343458</v>
      </c>
      <c r="M2689" s="121">
        <v>154431</v>
      </c>
      <c r="N2689" s="121">
        <v>126802</v>
      </c>
      <c r="O2689" s="121">
        <v>1085</v>
      </c>
    </row>
    <row r="2690" spans="1:15" x14ac:dyDescent="0.4">
      <c r="A2690" s="117" t="s">
        <v>6634</v>
      </c>
      <c r="B2690" s="117" t="s">
        <v>225</v>
      </c>
      <c r="C2690" s="117" t="s">
        <v>224</v>
      </c>
      <c r="D2690" s="117" t="s">
        <v>223</v>
      </c>
      <c r="E2690" s="117" t="s">
        <v>1277</v>
      </c>
      <c r="F2690" s="117" t="s">
        <v>1276</v>
      </c>
      <c r="G2690" s="118" t="str">
        <f t="shared" ref="G2690:G2753" si="42">E2690&amp;F2690</f>
        <v>394271三原村</v>
      </c>
      <c r="H2690" s="117"/>
      <c r="J2690" s="117"/>
      <c r="K2690" s="121">
        <v>358084</v>
      </c>
      <c r="L2690" s="121">
        <v>128814</v>
      </c>
      <c r="M2690" s="121">
        <v>59302</v>
      </c>
      <c r="N2690" s="121">
        <v>46847</v>
      </c>
      <c r="O2690" s="121">
        <v>271</v>
      </c>
    </row>
    <row r="2691" spans="1:15" x14ac:dyDescent="0.4">
      <c r="A2691" s="117" t="s">
        <v>6634</v>
      </c>
      <c r="B2691" s="117" t="s">
        <v>225</v>
      </c>
      <c r="C2691" s="117" t="s">
        <v>224</v>
      </c>
      <c r="D2691" s="117" t="s">
        <v>223</v>
      </c>
      <c r="E2691" s="117" t="s">
        <v>1275</v>
      </c>
      <c r="F2691" s="117" t="s">
        <v>1274</v>
      </c>
      <c r="G2691" s="118" t="str">
        <f t="shared" si="42"/>
        <v>394289黒潮町</v>
      </c>
      <c r="H2691" s="117"/>
      <c r="J2691" s="117"/>
      <c r="K2691" s="121">
        <v>1506174</v>
      </c>
      <c r="L2691" s="121">
        <v>613619</v>
      </c>
      <c r="M2691" s="121">
        <v>316587</v>
      </c>
      <c r="N2691" s="121">
        <v>222011</v>
      </c>
      <c r="O2691" s="121">
        <v>3290</v>
      </c>
    </row>
    <row r="2692" spans="1:15" x14ac:dyDescent="0.4">
      <c r="A2692" s="117" t="s">
        <v>6634</v>
      </c>
      <c r="B2692" s="117" t="s">
        <v>225</v>
      </c>
      <c r="C2692" s="117" t="s">
        <v>224</v>
      </c>
      <c r="D2692" s="117" t="s">
        <v>223</v>
      </c>
      <c r="E2692" s="117" t="s">
        <v>1273</v>
      </c>
      <c r="F2692" s="117" t="s">
        <v>1272</v>
      </c>
      <c r="G2692" s="118" t="str">
        <f t="shared" si="42"/>
        <v>398055香美郡殖林組合</v>
      </c>
      <c r="H2692" s="117"/>
      <c r="J2692" s="117"/>
      <c r="K2692" s="121">
        <v>33</v>
      </c>
      <c r="L2692" s="121">
        <v>0</v>
      </c>
      <c r="M2692" s="121">
        <v>0</v>
      </c>
      <c r="N2692" s="121">
        <v>0</v>
      </c>
      <c r="O2692" s="121">
        <v>0</v>
      </c>
    </row>
    <row r="2693" spans="1:15" x14ac:dyDescent="0.4">
      <c r="A2693" s="117" t="s">
        <v>6634</v>
      </c>
      <c r="B2693" s="117" t="s">
        <v>225</v>
      </c>
      <c r="C2693" s="117" t="s">
        <v>224</v>
      </c>
      <c r="D2693" s="117" t="s">
        <v>223</v>
      </c>
      <c r="E2693" s="117" t="s">
        <v>1271</v>
      </c>
      <c r="F2693" s="117" t="s">
        <v>1270</v>
      </c>
      <c r="G2693" s="118" t="str">
        <f t="shared" si="42"/>
        <v>398209香南香美衛生組合</v>
      </c>
      <c r="H2693" s="117"/>
      <c r="J2693" s="117"/>
      <c r="K2693" s="121">
        <v>48477</v>
      </c>
      <c r="L2693" s="121">
        <v>24477</v>
      </c>
      <c r="M2693" s="121">
        <v>10310</v>
      </c>
      <c r="N2693" s="121">
        <v>7368</v>
      </c>
      <c r="O2693" s="121">
        <v>124</v>
      </c>
    </row>
    <row r="2694" spans="1:15" x14ac:dyDescent="0.4">
      <c r="A2694" s="117" t="s">
        <v>6634</v>
      </c>
      <c r="B2694" s="117" t="s">
        <v>225</v>
      </c>
      <c r="C2694" s="117" t="s">
        <v>224</v>
      </c>
      <c r="D2694" s="117" t="s">
        <v>223</v>
      </c>
      <c r="E2694" s="117" t="s">
        <v>1269</v>
      </c>
      <c r="F2694" s="117" t="s">
        <v>1268</v>
      </c>
      <c r="G2694" s="118" t="str">
        <f t="shared" si="42"/>
        <v>398225仁淀川下流衛生事務組合</v>
      </c>
      <c r="H2694" s="117"/>
      <c r="J2694" s="117"/>
      <c r="K2694" s="121">
        <v>43094</v>
      </c>
      <c r="L2694" s="121">
        <v>25876</v>
      </c>
      <c r="M2694" s="121">
        <v>9807</v>
      </c>
      <c r="N2694" s="121">
        <v>6717</v>
      </c>
      <c r="O2694" s="121">
        <v>110</v>
      </c>
    </row>
    <row r="2695" spans="1:15" x14ac:dyDescent="0.4">
      <c r="A2695" s="117" t="s">
        <v>6634</v>
      </c>
      <c r="B2695" s="117" t="s">
        <v>225</v>
      </c>
      <c r="C2695" s="117" t="s">
        <v>224</v>
      </c>
      <c r="D2695" s="117" t="s">
        <v>223</v>
      </c>
      <c r="E2695" s="117" t="s">
        <v>1267</v>
      </c>
      <c r="F2695" s="117" t="s">
        <v>1266</v>
      </c>
      <c r="G2695" s="118" t="str">
        <f t="shared" si="42"/>
        <v>398233高吾北広域町村事務組合</v>
      </c>
      <c r="H2695" s="117"/>
      <c r="J2695" s="117"/>
      <c r="K2695" s="121">
        <v>726661</v>
      </c>
      <c r="L2695" s="121">
        <v>343828</v>
      </c>
      <c r="M2695" s="121">
        <v>187312</v>
      </c>
      <c r="N2695" s="121">
        <v>111034</v>
      </c>
      <c r="O2695" s="121">
        <v>1132</v>
      </c>
    </row>
    <row r="2696" spans="1:15" x14ac:dyDescent="0.4">
      <c r="A2696" s="117" t="s">
        <v>6634</v>
      </c>
      <c r="B2696" s="117" t="s">
        <v>225</v>
      </c>
      <c r="C2696" s="117" t="s">
        <v>224</v>
      </c>
      <c r="D2696" s="117" t="s">
        <v>223</v>
      </c>
      <c r="E2696" s="117" t="s">
        <v>1265</v>
      </c>
      <c r="F2696" s="117" t="s">
        <v>1264</v>
      </c>
      <c r="G2696" s="118" t="str">
        <f t="shared" si="42"/>
        <v>398250香南斎場組合</v>
      </c>
      <c r="H2696" s="117"/>
      <c r="J2696" s="117"/>
      <c r="K2696" s="121">
        <v>38548</v>
      </c>
      <c r="L2696" s="121">
        <v>10898</v>
      </c>
      <c r="M2696" s="121">
        <v>4599</v>
      </c>
      <c r="N2696" s="121">
        <v>3260</v>
      </c>
      <c r="O2696" s="121">
        <v>17</v>
      </c>
    </row>
    <row r="2697" spans="1:15" x14ac:dyDescent="0.4">
      <c r="A2697" s="117" t="s">
        <v>6634</v>
      </c>
      <c r="B2697" s="117" t="s">
        <v>225</v>
      </c>
      <c r="C2697" s="117" t="s">
        <v>224</v>
      </c>
      <c r="D2697" s="117" t="s">
        <v>223</v>
      </c>
      <c r="E2697" s="117" t="s">
        <v>1263</v>
      </c>
      <c r="F2697" s="117" t="s">
        <v>1262</v>
      </c>
      <c r="G2697" s="118" t="str">
        <f t="shared" si="42"/>
        <v>398284香南香美老人ホーム組合</v>
      </c>
      <c r="H2697" s="117"/>
      <c r="J2697" s="117"/>
      <c r="K2697" s="121">
        <v>83291</v>
      </c>
      <c r="L2697" s="121">
        <v>40953</v>
      </c>
      <c r="M2697" s="121">
        <v>20046</v>
      </c>
      <c r="N2697" s="121">
        <v>12881</v>
      </c>
      <c r="O2697" s="121">
        <v>81</v>
      </c>
    </row>
    <row r="2698" spans="1:15" x14ac:dyDescent="0.4">
      <c r="A2698" s="117" t="s">
        <v>6634</v>
      </c>
      <c r="B2698" s="117" t="s">
        <v>225</v>
      </c>
      <c r="C2698" s="117" t="s">
        <v>224</v>
      </c>
      <c r="D2698" s="117" t="s">
        <v>223</v>
      </c>
      <c r="E2698" s="117" t="s">
        <v>1261</v>
      </c>
      <c r="F2698" s="117" t="s">
        <v>1260</v>
      </c>
      <c r="G2698" s="118" t="str">
        <f t="shared" si="42"/>
        <v>398331日高村佐川町学校組合</v>
      </c>
      <c r="H2698" s="117"/>
      <c r="J2698" s="117"/>
      <c r="K2698" s="121">
        <v>18526</v>
      </c>
      <c r="L2698" s="121">
        <v>2724</v>
      </c>
      <c r="M2698" s="121">
        <v>858</v>
      </c>
      <c r="N2698" s="121">
        <v>4316</v>
      </c>
      <c r="O2698" s="121">
        <v>108</v>
      </c>
    </row>
    <row r="2699" spans="1:15" x14ac:dyDescent="0.4">
      <c r="A2699" s="117" t="s">
        <v>6634</v>
      </c>
      <c r="B2699" s="117" t="s">
        <v>225</v>
      </c>
      <c r="C2699" s="117" t="s">
        <v>224</v>
      </c>
      <c r="D2699" s="117" t="s">
        <v>223</v>
      </c>
      <c r="E2699" s="117" t="s">
        <v>1259</v>
      </c>
      <c r="F2699" s="117" t="s">
        <v>1258</v>
      </c>
      <c r="G2699" s="118" t="str">
        <f t="shared" si="42"/>
        <v>398357高知県競馬組合</v>
      </c>
      <c r="H2699" s="117"/>
      <c r="J2699" s="117"/>
      <c r="K2699" s="121">
        <v>0</v>
      </c>
      <c r="L2699" s="121">
        <v>0</v>
      </c>
      <c r="M2699" s="121">
        <v>0</v>
      </c>
      <c r="N2699" s="121">
        <v>0</v>
      </c>
      <c r="O2699" s="121">
        <v>0</v>
      </c>
    </row>
    <row r="2700" spans="1:15" x14ac:dyDescent="0.4">
      <c r="A2700" s="117" t="s">
        <v>6634</v>
      </c>
      <c r="B2700" s="117" t="s">
        <v>225</v>
      </c>
      <c r="C2700" s="117" t="s">
        <v>224</v>
      </c>
      <c r="D2700" s="117" t="s">
        <v>223</v>
      </c>
      <c r="E2700" s="117" t="s">
        <v>1257</v>
      </c>
      <c r="F2700" s="117" t="s">
        <v>1256</v>
      </c>
      <c r="G2700" s="118" t="str">
        <f t="shared" si="42"/>
        <v>398403香南清掃組合</v>
      </c>
      <c r="H2700" s="117"/>
      <c r="J2700" s="117"/>
      <c r="K2700" s="121">
        <v>126112</v>
      </c>
      <c r="L2700" s="121">
        <v>62115</v>
      </c>
      <c r="M2700" s="121">
        <v>34065</v>
      </c>
      <c r="N2700" s="121">
        <v>20516</v>
      </c>
      <c r="O2700" s="121">
        <v>277</v>
      </c>
    </row>
    <row r="2701" spans="1:15" x14ac:dyDescent="0.4">
      <c r="A2701" s="117" t="s">
        <v>6634</v>
      </c>
      <c r="B2701" s="117" t="s">
        <v>225</v>
      </c>
      <c r="C2701" s="117" t="s">
        <v>224</v>
      </c>
      <c r="D2701" s="117" t="s">
        <v>223</v>
      </c>
      <c r="E2701" s="117" t="s">
        <v>1255</v>
      </c>
      <c r="F2701" s="117" t="s">
        <v>1254</v>
      </c>
      <c r="G2701" s="118" t="str">
        <f t="shared" si="42"/>
        <v>398446幡多広域市町村圏事務組合</v>
      </c>
      <c r="H2701" s="117"/>
      <c r="J2701" s="117"/>
      <c r="K2701" s="121">
        <v>87881</v>
      </c>
      <c r="L2701" s="121">
        <v>39702</v>
      </c>
      <c r="M2701" s="121">
        <v>18036</v>
      </c>
      <c r="N2701" s="121">
        <v>12251</v>
      </c>
      <c r="O2701" s="121">
        <v>173</v>
      </c>
    </row>
    <row r="2702" spans="1:15" x14ac:dyDescent="0.4">
      <c r="A2702" s="117" t="s">
        <v>6634</v>
      </c>
      <c r="B2702" s="117" t="s">
        <v>225</v>
      </c>
      <c r="C2702" s="117" t="s">
        <v>224</v>
      </c>
      <c r="D2702" s="117" t="s">
        <v>223</v>
      </c>
      <c r="E2702" s="117" t="s">
        <v>1253</v>
      </c>
      <c r="F2702" s="117" t="s">
        <v>1252</v>
      </c>
      <c r="G2702" s="118" t="str">
        <f t="shared" si="42"/>
        <v>398462高幡消防組合</v>
      </c>
      <c r="H2702" s="117"/>
      <c r="J2702" s="117"/>
      <c r="K2702" s="121">
        <v>1074157</v>
      </c>
      <c r="L2702" s="121">
        <v>463167</v>
      </c>
      <c r="M2702" s="121">
        <v>346335</v>
      </c>
      <c r="N2702" s="121">
        <v>170415</v>
      </c>
      <c r="O2702" s="121">
        <v>1866</v>
      </c>
    </row>
    <row r="2703" spans="1:15" x14ac:dyDescent="0.4">
      <c r="A2703" s="117" t="s">
        <v>6634</v>
      </c>
      <c r="B2703" s="117" t="s">
        <v>225</v>
      </c>
      <c r="C2703" s="117" t="s">
        <v>224</v>
      </c>
      <c r="D2703" s="117" t="s">
        <v>223</v>
      </c>
      <c r="E2703" s="117" t="s">
        <v>1251</v>
      </c>
      <c r="F2703" s="117" t="s">
        <v>1250</v>
      </c>
      <c r="G2703" s="118" t="str">
        <f t="shared" si="42"/>
        <v>398489幡多中央環境施設組合</v>
      </c>
      <c r="H2703" s="117"/>
      <c r="J2703" s="117"/>
      <c r="K2703" s="121">
        <v>17239</v>
      </c>
      <c r="L2703" s="121">
        <v>9476</v>
      </c>
      <c r="M2703" s="121">
        <v>3897</v>
      </c>
      <c r="N2703" s="121">
        <v>2886</v>
      </c>
      <c r="O2703" s="121">
        <v>45</v>
      </c>
    </row>
    <row r="2704" spans="1:15" x14ac:dyDescent="0.4">
      <c r="A2704" s="117" t="s">
        <v>6634</v>
      </c>
      <c r="B2704" s="117" t="s">
        <v>225</v>
      </c>
      <c r="C2704" s="117" t="s">
        <v>224</v>
      </c>
      <c r="D2704" s="117" t="s">
        <v>223</v>
      </c>
      <c r="E2704" s="117" t="s">
        <v>1249</v>
      </c>
      <c r="F2704" s="117" t="s">
        <v>1248</v>
      </c>
      <c r="G2704" s="118" t="str">
        <f t="shared" si="42"/>
        <v>398501津野山養護老人ホーム組合</v>
      </c>
      <c r="H2704" s="117"/>
      <c r="J2704" s="117"/>
      <c r="K2704" s="121">
        <v>58747</v>
      </c>
      <c r="L2704" s="121">
        <v>29597</v>
      </c>
      <c r="M2704" s="121">
        <v>12893</v>
      </c>
      <c r="N2704" s="121">
        <v>9005</v>
      </c>
      <c r="O2704" s="121">
        <v>48</v>
      </c>
    </row>
    <row r="2705" spans="1:15" x14ac:dyDescent="0.4">
      <c r="A2705" s="117" t="s">
        <v>6634</v>
      </c>
      <c r="B2705" s="117" t="s">
        <v>225</v>
      </c>
      <c r="C2705" s="117" t="s">
        <v>224</v>
      </c>
      <c r="D2705" s="117" t="s">
        <v>223</v>
      </c>
      <c r="E2705" s="117" t="s">
        <v>1247</v>
      </c>
      <c r="F2705" s="117" t="s">
        <v>1246</v>
      </c>
      <c r="G2705" s="118" t="str">
        <f t="shared" si="42"/>
        <v>398519高陵特別養護老人ホーム組合</v>
      </c>
      <c r="H2705" s="117"/>
      <c r="J2705" s="117"/>
      <c r="K2705" s="121">
        <v>16149</v>
      </c>
      <c r="L2705" s="121">
        <v>7877</v>
      </c>
      <c r="M2705" s="121">
        <v>3075</v>
      </c>
      <c r="N2705" s="121">
        <v>2349</v>
      </c>
      <c r="O2705" s="121">
        <v>9</v>
      </c>
    </row>
    <row r="2706" spans="1:15" x14ac:dyDescent="0.4">
      <c r="A2706" s="117" t="s">
        <v>6634</v>
      </c>
      <c r="B2706" s="117" t="s">
        <v>225</v>
      </c>
      <c r="C2706" s="117" t="s">
        <v>224</v>
      </c>
      <c r="D2706" s="117" t="s">
        <v>223</v>
      </c>
      <c r="E2706" s="117" t="s">
        <v>1245</v>
      </c>
      <c r="F2706" s="117" t="s">
        <v>1244</v>
      </c>
      <c r="G2706" s="118" t="str">
        <f t="shared" si="42"/>
        <v>398535津野山広域事務組合</v>
      </c>
      <c r="H2706" s="117"/>
      <c r="J2706" s="117"/>
      <c r="K2706" s="121">
        <v>12170</v>
      </c>
      <c r="L2706" s="121">
        <v>6160</v>
      </c>
      <c r="M2706" s="121">
        <v>2957</v>
      </c>
      <c r="N2706" s="121">
        <v>1937</v>
      </c>
      <c r="O2706" s="121">
        <v>0</v>
      </c>
    </row>
    <row r="2707" spans="1:15" x14ac:dyDescent="0.4">
      <c r="A2707" s="117" t="s">
        <v>6634</v>
      </c>
      <c r="B2707" s="117" t="s">
        <v>225</v>
      </c>
      <c r="C2707" s="117" t="s">
        <v>224</v>
      </c>
      <c r="D2707" s="117" t="s">
        <v>223</v>
      </c>
      <c r="E2707" s="117" t="s">
        <v>1243</v>
      </c>
      <c r="F2707" s="117" t="s">
        <v>1242</v>
      </c>
      <c r="G2707" s="118" t="str">
        <f t="shared" si="42"/>
        <v>398543高幡東部清掃組合</v>
      </c>
      <c r="H2707" s="117"/>
      <c r="J2707" s="117"/>
      <c r="K2707" s="121">
        <v>83715</v>
      </c>
      <c r="L2707" s="121">
        <v>41619</v>
      </c>
      <c r="M2707" s="121">
        <v>21015</v>
      </c>
      <c r="N2707" s="121">
        <v>12790</v>
      </c>
      <c r="O2707" s="121">
        <v>209</v>
      </c>
    </row>
    <row r="2708" spans="1:15" x14ac:dyDescent="0.4">
      <c r="A2708" s="117" t="s">
        <v>6634</v>
      </c>
      <c r="B2708" s="117" t="s">
        <v>225</v>
      </c>
      <c r="C2708" s="117" t="s">
        <v>224</v>
      </c>
      <c r="D2708" s="117" t="s">
        <v>223</v>
      </c>
      <c r="E2708" s="117" t="s">
        <v>1241</v>
      </c>
      <c r="F2708" s="117" t="s">
        <v>1240</v>
      </c>
      <c r="G2708" s="118" t="str">
        <f t="shared" si="42"/>
        <v>398551芸東衛生組合</v>
      </c>
      <c r="H2708" s="117"/>
      <c r="J2708" s="117"/>
      <c r="K2708" s="121">
        <v>39297</v>
      </c>
      <c r="L2708" s="121">
        <v>19307</v>
      </c>
      <c r="M2708" s="121">
        <v>8550</v>
      </c>
      <c r="N2708" s="121">
        <v>5697</v>
      </c>
      <c r="O2708" s="121">
        <v>116</v>
      </c>
    </row>
    <row r="2709" spans="1:15" x14ac:dyDescent="0.4">
      <c r="A2709" s="117" t="s">
        <v>6634</v>
      </c>
      <c r="B2709" s="117" t="s">
        <v>225</v>
      </c>
      <c r="C2709" s="117" t="s">
        <v>224</v>
      </c>
      <c r="D2709" s="117" t="s">
        <v>223</v>
      </c>
      <c r="E2709" s="117" t="s">
        <v>1239</v>
      </c>
      <c r="F2709" s="117" t="s">
        <v>1238</v>
      </c>
      <c r="G2709" s="118" t="str">
        <f t="shared" si="42"/>
        <v>398608仁淀消防組合</v>
      </c>
      <c r="H2709" s="117"/>
      <c r="J2709" s="117"/>
      <c r="K2709" s="121">
        <v>470079</v>
      </c>
      <c r="L2709" s="121">
        <v>220046</v>
      </c>
      <c r="M2709" s="121">
        <v>131799</v>
      </c>
      <c r="N2709" s="121">
        <v>75484</v>
      </c>
      <c r="O2709" s="121">
        <v>770</v>
      </c>
    </row>
    <row r="2710" spans="1:15" x14ac:dyDescent="0.4">
      <c r="A2710" s="117" t="s">
        <v>6634</v>
      </c>
      <c r="B2710" s="117" t="s">
        <v>225</v>
      </c>
      <c r="C2710" s="117" t="s">
        <v>224</v>
      </c>
      <c r="D2710" s="117" t="s">
        <v>223</v>
      </c>
      <c r="E2710" s="117" t="s">
        <v>1237</v>
      </c>
      <c r="F2710" s="117" t="s">
        <v>1236</v>
      </c>
      <c r="G2710" s="118" t="str">
        <f t="shared" si="42"/>
        <v>398624幡多中央消防組合</v>
      </c>
      <c r="H2710" s="117"/>
      <c r="J2710" s="117"/>
      <c r="K2710" s="121">
        <v>630146</v>
      </c>
      <c r="L2710" s="121">
        <v>291863</v>
      </c>
      <c r="M2710" s="121">
        <v>181483</v>
      </c>
      <c r="N2710" s="121">
        <v>97665</v>
      </c>
      <c r="O2710" s="121">
        <v>1093</v>
      </c>
    </row>
    <row r="2711" spans="1:15" x14ac:dyDescent="0.4">
      <c r="A2711" s="117" t="s">
        <v>6634</v>
      </c>
      <c r="B2711" s="117" t="s">
        <v>225</v>
      </c>
      <c r="C2711" s="117" t="s">
        <v>224</v>
      </c>
      <c r="D2711" s="117" t="s">
        <v>223</v>
      </c>
      <c r="E2711" s="117" t="s">
        <v>1235</v>
      </c>
      <c r="F2711" s="117" t="s">
        <v>1234</v>
      </c>
      <c r="G2711" s="118" t="str">
        <f t="shared" si="42"/>
        <v>398675幡多西部消防組合</v>
      </c>
      <c r="H2711" s="117"/>
      <c r="J2711" s="117"/>
      <c r="K2711" s="121">
        <v>395562</v>
      </c>
      <c r="L2711" s="121">
        <v>204487</v>
      </c>
      <c r="M2711" s="121">
        <v>120782</v>
      </c>
      <c r="N2711" s="121">
        <v>68094</v>
      </c>
      <c r="O2711" s="121">
        <v>847</v>
      </c>
    </row>
    <row r="2712" spans="1:15" x14ac:dyDescent="0.4">
      <c r="A2712" s="117" t="s">
        <v>6634</v>
      </c>
      <c r="B2712" s="117" t="s">
        <v>225</v>
      </c>
      <c r="C2712" s="117" t="s">
        <v>224</v>
      </c>
      <c r="D2712" s="117" t="s">
        <v>223</v>
      </c>
      <c r="E2712" s="117" t="s">
        <v>1233</v>
      </c>
      <c r="F2712" s="117" t="s">
        <v>1232</v>
      </c>
      <c r="G2712" s="118" t="str">
        <f t="shared" si="42"/>
        <v>398705高知県広域食肉センター事務組合</v>
      </c>
      <c r="H2712" s="117"/>
      <c r="J2712" s="117"/>
      <c r="K2712" s="121">
        <v>425</v>
      </c>
      <c r="L2712" s="121">
        <v>0</v>
      </c>
      <c r="M2712" s="121">
        <v>0</v>
      </c>
      <c r="N2712" s="121">
        <v>0</v>
      </c>
      <c r="O2712" s="121">
        <v>0</v>
      </c>
    </row>
    <row r="2713" spans="1:15" x14ac:dyDescent="0.4">
      <c r="A2713" s="117" t="s">
        <v>6634</v>
      </c>
      <c r="B2713" s="117" t="s">
        <v>225</v>
      </c>
      <c r="C2713" s="117" t="s">
        <v>224</v>
      </c>
      <c r="D2713" s="117" t="s">
        <v>223</v>
      </c>
      <c r="E2713" s="117" t="s">
        <v>1231</v>
      </c>
      <c r="F2713" s="117" t="s">
        <v>1230</v>
      </c>
      <c r="G2713" s="118" t="str">
        <f t="shared" si="42"/>
        <v>398713嶺北広域行政事務組合</v>
      </c>
      <c r="H2713" s="117"/>
      <c r="J2713" s="117"/>
      <c r="K2713" s="121">
        <v>369850</v>
      </c>
      <c r="L2713" s="121">
        <v>174200</v>
      </c>
      <c r="M2713" s="121">
        <v>91188</v>
      </c>
      <c r="N2713" s="121">
        <v>57922</v>
      </c>
      <c r="O2713" s="121">
        <v>0</v>
      </c>
    </row>
    <row r="2714" spans="1:15" x14ac:dyDescent="0.4">
      <c r="A2714" s="117" t="s">
        <v>6634</v>
      </c>
      <c r="B2714" s="117" t="s">
        <v>225</v>
      </c>
      <c r="C2714" s="117" t="s">
        <v>224</v>
      </c>
      <c r="D2714" s="117" t="s">
        <v>223</v>
      </c>
      <c r="E2714" s="117" t="s">
        <v>1229</v>
      </c>
      <c r="F2714" s="117" t="s">
        <v>1228</v>
      </c>
      <c r="G2714" s="118" t="str">
        <f t="shared" si="42"/>
        <v>398721高幡障害者支援施設組合</v>
      </c>
      <c r="H2714" s="117"/>
      <c r="J2714" s="117"/>
      <c r="K2714" s="121">
        <v>0</v>
      </c>
      <c r="L2714" s="121">
        <v>0</v>
      </c>
      <c r="M2714" s="121">
        <v>0</v>
      </c>
      <c r="N2714" s="121">
        <v>0</v>
      </c>
      <c r="O2714" s="121">
        <v>0</v>
      </c>
    </row>
    <row r="2715" spans="1:15" x14ac:dyDescent="0.4">
      <c r="A2715" s="117" t="s">
        <v>6634</v>
      </c>
      <c r="B2715" s="117" t="s">
        <v>225</v>
      </c>
      <c r="C2715" s="117" t="s">
        <v>224</v>
      </c>
      <c r="D2715" s="117" t="s">
        <v>223</v>
      </c>
      <c r="E2715" s="117" t="s">
        <v>1227</v>
      </c>
      <c r="F2715" s="117" t="s">
        <v>1226</v>
      </c>
      <c r="G2715" s="118" t="str">
        <f t="shared" si="42"/>
        <v>398730安芸広域市町村圏事務組合</v>
      </c>
      <c r="H2715" s="117"/>
      <c r="J2715" s="117"/>
      <c r="K2715" s="121">
        <v>21812</v>
      </c>
      <c r="L2715" s="121">
        <v>6971</v>
      </c>
      <c r="M2715" s="121">
        <v>5697</v>
      </c>
      <c r="N2715" s="121">
        <v>2236</v>
      </c>
      <c r="O2715" s="121">
        <v>24</v>
      </c>
    </row>
    <row r="2716" spans="1:15" x14ac:dyDescent="0.4">
      <c r="A2716" s="117" t="s">
        <v>6634</v>
      </c>
      <c r="B2716" s="117" t="s">
        <v>225</v>
      </c>
      <c r="C2716" s="117" t="s">
        <v>224</v>
      </c>
      <c r="D2716" s="117" t="s">
        <v>223</v>
      </c>
      <c r="E2716" s="117" t="s">
        <v>1225</v>
      </c>
      <c r="F2716" s="117" t="s">
        <v>1224</v>
      </c>
      <c r="G2716" s="118" t="str">
        <f t="shared" si="42"/>
        <v>398748高幡広域市町村圏事務組合</v>
      </c>
      <c r="H2716" s="117"/>
      <c r="J2716" s="117"/>
      <c r="K2716" s="121">
        <v>34487</v>
      </c>
      <c r="L2716" s="121">
        <v>11300</v>
      </c>
      <c r="M2716" s="121">
        <v>6320</v>
      </c>
      <c r="N2716" s="121">
        <v>3900</v>
      </c>
      <c r="O2716" s="121">
        <v>13</v>
      </c>
    </row>
    <row r="2717" spans="1:15" x14ac:dyDescent="0.4">
      <c r="A2717" s="117" t="s">
        <v>6634</v>
      </c>
      <c r="B2717" s="117" t="s">
        <v>225</v>
      </c>
      <c r="C2717" s="117" t="s">
        <v>224</v>
      </c>
      <c r="D2717" s="117" t="s">
        <v>223</v>
      </c>
      <c r="E2717" s="117" t="s">
        <v>1223</v>
      </c>
      <c r="F2717" s="117" t="s">
        <v>1222</v>
      </c>
      <c r="G2717" s="118" t="str">
        <f t="shared" si="42"/>
        <v>398764仁淀川広域市町村圏事務組合</v>
      </c>
      <c r="H2717" s="117"/>
      <c r="J2717" s="117"/>
      <c r="K2717" s="121">
        <v>3646</v>
      </c>
      <c r="L2717" s="121">
        <v>0</v>
      </c>
      <c r="M2717" s="121">
        <v>0</v>
      </c>
      <c r="N2717" s="121">
        <v>0</v>
      </c>
      <c r="O2717" s="121">
        <v>0</v>
      </c>
    </row>
    <row r="2718" spans="1:15" x14ac:dyDescent="0.4">
      <c r="A2718" s="117" t="s">
        <v>6634</v>
      </c>
      <c r="B2718" s="117" t="s">
        <v>225</v>
      </c>
      <c r="C2718" s="117" t="s">
        <v>224</v>
      </c>
      <c r="D2718" s="117" t="s">
        <v>223</v>
      </c>
      <c r="E2718" s="117" t="s">
        <v>1221</v>
      </c>
      <c r="F2718" s="117" t="s">
        <v>1220</v>
      </c>
      <c r="G2718" s="118" t="str">
        <f t="shared" si="42"/>
        <v>398781中芸広域連合</v>
      </c>
      <c r="H2718" s="117"/>
      <c r="J2718" s="117"/>
      <c r="K2718" s="121">
        <v>316405</v>
      </c>
      <c r="L2718" s="121">
        <v>147236</v>
      </c>
      <c r="M2718" s="121">
        <v>79995</v>
      </c>
      <c r="N2718" s="121">
        <v>46412</v>
      </c>
      <c r="O2718" s="121">
        <v>519</v>
      </c>
    </row>
    <row r="2719" spans="1:15" x14ac:dyDescent="0.4">
      <c r="A2719" s="117" t="s">
        <v>6634</v>
      </c>
      <c r="B2719" s="117" t="s">
        <v>225</v>
      </c>
      <c r="C2719" s="117" t="s">
        <v>224</v>
      </c>
      <c r="D2719" s="117" t="s">
        <v>223</v>
      </c>
      <c r="E2719" s="117" t="s">
        <v>1219</v>
      </c>
      <c r="F2719" s="117" t="s">
        <v>1218</v>
      </c>
      <c r="G2719" s="118" t="str">
        <f t="shared" si="42"/>
        <v>398802高知中央西部焼却処理事務組合</v>
      </c>
      <c r="H2719" s="117"/>
      <c r="J2719" s="117"/>
      <c r="K2719" s="121">
        <v>39049</v>
      </c>
      <c r="L2719" s="121">
        <v>20674</v>
      </c>
      <c r="M2719" s="121">
        <v>11009</v>
      </c>
      <c r="N2719" s="121">
        <v>6684</v>
      </c>
      <c r="O2719" s="121">
        <v>125</v>
      </c>
    </row>
    <row r="2720" spans="1:15" x14ac:dyDescent="0.4">
      <c r="A2720" s="117" t="s">
        <v>6634</v>
      </c>
      <c r="B2720" s="117" t="s">
        <v>225</v>
      </c>
      <c r="C2720" s="117" t="s">
        <v>224</v>
      </c>
      <c r="D2720" s="117" t="s">
        <v>223</v>
      </c>
      <c r="E2720" s="117" t="s">
        <v>1217</v>
      </c>
      <c r="F2720" s="117" t="s">
        <v>1216</v>
      </c>
      <c r="G2720" s="118" t="str">
        <f t="shared" si="42"/>
        <v>398811こうち人づくり広域連合</v>
      </c>
      <c r="H2720" s="117"/>
      <c r="J2720" s="117"/>
      <c r="K2720" s="121">
        <v>5107</v>
      </c>
      <c r="L2720" s="121">
        <v>0</v>
      </c>
      <c r="M2720" s="121">
        <v>2437</v>
      </c>
      <c r="N2720" s="121">
        <v>0</v>
      </c>
      <c r="O2720" s="121">
        <v>23</v>
      </c>
    </row>
    <row r="2721" spans="1:15" x14ac:dyDescent="0.4">
      <c r="A2721" s="117" t="s">
        <v>6634</v>
      </c>
      <c r="B2721" s="117" t="s">
        <v>225</v>
      </c>
      <c r="C2721" s="117" t="s">
        <v>224</v>
      </c>
      <c r="D2721" s="117" t="s">
        <v>223</v>
      </c>
      <c r="E2721" s="117" t="s">
        <v>1215</v>
      </c>
      <c r="F2721" s="117" t="s">
        <v>1214</v>
      </c>
      <c r="G2721" s="118" t="str">
        <f t="shared" si="42"/>
        <v>398829高知県市町村総合事務組合</v>
      </c>
      <c r="H2721" s="117"/>
      <c r="J2721" s="117"/>
      <c r="K2721" s="121">
        <v>3346934</v>
      </c>
      <c r="L2721" s="121">
        <v>16431</v>
      </c>
      <c r="M2721" s="121">
        <v>8233</v>
      </c>
      <c r="N2721" s="121">
        <v>11201</v>
      </c>
      <c r="O2721" s="121">
        <v>77058</v>
      </c>
    </row>
    <row r="2722" spans="1:15" x14ac:dyDescent="0.4">
      <c r="A2722" s="117" t="s">
        <v>6634</v>
      </c>
      <c r="B2722" s="117" t="s">
        <v>225</v>
      </c>
      <c r="C2722" s="117" t="s">
        <v>224</v>
      </c>
      <c r="D2722" s="117" t="s">
        <v>223</v>
      </c>
      <c r="E2722" s="117" t="s">
        <v>1213</v>
      </c>
      <c r="F2722" s="117" t="s">
        <v>1212</v>
      </c>
      <c r="G2722" s="118" t="str">
        <f t="shared" si="42"/>
        <v>398845高知県後期高齢者医療広域連合</v>
      </c>
      <c r="H2722" s="117"/>
      <c r="J2722" s="117"/>
      <c r="K2722" s="121">
        <v>1636</v>
      </c>
      <c r="L2722" s="121">
        <v>0</v>
      </c>
      <c r="M2722" s="121">
        <v>1178</v>
      </c>
      <c r="N2722" s="121">
        <v>0</v>
      </c>
      <c r="O2722" s="121">
        <v>12</v>
      </c>
    </row>
    <row r="2723" spans="1:15" x14ac:dyDescent="0.4">
      <c r="A2723" s="117" t="s">
        <v>6634</v>
      </c>
      <c r="B2723" s="117" t="s">
        <v>225</v>
      </c>
      <c r="C2723" s="117" t="s">
        <v>224</v>
      </c>
      <c r="D2723" s="117" t="s">
        <v>223</v>
      </c>
      <c r="E2723" s="117" t="s">
        <v>1211</v>
      </c>
      <c r="F2723" s="117" t="s">
        <v>1210</v>
      </c>
      <c r="G2723" s="118" t="str">
        <f t="shared" si="42"/>
        <v>398853南国・香南・香美租税債権管理機構</v>
      </c>
      <c r="H2723" s="117"/>
      <c r="J2723" s="117"/>
      <c r="K2723" s="121">
        <v>11179</v>
      </c>
      <c r="L2723" s="121">
        <v>4049</v>
      </c>
      <c r="M2723" s="121">
        <v>3832</v>
      </c>
      <c r="N2723" s="121">
        <v>0</v>
      </c>
      <c r="O2723" s="121">
        <v>1445</v>
      </c>
    </row>
    <row r="2724" spans="1:15" x14ac:dyDescent="0.4">
      <c r="A2724" s="117" t="s">
        <v>6634</v>
      </c>
      <c r="B2724" s="117" t="s">
        <v>225</v>
      </c>
      <c r="C2724" s="117" t="s">
        <v>224</v>
      </c>
      <c r="D2724" s="117" t="s">
        <v>223</v>
      </c>
      <c r="E2724" s="117" t="s">
        <v>1208</v>
      </c>
      <c r="F2724" s="117" t="s">
        <v>1207</v>
      </c>
      <c r="G2724" s="118" t="str">
        <f t="shared" si="42"/>
        <v>401005北九州市</v>
      </c>
      <c r="H2724" s="117"/>
      <c r="J2724" s="117"/>
      <c r="K2724" s="121">
        <v>110756993</v>
      </c>
      <c r="L2724" s="121">
        <v>50783290</v>
      </c>
      <c r="M2724" s="121">
        <v>24930620</v>
      </c>
      <c r="N2724" s="121">
        <v>17084551</v>
      </c>
      <c r="O2724" s="121">
        <v>75889</v>
      </c>
    </row>
    <row r="2725" spans="1:15" x14ac:dyDescent="0.4">
      <c r="A2725" s="117" t="s">
        <v>6634</v>
      </c>
      <c r="B2725" s="117" t="s">
        <v>225</v>
      </c>
      <c r="C2725" s="117" t="s">
        <v>224</v>
      </c>
      <c r="D2725" s="117" t="s">
        <v>223</v>
      </c>
      <c r="E2725" s="117" t="s">
        <v>1206</v>
      </c>
      <c r="F2725" s="117" t="s">
        <v>1205</v>
      </c>
      <c r="G2725" s="118" t="str">
        <f t="shared" si="42"/>
        <v>401307福岡市</v>
      </c>
      <c r="H2725" s="117"/>
      <c r="J2725" s="117"/>
      <c r="K2725" s="121">
        <v>139006318</v>
      </c>
      <c r="L2725" s="121">
        <v>65112606</v>
      </c>
      <c r="M2725" s="121">
        <v>32252162</v>
      </c>
      <c r="N2725" s="121">
        <v>19855271</v>
      </c>
      <c r="O2725" s="121">
        <v>135985</v>
      </c>
    </row>
    <row r="2726" spans="1:15" x14ac:dyDescent="0.4">
      <c r="A2726" s="117" t="s">
        <v>6634</v>
      </c>
      <c r="B2726" s="117" t="s">
        <v>225</v>
      </c>
      <c r="C2726" s="117" t="s">
        <v>224</v>
      </c>
      <c r="D2726" s="117" t="s">
        <v>223</v>
      </c>
      <c r="E2726" s="117" t="s">
        <v>1204</v>
      </c>
      <c r="F2726" s="117" t="s">
        <v>1203</v>
      </c>
      <c r="G2726" s="118" t="str">
        <f t="shared" si="42"/>
        <v>402028大牟田市</v>
      </c>
      <c r="H2726" s="117"/>
      <c r="J2726" s="117"/>
      <c r="K2726" s="121">
        <v>8678120</v>
      </c>
      <c r="L2726" s="121">
        <v>3767907</v>
      </c>
      <c r="M2726" s="121">
        <v>1994562</v>
      </c>
      <c r="N2726" s="121">
        <v>1265501</v>
      </c>
      <c r="O2726" s="121">
        <v>9242</v>
      </c>
    </row>
    <row r="2727" spans="1:15" x14ac:dyDescent="0.4">
      <c r="A2727" s="117" t="s">
        <v>6634</v>
      </c>
      <c r="B2727" s="117" t="s">
        <v>225</v>
      </c>
      <c r="C2727" s="117" t="s">
        <v>224</v>
      </c>
      <c r="D2727" s="117" t="s">
        <v>223</v>
      </c>
      <c r="E2727" s="117" t="s">
        <v>1202</v>
      </c>
      <c r="F2727" s="117" t="s">
        <v>1201</v>
      </c>
      <c r="G2727" s="118" t="str">
        <f t="shared" si="42"/>
        <v>402036久留米市</v>
      </c>
      <c r="H2727" s="117"/>
      <c r="J2727" s="117"/>
      <c r="K2727" s="121">
        <v>14589572</v>
      </c>
      <c r="L2727" s="121">
        <v>6576649</v>
      </c>
      <c r="M2727" s="121">
        <v>3598374</v>
      </c>
      <c r="N2727" s="121">
        <v>2174723</v>
      </c>
      <c r="O2727" s="121">
        <v>33058</v>
      </c>
    </row>
    <row r="2728" spans="1:15" x14ac:dyDescent="0.4">
      <c r="A2728" s="117" t="s">
        <v>6634</v>
      </c>
      <c r="B2728" s="117" t="s">
        <v>225</v>
      </c>
      <c r="C2728" s="117" t="s">
        <v>224</v>
      </c>
      <c r="D2728" s="117" t="s">
        <v>223</v>
      </c>
      <c r="E2728" s="117" t="s">
        <v>1200</v>
      </c>
      <c r="F2728" s="117" t="s">
        <v>1199</v>
      </c>
      <c r="G2728" s="118" t="str">
        <f t="shared" si="42"/>
        <v>402044直方市</v>
      </c>
      <c r="H2728" s="117"/>
      <c r="J2728" s="117"/>
      <c r="K2728" s="121">
        <v>3538457</v>
      </c>
      <c r="L2728" s="121">
        <v>1481110</v>
      </c>
      <c r="M2728" s="121">
        <v>751905</v>
      </c>
      <c r="N2728" s="121">
        <v>506064</v>
      </c>
      <c r="O2728" s="121">
        <v>3444</v>
      </c>
    </row>
    <row r="2729" spans="1:15" x14ac:dyDescent="0.4">
      <c r="A2729" s="117" t="s">
        <v>6634</v>
      </c>
      <c r="B2729" s="117" t="s">
        <v>225</v>
      </c>
      <c r="C2729" s="117" t="s">
        <v>224</v>
      </c>
      <c r="D2729" s="117" t="s">
        <v>223</v>
      </c>
      <c r="E2729" s="117" t="s">
        <v>1198</v>
      </c>
      <c r="F2729" s="117" t="s">
        <v>1197</v>
      </c>
      <c r="G2729" s="118" t="str">
        <f t="shared" si="42"/>
        <v>402052飯塚市</v>
      </c>
      <c r="H2729" s="117"/>
      <c r="J2729" s="117"/>
      <c r="K2729" s="121">
        <v>6947145</v>
      </c>
      <c r="L2729" s="121">
        <v>2976146</v>
      </c>
      <c r="M2729" s="121">
        <v>1445931</v>
      </c>
      <c r="N2729" s="121">
        <v>989633</v>
      </c>
      <c r="O2729" s="121">
        <v>6423</v>
      </c>
    </row>
    <row r="2730" spans="1:15" x14ac:dyDescent="0.4">
      <c r="A2730" s="117" t="s">
        <v>6634</v>
      </c>
      <c r="B2730" s="117" t="s">
        <v>225</v>
      </c>
      <c r="C2730" s="117" t="s">
        <v>224</v>
      </c>
      <c r="D2730" s="117" t="s">
        <v>223</v>
      </c>
      <c r="E2730" s="117" t="s">
        <v>1196</v>
      </c>
      <c r="F2730" s="117" t="s">
        <v>1195</v>
      </c>
      <c r="G2730" s="118" t="str">
        <f t="shared" si="42"/>
        <v>402061田川市</v>
      </c>
      <c r="H2730" s="117"/>
      <c r="J2730" s="117"/>
      <c r="K2730" s="121">
        <v>3239729</v>
      </c>
      <c r="L2730" s="121">
        <v>1485550</v>
      </c>
      <c r="M2730" s="121">
        <v>732561</v>
      </c>
      <c r="N2730" s="121">
        <v>502059</v>
      </c>
      <c r="O2730" s="121">
        <v>2803</v>
      </c>
    </row>
    <row r="2731" spans="1:15" x14ac:dyDescent="0.4">
      <c r="A2731" s="117" t="s">
        <v>6634</v>
      </c>
      <c r="B2731" s="117" t="s">
        <v>225</v>
      </c>
      <c r="C2731" s="117" t="s">
        <v>224</v>
      </c>
      <c r="D2731" s="117" t="s">
        <v>223</v>
      </c>
      <c r="E2731" s="117" t="s">
        <v>1194</v>
      </c>
      <c r="F2731" s="117" t="s">
        <v>1193</v>
      </c>
      <c r="G2731" s="118" t="str">
        <f t="shared" si="42"/>
        <v>402079柳川市</v>
      </c>
      <c r="H2731" s="117"/>
      <c r="J2731" s="117"/>
      <c r="K2731" s="121">
        <v>4789569</v>
      </c>
      <c r="L2731" s="121">
        <v>1888982</v>
      </c>
      <c r="M2731" s="121">
        <v>964066</v>
      </c>
      <c r="N2731" s="121">
        <v>624973</v>
      </c>
      <c r="O2731" s="121">
        <v>6498</v>
      </c>
    </row>
    <row r="2732" spans="1:15" x14ac:dyDescent="0.4">
      <c r="A2732" s="117" t="s">
        <v>6634</v>
      </c>
      <c r="B2732" s="117" t="s">
        <v>225</v>
      </c>
      <c r="C2732" s="117" t="s">
        <v>224</v>
      </c>
      <c r="D2732" s="117" t="s">
        <v>223</v>
      </c>
      <c r="E2732" s="117" t="s">
        <v>1192</v>
      </c>
      <c r="F2732" s="117" t="s">
        <v>1191</v>
      </c>
      <c r="G2732" s="118" t="str">
        <f t="shared" si="42"/>
        <v>402109八女市</v>
      </c>
      <c r="H2732" s="117"/>
      <c r="J2732" s="117"/>
      <c r="K2732" s="121">
        <v>4795197</v>
      </c>
      <c r="L2732" s="121">
        <v>1992370</v>
      </c>
      <c r="M2732" s="121">
        <v>1052595</v>
      </c>
      <c r="N2732" s="121">
        <v>655828</v>
      </c>
      <c r="O2732" s="121">
        <v>3720</v>
      </c>
    </row>
    <row r="2733" spans="1:15" x14ac:dyDescent="0.4">
      <c r="A2733" s="117" t="s">
        <v>6634</v>
      </c>
      <c r="B2733" s="117" t="s">
        <v>225</v>
      </c>
      <c r="C2733" s="117" t="s">
        <v>224</v>
      </c>
      <c r="D2733" s="117" t="s">
        <v>223</v>
      </c>
      <c r="E2733" s="117" t="s">
        <v>1190</v>
      </c>
      <c r="F2733" s="117" t="s">
        <v>1189</v>
      </c>
      <c r="G2733" s="118" t="str">
        <f t="shared" si="42"/>
        <v>402117筑後市</v>
      </c>
      <c r="H2733" s="117"/>
      <c r="J2733" s="117"/>
      <c r="K2733" s="121">
        <v>3177302</v>
      </c>
      <c r="L2733" s="121">
        <v>1212554</v>
      </c>
      <c r="M2733" s="121">
        <v>646196</v>
      </c>
      <c r="N2733" s="121">
        <v>520273</v>
      </c>
      <c r="O2733" s="121">
        <v>2673</v>
      </c>
    </row>
    <row r="2734" spans="1:15" x14ac:dyDescent="0.4">
      <c r="A2734" s="117" t="s">
        <v>6634</v>
      </c>
      <c r="B2734" s="117" t="s">
        <v>225</v>
      </c>
      <c r="C2734" s="117" t="s">
        <v>224</v>
      </c>
      <c r="D2734" s="117" t="s">
        <v>223</v>
      </c>
      <c r="E2734" s="117" t="s">
        <v>1188</v>
      </c>
      <c r="F2734" s="117" t="s">
        <v>1187</v>
      </c>
      <c r="G2734" s="118" t="str">
        <f t="shared" si="42"/>
        <v>402125大川市</v>
      </c>
      <c r="H2734" s="117"/>
      <c r="J2734" s="117"/>
      <c r="K2734" s="121">
        <v>2703275</v>
      </c>
      <c r="L2734" s="121">
        <v>1070390</v>
      </c>
      <c r="M2734" s="121">
        <v>541214</v>
      </c>
      <c r="N2734" s="121">
        <v>375643</v>
      </c>
      <c r="O2734" s="121">
        <v>2353</v>
      </c>
    </row>
    <row r="2735" spans="1:15" x14ac:dyDescent="0.4">
      <c r="A2735" s="117" t="s">
        <v>6634</v>
      </c>
      <c r="B2735" s="117" t="s">
        <v>225</v>
      </c>
      <c r="C2735" s="117" t="s">
        <v>224</v>
      </c>
      <c r="D2735" s="117" t="s">
        <v>223</v>
      </c>
      <c r="E2735" s="117" t="s">
        <v>1186</v>
      </c>
      <c r="F2735" s="117" t="s">
        <v>1185</v>
      </c>
      <c r="G2735" s="118" t="str">
        <f t="shared" si="42"/>
        <v>402133行橋市</v>
      </c>
      <c r="H2735" s="117"/>
      <c r="J2735" s="117"/>
      <c r="K2735" s="121">
        <v>3662610</v>
      </c>
      <c r="L2735" s="121">
        <v>1603324</v>
      </c>
      <c r="M2735" s="121">
        <v>818427</v>
      </c>
      <c r="N2735" s="121">
        <v>548852</v>
      </c>
      <c r="O2735" s="121">
        <v>0</v>
      </c>
    </row>
    <row r="2736" spans="1:15" x14ac:dyDescent="0.4">
      <c r="A2736" s="117" t="s">
        <v>6634</v>
      </c>
      <c r="B2736" s="117" t="s">
        <v>225</v>
      </c>
      <c r="C2736" s="117" t="s">
        <v>224</v>
      </c>
      <c r="D2736" s="117" t="s">
        <v>223</v>
      </c>
      <c r="E2736" s="117" t="s">
        <v>1184</v>
      </c>
      <c r="F2736" s="117" t="s">
        <v>1183</v>
      </c>
      <c r="G2736" s="118" t="str">
        <f t="shared" si="42"/>
        <v>402141豊前市</v>
      </c>
      <c r="H2736" s="117"/>
      <c r="J2736" s="117"/>
      <c r="K2736" s="121">
        <v>1650407</v>
      </c>
      <c r="L2736" s="121">
        <v>760367</v>
      </c>
      <c r="M2736" s="121">
        <v>394537</v>
      </c>
      <c r="N2736" s="121">
        <v>264068</v>
      </c>
      <c r="O2736" s="121">
        <v>4945</v>
      </c>
    </row>
    <row r="2737" spans="1:15" x14ac:dyDescent="0.4">
      <c r="A2737" s="117" t="s">
        <v>6634</v>
      </c>
      <c r="B2737" s="117" t="s">
        <v>225</v>
      </c>
      <c r="C2737" s="117" t="s">
        <v>224</v>
      </c>
      <c r="D2737" s="117" t="s">
        <v>223</v>
      </c>
      <c r="E2737" s="117" t="s">
        <v>1182</v>
      </c>
      <c r="F2737" s="117" t="s">
        <v>1181</v>
      </c>
      <c r="G2737" s="118" t="str">
        <f t="shared" si="42"/>
        <v>402150中間市</v>
      </c>
      <c r="H2737" s="117"/>
      <c r="J2737" s="117"/>
      <c r="K2737" s="121">
        <v>2928842</v>
      </c>
      <c r="L2737" s="121">
        <v>1152680</v>
      </c>
      <c r="M2737" s="121">
        <v>594756</v>
      </c>
      <c r="N2737" s="121">
        <v>367652</v>
      </c>
      <c r="O2737" s="121">
        <v>14</v>
      </c>
    </row>
    <row r="2738" spans="1:15" x14ac:dyDescent="0.4">
      <c r="A2738" s="117" t="s">
        <v>6634</v>
      </c>
      <c r="B2738" s="117" t="s">
        <v>225</v>
      </c>
      <c r="C2738" s="117" t="s">
        <v>224</v>
      </c>
      <c r="D2738" s="117" t="s">
        <v>223</v>
      </c>
      <c r="E2738" s="117" t="s">
        <v>1180</v>
      </c>
      <c r="F2738" s="117" t="s">
        <v>1179</v>
      </c>
      <c r="G2738" s="118" t="str">
        <f t="shared" si="42"/>
        <v>402168小郡市</v>
      </c>
      <c r="H2738" s="117"/>
      <c r="J2738" s="117"/>
      <c r="K2738" s="121">
        <v>3228374</v>
      </c>
      <c r="L2738" s="121">
        <v>1386659</v>
      </c>
      <c r="M2738" s="121">
        <v>621576</v>
      </c>
      <c r="N2738" s="121">
        <v>484986</v>
      </c>
      <c r="O2738" s="121">
        <v>2432</v>
      </c>
    </row>
    <row r="2739" spans="1:15" x14ac:dyDescent="0.4">
      <c r="A2739" s="117" t="s">
        <v>6634</v>
      </c>
      <c r="B2739" s="117" t="s">
        <v>225</v>
      </c>
      <c r="C2739" s="117" t="s">
        <v>224</v>
      </c>
      <c r="D2739" s="117" t="s">
        <v>223</v>
      </c>
      <c r="E2739" s="117" t="s">
        <v>1178</v>
      </c>
      <c r="F2739" s="117" t="s">
        <v>1177</v>
      </c>
      <c r="G2739" s="118" t="str">
        <f t="shared" si="42"/>
        <v>402176筑紫野市</v>
      </c>
      <c r="H2739" s="117"/>
      <c r="J2739" s="117"/>
      <c r="K2739" s="121">
        <v>4013061</v>
      </c>
      <c r="L2739" s="121">
        <v>1549819</v>
      </c>
      <c r="M2739" s="121">
        <v>809805</v>
      </c>
      <c r="N2739" s="121">
        <v>550479</v>
      </c>
      <c r="O2739" s="121">
        <v>3654</v>
      </c>
    </row>
    <row r="2740" spans="1:15" x14ac:dyDescent="0.4">
      <c r="A2740" s="117" t="s">
        <v>6634</v>
      </c>
      <c r="B2740" s="117" t="s">
        <v>225</v>
      </c>
      <c r="C2740" s="117" t="s">
        <v>224</v>
      </c>
      <c r="D2740" s="117" t="s">
        <v>223</v>
      </c>
      <c r="E2740" s="117" t="s">
        <v>1176</v>
      </c>
      <c r="F2740" s="117" t="s">
        <v>1175</v>
      </c>
      <c r="G2740" s="118" t="str">
        <f t="shared" si="42"/>
        <v>402184春日市</v>
      </c>
      <c r="H2740" s="117"/>
      <c r="J2740" s="117"/>
      <c r="K2740" s="121">
        <v>3765463</v>
      </c>
      <c r="L2740" s="121">
        <v>1462021</v>
      </c>
      <c r="M2740" s="121">
        <v>746806</v>
      </c>
      <c r="N2740" s="121">
        <v>502890</v>
      </c>
      <c r="O2740" s="121">
        <v>2836</v>
      </c>
    </row>
    <row r="2741" spans="1:15" x14ac:dyDescent="0.4">
      <c r="A2741" s="117" t="s">
        <v>6634</v>
      </c>
      <c r="B2741" s="117" t="s">
        <v>225</v>
      </c>
      <c r="C2741" s="117" t="s">
        <v>224</v>
      </c>
      <c r="D2741" s="117" t="s">
        <v>223</v>
      </c>
      <c r="E2741" s="117" t="s">
        <v>1174</v>
      </c>
      <c r="F2741" s="117" t="s">
        <v>1173</v>
      </c>
      <c r="G2741" s="118" t="str">
        <f t="shared" si="42"/>
        <v>402192大野城市</v>
      </c>
      <c r="H2741" s="117"/>
      <c r="J2741" s="117"/>
      <c r="K2741" s="121">
        <v>3686366</v>
      </c>
      <c r="L2741" s="121">
        <v>1598125</v>
      </c>
      <c r="M2741" s="121">
        <v>871786</v>
      </c>
      <c r="N2741" s="121">
        <v>563678</v>
      </c>
      <c r="O2741" s="121">
        <v>3577</v>
      </c>
    </row>
    <row r="2742" spans="1:15" x14ac:dyDescent="0.4">
      <c r="A2742" s="117" t="s">
        <v>6634</v>
      </c>
      <c r="B2742" s="117" t="s">
        <v>225</v>
      </c>
      <c r="C2742" s="117" t="s">
        <v>224</v>
      </c>
      <c r="D2742" s="117" t="s">
        <v>223</v>
      </c>
      <c r="E2742" s="117" t="s">
        <v>1172</v>
      </c>
      <c r="F2742" s="117" t="s">
        <v>1171</v>
      </c>
      <c r="G2742" s="118" t="str">
        <f t="shared" si="42"/>
        <v>402206宗像市</v>
      </c>
      <c r="H2742" s="117"/>
      <c r="J2742" s="117"/>
      <c r="K2742" s="121">
        <v>3895991</v>
      </c>
      <c r="L2742" s="121">
        <v>1614714</v>
      </c>
      <c r="M2742" s="121">
        <v>862615</v>
      </c>
      <c r="N2742" s="121">
        <v>505091</v>
      </c>
      <c r="O2742" s="121">
        <v>3838</v>
      </c>
    </row>
    <row r="2743" spans="1:15" x14ac:dyDescent="0.4">
      <c r="A2743" s="117" t="s">
        <v>6634</v>
      </c>
      <c r="B2743" s="117" t="s">
        <v>225</v>
      </c>
      <c r="C2743" s="117" t="s">
        <v>224</v>
      </c>
      <c r="D2743" s="117" t="s">
        <v>223</v>
      </c>
      <c r="E2743" s="117" t="s">
        <v>1170</v>
      </c>
      <c r="F2743" s="117" t="s">
        <v>1169</v>
      </c>
      <c r="G2743" s="118" t="str">
        <f t="shared" si="42"/>
        <v>402214太宰府市</v>
      </c>
      <c r="H2743" s="117"/>
      <c r="J2743" s="117"/>
      <c r="K2743" s="121">
        <v>2850287</v>
      </c>
      <c r="L2743" s="121">
        <v>1225529</v>
      </c>
      <c r="M2743" s="121">
        <v>683182</v>
      </c>
      <c r="N2743" s="121">
        <v>437338</v>
      </c>
      <c r="O2743" s="121">
        <v>2414</v>
      </c>
    </row>
    <row r="2744" spans="1:15" x14ac:dyDescent="0.4">
      <c r="A2744" s="117" t="s">
        <v>6634</v>
      </c>
      <c r="B2744" s="117" t="s">
        <v>225</v>
      </c>
      <c r="C2744" s="117" t="s">
        <v>224</v>
      </c>
      <c r="D2744" s="117" t="s">
        <v>223</v>
      </c>
      <c r="E2744" s="117" t="s">
        <v>1168</v>
      </c>
      <c r="F2744" s="117" t="s">
        <v>1167</v>
      </c>
      <c r="G2744" s="118" t="str">
        <f t="shared" si="42"/>
        <v>402231古賀市</v>
      </c>
      <c r="H2744" s="117"/>
      <c r="J2744" s="117"/>
      <c r="K2744" s="121">
        <v>2835250</v>
      </c>
      <c r="L2744" s="121">
        <v>1249509</v>
      </c>
      <c r="M2744" s="121">
        <v>600112</v>
      </c>
      <c r="N2744" s="121">
        <v>410958</v>
      </c>
      <c r="O2744" s="121">
        <v>2240</v>
      </c>
    </row>
    <row r="2745" spans="1:15" x14ac:dyDescent="0.4">
      <c r="A2745" s="117" t="s">
        <v>6634</v>
      </c>
      <c r="B2745" s="117" t="s">
        <v>225</v>
      </c>
      <c r="C2745" s="117" t="s">
        <v>224</v>
      </c>
      <c r="D2745" s="117" t="s">
        <v>223</v>
      </c>
      <c r="E2745" s="117" t="s">
        <v>1166</v>
      </c>
      <c r="F2745" s="117" t="s">
        <v>1165</v>
      </c>
      <c r="G2745" s="118" t="str">
        <f t="shared" si="42"/>
        <v>402249福津市</v>
      </c>
      <c r="H2745" s="117"/>
      <c r="J2745" s="117"/>
      <c r="K2745" s="121">
        <v>2692520</v>
      </c>
      <c r="L2745" s="121">
        <v>1132882</v>
      </c>
      <c r="M2745" s="121">
        <v>570376</v>
      </c>
      <c r="N2745" s="121">
        <v>393056</v>
      </c>
      <c r="O2745" s="121">
        <v>2068</v>
      </c>
    </row>
    <row r="2746" spans="1:15" x14ac:dyDescent="0.4">
      <c r="A2746" s="117" t="s">
        <v>6634</v>
      </c>
      <c r="B2746" s="117" t="s">
        <v>225</v>
      </c>
      <c r="C2746" s="117" t="s">
        <v>224</v>
      </c>
      <c r="D2746" s="117" t="s">
        <v>223</v>
      </c>
      <c r="E2746" s="117" t="s">
        <v>1164</v>
      </c>
      <c r="F2746" s="117" t="s">
        <v>1163</v>
      </c>
      <c r="G2746" s="118" t="str">
        <f t="shared" si="42"/>
        <v>402257うきは市</v>
      </c>
      <c r="H2746" s="117"/>
      <c r="J2746" s="117"/>
      <c r="K2746" s="121">
        <v>1872671</v>
      </c>
      <c r="L2746" s="121">
        <v>788691</v>
      </c>
      <c r="M2746" s="121">
        <v>413069</v>
      </c>
      <c r="N2746" s="121">
        <v>269541</v>
      </c>
      <c r="O2746" s="121">
        <v>2971</v>
      </c>
    </row>
    <row r="2747" spans="1:15" x14ac:dyDescent="0.4">
      <c r="A2747" s="117" t="s">
        <v>6634</v>
      </c>
      <c r="B2747" s="117" t="s">
        <v>225</v>
      </c>
      <c r="C2747" s="117" t="s">
        <v>224</v>
      </c>
      <c r="D2747" s="117" t="s">
        <v>223</v>
      </c>
      <c r="E2747" s="117" t="s">
        <v>1162</v>
      </c>
      <c r="F2747" s="117" t="s">
        <v>1161</v>
      </c>
      <c r="G2747" s="118" t="str">
        <f t="shared" si="42"/>
        <v>402265宮若市</v>
      </c>
      <c r="H2747" s="117"/>
      <c r="J2747" s="117"/>
      <c r="K2747" s="121">
        <v>2100561</v>
      </c>
      <c r="L2747" s="121">
        <v>882678</v>
      </c>
      <c r="M2747" s="121">
        <v>470839</v>
      </c>
      <c r="N2747" s="121">
        <v>308351</v>
      </c>
      <c r="O2747" s="121">
        <v>1644</v>
      </c>
    </row>
    <row r="2748" spans="1:15" x14ac:dyDescent="0.4">
      <c r="A2748" s="117" t="s">
        <v>6634</v>
      </c>
      <c r="B2748" s="117" t="s">
        <v>225</v>
      </c>
      <c r="C2748" s="117" t="s">
        <v>224</v>
      </c>
      <c r="D2748" s="117" t="s">
        <v>223</v>
      </c>
      <c r="E2748" s="117" t="s">
        <v>1160</v>
      </c>
      <c r="F2748" s="117" t="s">
        <v>1159</v>
      </c>
      <c r="G2748" s="118" t="str">
        <f t="shared" si="42"/>
        <v>402273嘉麻市</v>
      </c>
      <c r="H2748" s="117"/>
      <c r="J2748" s="117"/>
      <c r="K2748" s="121">
        <v>3477677</v>
      </c>
      <c r="L2748" s="121">
        <v>1563347</v>
      </c>
      <c r="M2748" s="121">
        <v>793463</v>
      </c>
      <c r="N2748" s="121">
        <v>509157</v>
      </c>
      <c r="O2748" s="121">
        <v>3350</v>
      </c>
    </row>
    <row r="2749" spans="1:15" x14ac:dyDescent="0.4">
      <c r="A2749" s="117" t="s">
        <v>6634</v>
      </c>
      <c r="B2749" s="117" t="s">
        <v>225</v>
      </c>
      <c r="C2749" s="117" t="s">
        <v>224</v>
      </c>
      <c r="D2749" s="117" t="s">
        <v>223</v>
      </c>
      <c r="E2749" s="117" t="s">
        <v>1158</v>
      </c>
      <c r="F2749" s="117" t="s">
        <v>1157</v>
      </c>
      <c r="G2749" s="118" t="str">
        <f t="shared" si="42"/>
        <v>402281朝倉市</v>
      </c>
      <c r="H2749" s="117"/>
      <c r="J2749" s="117"/>
      <c r="K2749" s="121">
        <v>4014730</v>
      </c>
      <c r="L2749" s="121">
        <v>1533765</v>
      </c>
      <c r="M2749" s="121">
        <v>1004254</v>
      </c>
      <c r="N2749" s="121">
        <v>568286</v>
      </c>
      <c r="O2749" s="121">
        <v>4650</v>
      </c>
    </row>
    <row r="2750" spans="1:15" x14ac:dyDescent="0.4">
      <c r="A2750" s="117" t="s">
        <v>6634</v>
      </c>
      <c r="B2750" s="117" t="s">
        <v>225</v>
      </c>
      <c r="C2750" s="117" t="s">
        <v>224</v>
      </c>
      <c r="D2750" s="117" t="s">
        <v>223</v>
      </c>
      <c r="E2750" s="117" t="s">
        <v>1156</v>
      </c>
      <c r="F2750" s="117" t="s">
        <v>1155</v>
      </c>
      <c r="G2750" s="118" t="str">
        <f t="shared" si="42"/>
        <v>402290みやま市</v>
      </c>
      <c r="H2750" s="117"/>
      <c r="J2750" s="117"/>
      <c r="K2750" s="121">
        <v>3226834</v>
      </c>
      <c r="L2750" s="121">
        <v>1275807</v>
      </c>
      <c r="M2750" s="121">
        <v>679230</v>
      </c>
      <c r="N2750" s="121">
        <v>434283</v>
      </c>
      <c r="O2750" s="121">
        <v>2956</v>
      </c>
    </row>
    <row r="2751" spans="1:15" x14ac:dyDescent="0.4">
      <c r="A2751" s="117" t="s">
        <v>6634</v>
      </c>
      <c r="B2751" s="117" t="s">
        <v>225</v>
      </c>
      <c r="C2751" s="117" t="s">
        <v>224</v>
      </c>
      <c r="D2751" s="117" t="s">
        <v>223</v>
      </c>
      <c r="E2751" s="117" t="s">
        <v>1154</v>
      </c>
      <c r="F2751" s="117" t="s">
        <v>1153</v>
      </c>
      <c r="G2751" s="118" t="str">
        <f t="shared" si="42"/>
        <v>402303糸島市</v>
      </c>
      <c r="H2751" s="117"/>
      <c r="J2751" s="117"/>
      <c r="K2751" s="121">
        <v>5116254</v>
      </c>
      <c r="L2751" s="121">
        <v>1956877</v>
      </c>
      <c r="M2751" s="121">
        <v>1154913</v>
      </c>
      <c r="N2751" s="121">
        <v>717055</v>
      </c>
      <c r="O2751" s="121">
        <v>5368</v>
      </c>
    </row>
    <row r="2752" spans="1:15" x14ac:dyDescent="0.4">
      <c r="A2752" s="117" t="s">
        <v>6634</v>
      </c>
      <c r="B2752" s="117" t="s">
        <v>225</v>
      </c>
      <c r="C2752" s="117" t="s">
        <v>224</v>
      </c>
      <c r="D2752" s="117" t="s">
        <v>223</v>
      </c>
      <c r="E2752" s="117" t="s">
        <v>1152</v>
      </c>
      <c r="F2752" s="117" t="s">
        <v>1151</v>
      </c>
      <c r="G2752" s="118" t="str">
        <f t="shared" si="42"/>
        <v>403059那珂川町</v>
      </c>
      <c r="H2752" s="117"/>
      <c r="J2752" s="117"/>
      <c r="K2752" s="121">
        <v>2163173</v>
      </c>
      <c r="L2752" s="121">
        <v>922062</v>
      </c>
      <c r="M2752" s="121">
        <v>500187</v>
      </c>
      <c r="N2752" s="121">
        <v>316069</v>
      </c>
      <c r="O2752" s="121">
        <v>2047</v>
      </c>
    </row>
    <row r="2753" spans="1:15" x14ac:dyDescent="0.4">
      <c r="A2753" s="117" t="s">
        <v>6634</v>
      </c>
      <c r="B2753" s="117" t="s">
        <v>225</v>
      </c>
      <c r="C2753" s="117" t="s">
        <v>224</v>
      </c>
      <c r="D2753" s="117" t="s">
        <v>223</v>
      </c>
      <c r="E2753" s="117" t="s">
        <v>1150</v>
      </c>
      <c r="F2753" s="117" t="s">
        <v>1149</v>
      </c>
      <c r="G2753" s="118" t="str">
        <f t="shared" si="42"/>
        <v>403415宇美町</v>
      </c>
      <c r="H2753" s="117"/>
      <c r="J2753" s="117"/>
      <c r="K2753" s="121">
        <v>1839234</v>
      </c>
      <c r="L2753" s="121">
        <v>662460</v>
      </c>
      <c r="M2753" s="121">
        <v>321697</v>
      </c>
      <c r="N2753" s="121">
        <v>233042</v>
      </c>
      <c r="O2753" s="121">
        <v>1325</v>
      </c>
    </row>
    <row r="2754" spans="1:15" x14ac:dyDescent="0.4">
      <c r="A2754" s="117" t="s">
        <v>6634</v>
      </c>
      <c r="B2754" s="117" t="s">
        <v>225</v>
      </c>
      <c r="C2754" s="117" t="s">
        <v>224</v>
      </c>
      <c r="D2754" s="117" t="s">
        <v>223</v>
      </c>
      <c r="E2754" s="117" t="s">
        <v>1148</v>
      </c>
      <c r="F2754" s="117" t="s">
        <v>1147</v>
      </c>
      <c r="G2754" s="118" t="str">
        <f t="shared" ref="G2754:G2817" si="43">E2754&amp;F2754</f>
        <v>403423篠栗町</v>
      </c>
      <c r="H2754" s="117"/>
      <c r="J2754" s="117"/>
      <c r="K2754" s="121">
        <v>1371383</v>
      </c>
      <c r="L2754" s="121">
        <v>553794</v>
      </c>
      <c r="M2754" s="121">
        <v>285481</v>
      </c>
      <c r="N2754" s="121">
        <v>194050</v>
      </c>
      <c r="O2754" s="121">
        <v>730</v>
      </c>
    </row>
    <row r="2755" spans="1:15" x14ac:dyDescent="0.4">
      <c r="A2755" s="117" t="s">
        <v>6634</v>
      </c>
      <c r="B2755" s="117" t="s">
        <v>225</v>
      </c>
      <c r="C2755" s="117" t="s">
        <v>224</v>
      </c>
      <c r="D2755" s="117" t="s">
        <v>223</v>
      </c>
      <c r="E2755" s="117" t="s">
        <v>1146</v>
      </c>
      <c r="F2755" s="117" t="s">
        <v>1145</v>
      </c>
      <c r="G2755" s="118" t="str">
        <f t="shared" si="43"/>
        <v>403431志免町</v>
      </c>
      <c r="H2755" s="117"/>
      <c r="J2755" s="117"/>
      <c r="K2755" s="121">
        <v>1598634</v>
      </c>
      <c r="L2755" s="121">
        <v>686428</v>
      </c>
      <c r="M2755" s="121">
        <v>336343</v>
      </c>
      <c r="N2755" s="121">
        <v>237843</v>
      </c>
      <c r="O2755" s="121">
        <v>1651</v>
      </c>
    </row>
    <row r="2756" spans="1:15" x14ac:dyDescent="0.4">
      <c r="A2756" s="117" t="s">
        <v>6634</v>
      </c>
      <c r="B2756" s="117" t="s">
        <v>225</v>
      </c>
      <c r="C2756" s="117" t="s">
        <v>224</v>
      </c>
      <c r="D2756" s="117" t="s">
        <v>223</v>
      </c>
      <c r="E2756" s="117" t="s">
        <v>1144</v>
      </c>
      <c r="F2756" s="117" t="s">
        <v>1143</v>
      </c>
      <c r="G2756" s="118" t="str">
        <f t="shared" si="43"/>
        <v>403440須恵町</v>
      </c>
      <c r="H2756" s="117"/>
      <c r="J2756" s="117"/>
      <c r="K2756" s="121">
        <v>1237027</v>
      </c>
      <c r="L2756" s="121">
        <v>485764</v>
      </c>
      <c r="M2756" s="121">
        <v>217731</v>
      </c>
      <c r="N2756" s="121">
        <v>175807</v>
      </c>
      <c r="O2756" s="121">
        <v>1208</v>
      </c>
    </row>
    <row r="2757" spans="1:15" x14ac:dyDescent="0.4">
      <c r="A2757" s="117" t="s">
        <v>6634</v>
      </c>
      <c r="B2757" s="117" t="s">
        <v>225</v>
      </c>
      <c r="C2757" s="117" t="s">
        <v>224</v>
      </c>
      <c r="D2757" s="117" t="s">
        <v>223</v>
      </c>
      <c r="E2757" s="117" t="s">
        <v>1142</v>
      </c>
      <c r="F2757" s="117" t="s">
        <v>1141</v>
      </c>
      <c r="G2757" s="118" t="str">
        <f t="shared" si="43"/>
        <v>403458新宮町</v>
      </c>
      <c r="H2757" s="117"/>
      <c r="J2757" s="117"/>
      <c r="K2757" s="121">
        <v>1275580</v>
      </c>
      <c r="L2757" s="121">
        <v>522811</v>
      </c>
      <c r="M2757" s="121">
        <v>292868</v>
      </c>
      <c r="N2757" s="121">
        <v>196555</v>
      </c>
      <c r="O2757" s="121">
        <v>933</v>
      </c>
    </row>
    <row r="2758" spans="1:15" x14ac:dyDescent="0.4">
      <c r="A2758" s="117" t="s">
        <v>6634</v>
      </c>
      <c r="B2758" s="117" t="s">
        <v>225</v>
      </c>
      <c r="C2758" s="117" t="s">
        <v>224</v>
      </c>
      <c r="D2758" s="117" t="s">
        <v>223</v>
      </c>
      <c r="E2758" s="117" t="s">
        <v>1140</v>
      </c>
      <c r="F2758" s="117" t="s">
        <v>1139</v>
      </c>
      <c r="G2758" s="118" t="str">
        <f t="shared" si="43"/>
        <v>403482久山町</v>
      </c>
      <c r="H2758" s="117"/>
      <c r="J2758" s="117"/>
      <c r="K2758" s="121">
        <v>802942</v>
      </c>
      <c r="L2758" s="121">
        <v>300546</v>
      </c>
      <c r="M2758" s="121">
        <v>153148</v>
      </c>
      <c r="N2758" s="121">
        <v>111537</v>
      </c>
      <c r="O2758" s="121">
        <v>571</v>
      </c>
    </row>
    <row r="2759" spans="1:15" x14ac:dyDescent="0.4">
      <c r="A2759" s="117" t="s">
        <v>6634</v>
      </c>
      <c r="B2759" s="117" t="s">
        <v>225</v>
      </c>
      <c r="C2759" s="117" t="s">
        <v>224</v>
      </c>
      <c r="D2759" s="117" t="s">
        <v>223</v>
      </c>
      <c r="E2759" s="117" t="s">
        <v>1138</v>
      </c>
      <c r="F2759" s="117" t="s">
        <v>1137</v>
      </c>
      <c r="G2759" s="118" t="str">
        <f t="shared" si="43"/>
        <v>403491粕屋町</v>
      </c>
      <c r="H2759" s="117"/>
      <c r="J2759" s="117"/>
      <c r="K2759" s="121">
        <v>1769661</v>
      </c>
      <c r="L2759" s="121">
        <v>722967</v>
      </c>
      <c r="M2759" s="121">
        <v>349852</v>
      </c>
      <c r="N2759" s="121">
        <v>247881</v>
      </c>
      <c r="O2759" s="121">
        <v>1793</v>
      </c>
    </row>
    <row r="2760" spans="1:15" x14ac:dyDescent="0.4">
      <c r="A2760" s="117" t="s">
        <v>6634</v>
      </c>
      <c r="B2760" s="117" t="s">
        <v>225</v>
      </c>
      <c r="C2760" s="117" t="s">
        <v>224</v>
      </c>
      <c r="D2760" s="117" t="s">
        <v>223</v>
      </c>
      <c r="E2760" s="117" t="s">
        <v>1136</v>
      </c>
      <c r="F2760" s="117" t="s">
        <v>1135</v>
      </c>
      <c r="G2760" s="118" t="str">
        <f t="shared" si="43"/>
        <v>403814芦屋町</v>
      </c>
      <c r="H2760" s="117"/>
      <c r="J2760" s="117"/>
      <c r="K2760" s="121">
        <v>1181484</v>
      </c>
      <c r="L2760" s="121">
        <v>516922</v>
      </c>
      <c r="M2760" s="121">
        <v>253119</v>
      </c>
      <c r="N2760" s="121">
        <v>181020</v>
      </c>
      <c r="O2760" s="121">
        <v>0</v>
      </c>
    </row>
    <row r="2761" spans="1:15" x14ac:dyDescent="0.4">
      <c r="A2761" s="117" t="s">
        <v>6634</v>
      </c>
      <c r="B2761" s="117" t="s">
        <v>225</v>
      </c>
      <c r="C2761" s="117" t="s">
        <v>224</v>
      </c>
      <c r="D2761" s="117" t="s">
        <v>223</v>
      </c>
      <c r="E2761" s="117" t="s">
        <v>1134</v>
      </c>
      <c r="F2761" s="117" t="s">
        <v>1133</v>
      </c>
      <c r="G2761" s="118" t="str">
        <f t="shared" si="43"/>
        <v>403822水巻町</v>
      </c>
      <c r="H2761" s="117"/>
      <c r="J2761" s="117"/>
      <c r="K2761" s="121">
        <v>1160318</v>
      </c>
      <c r="L2761" s="121">
        <v>542101</v>
      </c>
      <c r="M2761" s="121">
        <v>268892</v>
      </c>
      <c r="N2761" s="121">
        <v>200372</v>
      </c>
      <c r="O2761" s="121">
        <v>1148</v>
      </c>
    </row>
    <row r="2762" spans="1:15" x14ac:dyDescent="0.4">
      <c r="A2762" s="117" t="s">
        <v>6634</v>
      </c>
      <c r="B2762" s="117" t="s">
        <v>225</v>
      </c>
      <c r="C2762" s="117" t="s">
        <v>224</v>
      </c>
      <c r="D2762" s="117" t="s">
        <v>223</v>
      </c>
      <c r="E2762" s="117" t="s">
        <v>1132</v>
      </c>
      <c r="F2762" s="117" t="s">
        <v>1131</v>
      </c>
      <c r="G2762" s="118" t="str">
        <f t="shared" si="43"/>
        <v>403831岡垣町</v>
      </c>
      <c r="H2762" s="117"/>
      <c r="J2762" s="117"/>
      <c r="K2762" s="121">
        <v>1468596</v>
      </c>
      <c r="L2762" s="121">
        <v>642491</v>
      </c>
      <c r="M2762" s="121">
        <v>310983</v>
      </c>
      <c r="N2762" s="121">
        <v>208271</v>
      </c>
      <c r="O2762" s="121">
        <v>1368</v>
      </c>
    </row>
    <row r="2763" spans="1:15" x14ac:dyDescent="0.4">
      <c r="A2763" s="117" t="s">
        <v>6634</v>
      </c>
      <c r="B2763" s="117" t="s">
        <v>225</v>
      </c>
      <c r="C2763" s="117" t="s">
        <v>224</v>
      </c>
      <c r="D2763" s="117" t="s">
        <v>223</v>
      </c>
      <c r="E2763" s="117" t="s">
        <v>1130</v>
      </c>
      <c r="F2763" s="117" t="s">
        <v>1129</v>
      </c>
      <c r="G2763" s="118" t="str">
        <f t="shared" si="43"/>
        <v>403849遠賀町</v>
      </c>
      <c r="H2763" s="117"/>
      <c r="J2763" s="117"/>
      <c r="K2763" s="121">
        <v>1033353</v>
      </c>
      <c r="L2763" s="121">
        <v>454114</v>
      </c>
      <c r="M2763" s="121">
        <v>221709</v>
      </c>
      <c r="N2763" s="121">
        <v>141410</v>
      </c>
      <c r="O2763" s="121">
        <v>893</v>
      </c>
    </row>
    <row r="2764" spans="1:15" x14ac:dyDescent="0.4">
      <c r="A2764" s="117" t="s">
        <v>6634</v>
      </c>
      <c r="B2764" s="117" t="s">
        <v>225</v>
      </c>
      <c r="C2764" s="117" t="s">
        <v>224</v>
      </c>
      <c r="D2764" s="117" t="s">
        <v>223</v>
      </c>
      <c r="E2764" s="117" t="s">
        <v>1128</v>
      </c>
      <c r="F2764" s="117" t="s">
        <v>1127</v>
      </c>
      <c r="G2764" s="118" t="str">
        <f t="shared" si="43"/>
        <v>404012小竹町</v>
      </c>
      <c r="H2764" s="117"/>
      <c r="J2764" s="117"/>
      <c r="K2764" s="121">
        <v>753532</v>
      </c>
      <c r="L2764" s="121">
        <v>346736</v>
      </c>
      <c r="M2764" s="121">
        <v>171380</v>
      </c>
      <c r="N2764" s="121">
        <v>122425</v>
      </c>
      <c r="O2764" s="121">
        <v>629</v>
      </c>
    </row>
    <row r="2765" spans="1:15" x14ac:dyDescent="0.4">
      <c r="A2765" s="117" t="s">
        <v>6634</v>
      </c>
      <c r="B2765" s="117" t="s">
        <v>225</v>
      </c>
      <c r="C2765" s="117" t="s">
        <v>224</v>
      </c>
      <c r="D2765" s="117" t="s">
        <v>223</v>
      </c>
      <c r="E2765" s="117" t="s">
        <v>1126</v>
      </c>
      <c r="F2765" s="117" t="s">
        <v>1125</v>
      </c>
      <c r="G2765" s="118" t="str">
        <f t="shared" si="43"/>
        <v>404021鞍手町</v>
      </c>
      <c r="H2765" s="117"/>
      <c r="J2765" s="117"/>
      <c r="K2765" s="121">
        <v>1095440</v>
      </c>
      <c r="L2765" s="121">
        <v>460463</v>
      </c>
      <c r="M2765" s="121">
        <v>232710</v>
      </c>
      <c r="N2765" s="121">
        <v>166182</v>
      </c>
      <c r="O2765" s="121">
        <v>772</v>
      </c>
    </row>
    <row r="2766" spans="1:15" x14ac:dyDescent="0.4">
      <c r="A2766" s="117" t="s">
        <v>6634</v>
      </c>
      <c r="B2766" s="117" t="s">
        <v>225</v>
      </c>
      <c r="C2766" s="117" t="s">
        <v>224</v>
      </c>
      <c r="D2766" s="117" t="s">
        <v>223</v>
      </c>
      <c r="E2766" s="117" t="s">
        <v>1124</v>
      </c>
      <c r="F2766" s="117" t="s">
        <v>1123</v>
      </c>
      <c r="G2766" s="118" t="str">
        <f t="shared" si="43"/>
        <v>404217桂川町</v>
      </c>
      <c r="H2766" s="117"/>
      <c r="J2766" s="117"/>
      <c r="K2766" s="121">
        <v>931177</v>
      </c>
      <c r="L2766" s="121">
        <v>382183</v>
      </c>
      <c r="M2766" s="121">
        <v>177026</v>
      </c>
      <c r="N2766" s="121">
        <v>134200</v>
      </c>
      <c r="O2766" s="121">
        <v>758</v>
      </c>
    </row>
    <row r="2767" spans="1:15" x14ac:dyDescent="0.4">
      <c r="A2767" s="117" t="s">
        <v>6634</v>
      </c>
      <c r="B2767" s="117" t="s">
        <v>225</v>
      </c>
      <c r="C2767" s="117" t="s">
        <v>224</v>
      </c>
      <c r="D2767" s="117" t="s">
        <v>223</v>
      </c>
      <c r="E2767" s="117" t="s">
        <v>1122</v>
      </c>
      <c r="F2767" s="117" t="s">
        <v>1121</v>
      </c>
      <c r="G2767" s="118" t="str">
        <f t="shared" si="43"/>
        <v>404471筑前町</v>
      </c>
      <c r="H2767" s="117"/>
      <c r="J2767" s="117"/>
      <c r="K2767" s="121">
        <v>1395096</v>
      </c>
      <c r="L2767" s="121">
        <v>572061</v>
      </c>
      <c r="M2767" s="121">
        <v>287926</v>
      </c>
      <c r="N2767" s="121">
        <v>203815</v>
      </c>
      <c r="O2767" s="121">
        <v>1372</v>
      </c>
    </row>
    <row r="2768" spans="1:15" x14ac:dyDescent="0.4">
      <c r="A2768" s="117" t="s">
        <v>6634</v>
      </c>
      <c r="B2768" s="117" t="s">
        <v>225</v>
      </c>
      <c r="C2768" s="117" t="s">
        <v>224</v>
      </c>
      <c r="D2768" s="117" t="s">
        <v>223</v>
      </c>
      <c r="E2768" s="117" t="s">
        <v>1120</v>
      </c>
      <c r="F2768" s="117" t="s">
        <v>1119</v>
      </c>
      <c r="G2768" s="118" t="str">
        <f t="shared" si="43"/>
        <v>404489東峰村</v>
      </c>
      <c r="H2768" s="117"/>
      <c r="J2768" s="117"/>
      <c r="K2768" s="121">
        <v>581960</v>
      </c>
      <c r="L2768" s="121">
        <v>195044</v>
      </c>
      <c r="M2768" s="121">
        <v>125485</v>
      </c>
      <c r="N2768" s="121">
        <v>75093</v>
      </c>
      <c r="O2768" s="121">
        <v>495</v>
      </c>
    </row>
    <row r="2769" spans="1:15" x14ac:dyDescent="0.4">
      <c r="A2769" s="117" t="s">
        <v>6634</v>
      </c>
      <c r="B2769" s="117" t="s">
        <v>225</v>
      </c>
      <c r="C2769" s="117" t="s">
        <v>224</v>
      </c>
      <c r="D2769" s="117" t="s">
        <v>223</v>
      </c>
      <c r="E2769" s="117" t="s">
        <v>1118</v>
      </c>
      <c r="F2769" s="117" t="s">
        <v>1117</v>
      </c>
      <c r="G2769" s="118" t="str">
        <f t="shared" si="43"/>
        <v>405035大刀洗町</v>
      </c>
      <c r="H2769" s="117"/>
      <c r="J2769" s="117"/>
      <c r="K2769" s="121">
        <v>839890</v>
      </c>
      <c r="L2769" s="121">
        <v>284500</v>
      </c>
      <c r="M2769" s="121">
        <v>146014</v>
      </c>
      <c r="N2769" s="121">
        <v>106326</v>
      </c>
      <c r="O2769" s="121">
        <v>564</v>
      </c>
    </row>
    <row r="2770" spans="1:15" x14ac:dyDescent="0.4">
      <c r="A2770" s="117" t="s">
        <v>6634</v>
      </c>
      <c r="B2770" s="117" t="s">
        <v>225</v>
      </c>
      <c r="C2770" s="117" t="s">
        <v>224</v>
      </c>
      <c r="D2770" s="117" t="s">
        <v>223</v>
      </c>
      <c r="E2770" s="117" t="s">
        <v>1116</v>
      </c>
      <c r="F2770" s="117" t="s">
        <v>1115</v>
      </c>
      <c r="G2770" s="118" t="str">
        <f t="shared" si="43"/>
        <v>405221大木町</v>
      </c>
      <c r="H2770" s="117"/>
      <c r="J2770" s="117"/>
      <c r="K2770" s="121">
        <v>889439</v>
      </c>
      <c r="L2770" s="121">
        <v>372953</v>
      </c>
      <c r="M2770" s="121">
        <v>166120</v>
      </c>
      <c r="N2770" s="121">
        <v>127580</v>
      </c>
      <c r="O2770" s="121">
        <v>814</v>
      </c>
    </row>
    <row r="2771" spans="1:15" x14ac:dyDescent="0.4">
      <c r="A2771" s="117" t="s">
        <v>6634</v>
      </c>
      <c r="B2771" s="117" t="s">
        <v>225</v>
      </c>
      <c r="C2771" s="117" t="s">
        <v>224</v>
      </c>
      <c r="D2771" s="117" t="s">
        <v>223</v>
      </c>
      <c r="E2771" s="117" t="s">
        <v>1114</v>
      </c>
      <c r="F2771" s="117" t="s">
        <v>1113</v>
      </c>
      <c r="G2771" s="118" t="str">
        <f t="shared" si="43"/>
        <v>405442広川町</v>
      </c>
      <c r="H2771" s="117"/>
      <c r="J2771" s="117"/>
      <c r="K2771" s="121">
        <v>1157510</v>
      </c>
      <c r="L2771" s="121">
        <v>396087</v>
      </c>
      <c r="M2771" s="121">
        <v>199320</v>
      </c>
      <c r="N2771" s="121">
        <v>149526</v>
      </c>
      <c r="O2771" s="121">
        <v>825</v>
      </c>
    </row>
    <row r="2772" spans="1:15" x14ac:dyDescent="0.4">
      <c r="A2772" s="117" t="s">
        <v>6634</v>
      </c>
      <c r="B2772" s="117" t="s">
        <v>225</v>
      </c>
      <c r="C2772" s="117" t="s">
        <v>224</v>
      </c>
      <c r="D2772" s="117" t="s">
        <v>223</v>
      </c>
      <c r="E2772" s="117" t="s">
        <v>1112</v>
      </c>
      <c r="F2772" s="117" t="s">
        <v>1111</v>
      </c>
      <c r="G2772" s="118" t="str">
        <f t="shared" si="43"/>
        <v>406015香春町</v>
      </c>
      <c r="H2772" s="117"/>
      <c r="J2772" s="117"/>
      <c r="K2772" s="121">
        <v>1010978</v>
      </c>
      <c r="L2772" s="121">
        <v>433565</v>
      </c>
      <c r="M2772" s="121">
        <v>216849</v>
      </c>
      <c r="N2772" s="121">
        <v>149750</v>
      </c>
      <c r="O2772" s="121">
        <v>832</v>
      </c>
    </row>
    <row r="2773" spans="1:15" x14ac:dyDescent="0.4">
      <c r="A2773" s="117" t="s">
        <v>6634</v>
      </c>
      <c r="B2773" s="117" t="s">
        <v>225</v>
      </c>
      <c r="C2773" s="117" t="s">
        <v>224</v>
      </c>
      <c r="D2773" s="117" t="s">
        <v>223</v>
      </c>
      <c r="E2773" s="117" t="s">
        <v>1110</v>
      </c>
      <c r="F2773" s="117" t="s">
        <v>1109</v>
      </c>
      <c r="G2773" s="118" t="str">
        <f t="shared" si="43"/>
        <v>406023添田町</v>
      </c>
      <c r="H2773" s="117"/>
      <c r="J2773" s="117"/>
      <c r="K2773" s="121">
        <v>1142930</v>
      </c>
      <c r="L2773" s="121">
        <v>443091</v>
      </c>
      <c r="M2773" s="121">
        <v>229846</v>
      </c>
      <c r="N2773" s="121">
        <v>162375</v>
      </c>
      <c r="O2773" s="121">
        <v>903</v>
      </c>
    </row>
    <row r="2774" spans="1:15" x14ac:dyDescent="0.4">
      <c r="A2774" s="117" t="s">
        <v>6634</v>
      </c>
      <c r="B2774" s="117" t="s">
        <v>225</v>
      </c>
      <c r="C2774" s="117" t="s">
        <v>224</v>
      </c>
      <c r="D2774" s="117" t="s">
        <v>223</v>
      </c>
      <c r="E2774" s="117" t="s">
        <v>1108</v>
      </c>
      <c r="F2774" s="117" t="s">
        <v>1107</v>
      </c>
      <c r="G2774" s="118" t="str">
        <f t="shared" si="43"/>
        <v>406040糸田町</v>
      </c>
      <c r="H2774" s="117"/>
      <c r="J2774" s="117"/>
      <c r="K2774" s="121">
        <v>856953</v>
      </c>
      <c r="L2774" s="121">
        <v>375010</v>
      </c>
      <c r="M2774" s="121">
        <v>169960</v>
      </c>
      <c r="N2774" s="121">
        <v>130690</v>
      </c>
      <c r="O2774" s="121">
        <v>1460</v>
      </c>
    </row>
    <row r="2775" spans="1:15" x14ac:dyDescent="0.4">
      <c r="A2775" s="117" t="s">
        <v>6634</v>
      </c>
      <c r="B2775" s="117" t="s">
        <v>225</v>
      </c>
      <c r="C2775" s="117" t="s">
        <v>224</v>
      </c>
      <c r="D2775" s="117" t="s">
        <v>223</v>
      </c>
      <c r="E2775" s="117" t="s">
        <v>1106</v>
      </c>
      <c r="F2775" s="117" t="s">
        <v>1105</v>
      </c>
      <c r="G2775" s="118" t="str">
        <f t="shared" si="43"/>
        <v>406058川崎町</v>
      </c>
      <c r="H2775" s="117"/>
      <c r="J2775" s="117"/>
      <c r="K2775" s="121">
        <v>1711263</v>
      </c>
      <c r="L2775" s="121">
        <v>743325</v>
      </c>
      <c r="M2775" s="121">
        <v>346439</v>
      </c>
      <c r="N2775" s="121">
        <v>276381</v>
      </c>
      <c r="O2775" s="121">
        <v>1419</v>
      </c>
    </row>
    <row r="2776" spans="1:15" x14ac:dyDescent="0.4">
      <c r="A2776" s="117" t="s">
        <v>6634</v>
      </c>
      <c r="B2776" s="117" t="s">
        <v>225</v>
      </c>
      <c r="C2776" s="117" t="s">
        <v>224</v>
      </c>
      <c r="D2776" s="117" t="s">
        <v>223</v>
      </c>
      <c r="E2776" s="117" t="s">
        <v>1104</v>
      </c>
      <c r="F2776" s="117" t="s">
        <v>1103</v>
      </c>
      <c r="G2776" s="118" t="str">
        <f t="shared" si="43"/>
        <v>406082大任町</v>
      </c>
      <c r="H2776" s="117"/>
      <c r="J2776" s="117"/>
      <c r="K2776" s="121">
        <v>467678</v>
      </c>
      <c r="L2776" s="121">
        <v>150838</v>
      </c>
      <c r="M2776" s="121">
        <v>86105</v>
      </c>
      <c r="N2776" s="121">
        <v>75800</v>
      </c>
      <c r="O2776" s="121">
        <v>4244</v>
      </c>
    </row>
    <row r="2777" spans="1:15" x14ac:dyDescent="0.4">
      <c r="A2777" s="117" t="s">
        <v>6634</v>
      </c>
      <c r="B2777" s="117" t="s">
        <v>225</v>
      </c>
      <c r="C2777" s="117" t="s">
        <v>224</v>
      </c>
      <c r="D2777" s="117" t="s">
        <v>223</v>
      </c>
      <c r="E2777" s="117" t="s">
        <v>1102</v>
      </c>
      <c r="F2777" s="117" t="s">
        <v>1101</v>
      </c>
      <c r="G2777" s="118" t="str">
        <f t="shared" si="43"/>
        <v>406091赤村</v>
      </c>
      <c r="H2777" s="117"/>
      <c r="J2777" s="117"/>
      <c r="K2777" s="121">
        <v>402240</v>
      </c>
      <c r="L2777" s="121">
        <v>133508</v>
      </c>
      <c r="M2777" s="121">
        <v>81240</v>
      </c>
      <c r="N2777" s="121">
        <v>62837</v>
      </c>
      <c r="O2777" s="121">
        <v>13099</v>
      </c>
    </row>
    <row r="2778" spans="1:15" x14ac:dyDescent="0.4">
      <c r="A2778" s="117" t="s">
        <v>6634</v>
      </c>
      <c r="B2778" s="117" t="s">
        <v>225</v>
      </c>
      <c r="C2778" s="117" t="s">
        <v>224</v>
      </c>
      <c r="D2778" s="117" t="s">
        <v>223</v>
      </c>
      <c r="E2778" s="117" t="s">
        <v>1100</v>
      </c>
      <c r="F2778" s="117" t="s">
        <v>1099</v>
      </c>
      <c r="G2778" s="118" t="str">
        <f t="shared" si="43"/>
        <v>406104福智町</v>
      </c>
      <c r="H2778" s="117"/>
      <c r="J2778" s="117"/>
      <c r="K2778" s="121">
        <v>2121476</v>
      </c>
      <c r="L2778" s="121">
        <v>798561</v>
      </c>
      <c r="M2778" s="121">
        <v>385058</v>
      </c>
      <c r="N2778" s="121">
        <v>240456</v>
      </c>
      <c r="O2778" s="121">
        <v>9653</v>
      </c>
    </row>
    <row r="2779" spans="1:15" x14ac:dyDescent="0.4">
      <c r="A2779" s="117" t="s">
        <v>6634</v>
      </c>
      <c r="B2779" s="117" t="s">
        <v>225</v>
      </c>
      <c r="C2779" s="117" t="s">
        <v>224</v>
      </c>
      <c r="D2779" s="117" t="s">
        <v>223</v>
      </c>
      <c r="E2779" s="117" t="s">
        <v>1098</v>
      </c>
      <c r="F2779" s="117" t="s">
        <v>1097</v>
      </c>
      <c r="G2779" s="118" t="str">
        <f t="shared" si="43"/>
        <v>406210苅田町</v>
      </c>
      <c r="H2779" s="117"/>
      <c r="J2779" s="117"/>
      <c r="K2779" s="121">
        <v>2332843</v>
      </c>
      <c r="L2779" s="121">
        <v>1018071</v>
      </c>
      <c r="M2779" s="121">
        <v>524732</v>
      </c>
      <c r="N2779" s="121">
        <v>334157</v>
      </c>
      <c r="O2779" s="121">
        <v>2658</v>
      </c>
    </row>
    <row r="2780" spans="1:15" x14ac:dyDescent="0.4">
      <c r="A2780" s="117" t="s">
        <v>6634</v>
      </c>
      <c r="B2780" s="117" t="s">
        <v>225</v>
      </c>
      <c r="C2780" s="117" t="s">
        <v>224</v>
      </c>
      <c r="D2780" s="117" t="s">
        <v>223</v>
      </c>
      <c r="E2780" s="117" t="s">
        <v>1096</v>
      </c>
      <c r="F2780" s="117" t="s">
        <v>1095</v>
      </c>
      <c r="G2780" s="118" t="str">
        <f t="shared" si="43"/>
        <v>406252みやこ町</v>
      </c>
      <c r="H2780" s="117"/>
      <c r="J2780" s="117"/>
      <c r="K2780" s="121">
        <v>1563847</v>
      </c>
      <c r="L2780" s="121">
        <v>637073</v>
      </c>
      <c r="M2780" s="121">
        <v>331239</v>
      </c>
      <c r="N2780" s="121">
        <v>232857</v>
      </c>
      <c r="O2780" s="121">
        <v>1556</v>
      </c>
    </row>
    <row r="2781" spans="1:15" x14ac:dyDescent="0.4">
      <c r="A2781" s="117" t="s">
        <v>6634</v>
      </c>
      <c r="B2781" s="117" t="s">
        <v>225</v>
      </c>
      <c r="C2781" s="117" t="s">
        <v>224</v>
      </c>
      <c r="D2781" s="117" t="s">
        <v>223</v>
      </c>
      <c r="E2781" s="117" t="s">
        <v>1094</v>
      </c>
      <c r="F2781" s="117" t="s">
        <v>1093</v>
      </c>
      <c r="G2781" s="118" t="str">
        <f t="shared" si="43"/>
        <v>406422吉富町</v>
      </c>
      <c r="H2781" s="117"/>
      <c r="J2781" s="117"/>
      <c r="K2781" s="121">
        <v>596341</v>
      </c>
      <c r="L2781" s="121">
        <v>237874</v>
      </c>
      <c r="M2781" s="121">
        <v>108720</v>
      </c>
      <c r="N2781" s="121">
        <v>86021</v>
      </c>
      <c r="O2781" s="121">
        <v>478</v>
      </c>
    </row>
    <row r="2782" spans="1:15" x14ac:dyDescent="0.4">
      <c r="A2782" s="117" t="s">
        <v>6634</v>
      </c>
      <c r="B2782" s="117" t="s">
        <v>225</v>
      </c>
      <c r="C2782" s="117" t="s">
        <v>224</v>
      </c>
      <c r="D2782" s="117" t="s">
        <v>223</v>
      </c>
      <c r="E2782" s="117" t="s">
        <v>1092</v>
      </c>
      <c r="F2782" s="117" t="s">
        <v>1091</v>
      </c>
      <c r="G2782" s="118" t="str">
        <f t="shared" si="43"/>
        <v>406465上毛町</v>
      </c>
      <c r="H2782" s="117"/>
      <c r="J2782" s="117"/>
      <c r="K2782" s="121">
        <v>789192</v>
      </c>
      <c r="L2782" s="121">
        <v>331658</v>
      </c>
      <c r="M2782" s="121">
        <v>163719</v>
      </c>
      <c r="N2782" s="121">
        <v>118363</v>
      </c>
      <c r="O2782" s="121">
        <v>649</v>
      </c>
    </row>
    <row r="2783" spans="1:15" x14ac:dyDescent="0.4">
      <c r="A2783" s="117" t="s">
        <v>6634</v>
      </c>
      <c r="B2783" s="117" t="s">
        <v>225</v>
      </c>
      <c r="C2783" s="117" t="s">
        <v>224</v>
      </c>
      <c r="D2783" s="117" t="s">
        <v>223</v>
      </c>
      <c r="E2783" s="117" t="s">
        <v>1090</v>
      </c>
      <c r="F2783" s="117" t="s">
        <v>1089</v>
      </c>
      <c r="G2783" s="118" t="str">
        <f t="shared" si="43"/>
        <v>406473築上町</v>
      </c>
      <c r="H2783" s="117"/>
      <c r="J2783" s="117"/>
      <c r="K2783" s="121">
        <v>1402443</v>
      </c>
      <c r="L2783" s="121">
        <v>595306</v>
      </c>
      <c r="M2783" s="121">
        <v>308223</v>
      </c>
      <c r="N2783" s="121">
        <v>219620</v>
      </c>
      <c r="O2783" s="121">
        <v>1310</v>
      </c>
    </row>
    <row r="2784" spans="1:15" x14ac:dyDescent="0.4">
      <c r="A2784" s="117" t="s">
        <v>6634</v>
      </c>
      <c r="B2784" s="117" t="s">
        <v>225</v>
      </c>
      <c r="C2784" s="117" t="s">
        <v>224</v>
      </c>
      <c r="D2784" s="117" t="s">
        <v>223</v>
      </c>
      <c r="E2784" s="117" t="s">
        <v>1088</v>
      </c>
      <c r="F2784" s="117" t="s">
        <v>1087</v>
      </c>
      <c r="G2784" s="118" t="str">
        <f t="shared" si="43"/>
        <v>408026粕屋郡粕屋町外１市水利組合</v>
      </c>
      <c r="H2784" s="117"/>
      <c r="J2784" s="117"/>
      <c r="K2784" s="121">
        <v>1646</v>
      </c>
      <c r="L2784" s="121">
        <v>0</v>
      </c>
      <c r="M2784" s="121">
        <v>0</v>
      </c>
      <c r="N2784" s="121">
        <v>0</v>
      </c>
      <c r="O2784" s="121">
        <v>0</v>
      </c>
    </row>
    <row r="2785" spans="1:15" x14ac:dyDescent="0.4">
      <c r="A2785" s="117" t="s">
        <v>6634</v>
      </c>
      <c r="B2785" s="117" t="s">
        <v>225</v>
      </c>
      <c r="C2785" s="117" t="s">
        <v>224</v>
      </c>
      <c r="D2785" s="117" t="s">
        <v>223</v>
      </c>
      <c r="E2785" s="117" t="s">
        <v>1086</v>
      </c>
      <c r="F2785" s="117" t="s">
        <v>1085</v>
      </c>
      <c r="G2785" s="118" t="str">
        <f t="shared" si="43"/>
        <v>408034直方市・北九州市岡森用水組合</v>
      </c>
      <c r="H2785" s="117"/>
      <c r="J2785" s="117"/>
      <c r="K2785" s="121">
        <v>10242</v>
      </c>
      <c r="L2785" s="121">
        <v>3518</v>
      </c>
      <c r="M2785" s="121">
        <v>1458</v>
      </c>
      <c r="N2785" s="121">
        <v>1313</v>
      </c>
      <c r="O2785" s="121">
        <v>5</v>
      </c>
    </row>
    <row r="2786" spans="1:15" x14ac:dyDescent="0.4">
      <c r="A2786" s="117" t="s">
        <v>6634</v>
      </c>
      <c r="B2786" s="117" t="s">
        <v>225</v>
      </c>
      <c r="C2786" s="117" t="s">
        <v>224</v>
      </c>
      <c r="D2786" s="117" t="s">
        <v>223</v>
      </c>
      <c r="E2786" s="117" t="s">
        <v>1084</v>
      </c>
      <c r="F2786" s="117" t="s">
        <v>1083</v>
      </c>
      <c r="G2786" s="118" t="str">
        <f t="shared" si="43"/>
        <v>408042柳川みやま土木組合</v>
      </c>
      <c r="H2786" s="117"/>
      <c r="J2786" s="117"/>
      <c r="K2786" s="121">
        <v>59338</v>
      </c>
      <c r="L2786" s="121">
        <v>29972</v>
      </c>
      <c r="M2786" s="121">
        <v>12924</v>
      </c>
      <c r="N2786" s="121">
        <v>8821</v>
      </c>
      <c r="O2786" s="121">
        <v>52</v>
      </c>
    </row>
    <row r="2787" spans="1:15" x14ac:dyDescent="0.4">
      <c r="A2787" s="117" t="s">
        <v>6634</v>
      </c>
      <c r="B2787" s="117" t="s">
        <v>225</v>
      </c>
      <c r="C2787" s="117" t="s">
        <v>224</v>
      </c>
      <c r="D2787" s="117" t="s">
        <v>223</v>
      </c>
      <c r="E2787" s="117" t="s">
        <v>1082</v>
      </c>
      <c r="F2787" s="117" t="s">
        <v>1081</v>
      </c>
      <c r="G2787" s="118" t="str">
        <f t="shared" si="43"/>
        <v>408051花宗太田土木組合</v>
      </c>
      <c r="H2787" s="117"/>
      <c r="J2787" s="117"/>
      <c r="K2787" s="121">
        <v>45771</v>
      </c>
      <c r="L2787" s="121">
        <v>22481</v>
      </c>
      <c r="M2787" s="121">
        <v>10481</v>
      </c>
      <c r="N2787" s="121">
        <v>6691</v>
      </c>
      <c r="O2787" s="121">
        <v>40</v>
      </c>
    </row>
    <row r="2788" spans="1:15" x14ac:dyDescent="0.4">
      <c r="A2788" s="117" t="s">
        <v>6634</v>
      </c>
      <c r="B2788" s="117" t="s">
        <v>225</v>
      </c>
      <c r="C2788" s="117" t="s">
        <v>224</v>
      </c>
      <c r="D2788" s="117" t="s">
        <v>223</v>
      </c>
      <c r="E2788" s="117" t="s">
        <v>1080</v>
      </c>
      <c r="F2788" s="117" t="s">
        <v>1079</v>
      </c>
      <c r="G2788" s="118" t="str">
        <f t="shared" si="43"/>
        <v>408069花宗用水組合</v>
      </c>
      <c r="H2788" s="117"/>
      <c r="J2788" s="117"/>
      <c r="K2788" s="121">
        <v>22765</v>
      </c>
      <c r="L2788" s="121">
        <v>9994</v>
      </c>
      <c r="M2788" s="121">
        <v>4552</v>
      </c>
      <c r="N2788" s="121">
        <v>2914</v>
      </c>
      <c r="O2788" s="121">
        <v>16</v>
      </c>
    </row>
    <row r="2789" spans="1:15" x14ac:dyDescent="0.4">
      <c r="A2789" s="117" t="s">
        <v>6634</v>
      </c>
      <c r="B2789" s="117" t="s">
        <v>225</v>
      </c>
      <c r="C2789" s="117" t="s">
        <v>224</v>
      </c>
      <c r="D2789" s="117" t="s">
        <v>223</v>
      </c>
      <c r="E2789" s="117" t="s">
        <v>1078</v>
      </c>
      <c r="F2789" s="117" t="s">
        <v>1077</v>
      </c>
      <c r="G2789" s="118" t="str">
        <f t="shared" si="43"/>
        <v>408077山の井用水組合</v>
      </c>
      <c r="H2789" s="117"/>
      <c r="J2789" s="117"/>
      <c r="K2789" s="121">
        <v>3334</v>
      </c>
      <c r="L2789" s="121">
        <v>0</v>
      </c>
      <c r="M2789" s="121">
        <v>0</v>
      </c>
      <c r="N2789" s="121">
        <v>0</v>
      </c>
      <c r="O2789" s="121">
        <v>0</v>
      </c>
    </row>
    <row r="2790" spans="1:15" x14ac:dyDescent="0.4">
      <c r="A2790" s="117" t="s">
        <v>6634</v>
      </c>
      <c r="B2790" s="117" t="s">
        <v>225</v>
      </c>
      <c r="C2790" s="117" t="s">
        <v>224</v>
      </c>
      <c r="D2790" s="117" t="s">
        <v>223</v>
      </c>
      <c r="E2790" s="117" t="s">
        <v>1076</v>
      </c>
      <c r="F2790" s="117" t="s">
        <v>1075</v>
      </c>
      <c r="G2790" s="118" t="str">
        <f t="shared" si="43"/>
        <v>408085福岡県中間市外二ケ町山田川水利組合</v>
      </c>
      <c r="H2790" s="117"/>
      <c r="J2790" s="117"/>
      <c r="K2790" s="121">
        <v>1333</v>
      </c>
      <c r="L2790" s="121">
        <v>0</v>
      </c>
      <c r="M2790" s="121">
        <v>0</v>
      </c>
      <c r="N2790" s="121">
        <v>0</v>
      </c>
      <c r="O2790" s="121">
        <v>0</v>
      </c>
    </row>
    <row r="2791" spans="1:15" x14ac:dyDescent="0.4">
      <c r="A2791" s="117" t="s">
        <v>6634</v>
      </c>
      <c r="B2791" s="117" t="s">
        <v>225</v>
      </c>
      <c r="C2791" s="117" t="s">
        <v>224</v>
      </c>
      <c r="D2791" s="117" t="s">
        <v>223</v>
      </c>
      <c r="E2791" s="117" t="s">
        <v>1074</v>
      </c>
      <c r="F2791" s="117" t="s">
        <v>1073</v>
      </c>
      <c r="G2791" s="118" t="str">
        <f t="shared" si="43"/>
        <v>408107堀川水利組合</v>
      </c>
      <c r="H2791" s="117"/>
      <c r="J2791" s="117"/>
      <c r="K2791" s="121">
        <v>642</v>
      </c>
      <c r="L2791" s="121">
        <v>0</v>
      </c>
      <c r="M2791" s="121">
        <v>0</v>
      </c>
      <c r="N2791" s="121">
        <v>0</v>
      </c>
      <c r="O2791" s="121">
        <v>0</v>
      </c>
    </row>
    <row r="2792" spans="1:15" x14ac:dyDescent="0.4">
      <c r="A2792" s="117" t="s">
        <v>6634</v>
      </c>
      <c r="B2792" s="117" t="s">
        <v>225</v>
      </c>
      <c r="C2792" s="117" t="s">
        <v>224</v>
      </c>
      <c r="D2792" s="117" t="s">
        <v>223</v>
      </c>
      <c r="E2792" s="117" t="s">
        <v>1072</v>
      </c>
      <c r="F2792" s="117" t="s">
        <v>1071</v>
      </c>
      <c r="G2792" s="118" t="str">
        <f t="shared" si="43"/>
        <v>408123上毛町外一市一町矢方池土木組合</v>
      </c>
      <c r="H2792" s="117"/>
      <c r="J2792" s="117"/>
      <c r="K2792" s="121">
        <v>626</v>
      </c>
      <c r="L2792" s="121">
        <v>0</v>
      </c>
      <c r="M2792" s="121">
        <v>0</v>
      </c>
      <c r="N2792" s="121">
        <v>0</v>
      </c>
      <c r="O2792" s="121">
        <v>0</v>
      </c>
    </row>
    <row r="2793" spans="1:15" x14ac:dyDescent="0.4">
      <c r="A2793" s="117" t="s">
        <v>6634</v>
      </c>
      <c r="B2793" s="117" t="s">
        <v>225</v>
      </c>
      <c r="C2793" s="117" t="s">
        <v>224</v>
      </c>
      <c r="D2793" s="117" t="s">
        <v>223</v>
      </c>
      <c r="E2793" s="117" t="s">
        <v>1070</v>
      </c>
      <c r="F2793" s="117" t="s">
        <v>1069</v>
      </c>
      <c r="G2793" s="118" t="str">
        <f t="shared" si="43"/>
        <v>408247吉富町外１町環境衛生事務組合</v>
      </c>
      <c r="H2793" s="117"/>
      <c r="J2793" s="117"/>
      <c r="K2793" s="121">
        <v>18571</v>
      </c>
      <c r="L2793" s="121">
        <v>9699</v>
      </c>
      <c r="M2793" s="121">
        <v>3697</v>
      </c>
      <c r="N2793" s="121">
        <v>2705</v>
      </c>
      <c r="O2793" s="121">
        <v>34</v>
      </c>
    </row>
    <row r="2794" spans="1:15" x14ac:dyDescent="0.4">
      <c r="A2794" s="117" t="s">
        <v>6634</v>
      </c>
      <c r="B2794" s="117" t="s">
        <v>225</v>
      </c>
      <c r="C2794" s="117" t="s">
        <v>224</v>
      </c>
      <c r="D2794" s="117" t="s">
        <v>223</v>
      </c>
      <c r="E2794" s="117" t="s">
        <v>1068</v>
      </c>
      <c r="F2794" s="117" t="s">
        <v>1067</v>
      </c>
      <c r="G2794" s="118" t="str">
        <f t="shared" si="43"/>
        <v>408310浮羽老人ホーム組合</v>
      </c>
      <c r="H2794" s="117"/>
      <c r="J2794" s="117"/>
      <c r="K2794" s="121">
        <v>82006</v>
      </c>
      <c r="L2794" s="121">
        <v>27747</v>
      </c>
      <c r="M2794" s="121">
        <v>13029</v>
      </c>
      <c r="N2794" s="121">
        <v>8373</v>
      </c>
      <c r="O2794" s="121">
        <v>53</v>
      </c>
    </row>
    <row r="2795" spans="1:15" x14ac:dyDescent="0.4">
      <c r="A2795" s="117" t="s">
        <v>6634</v>
      </c>
      <c r="B2795" s="117" t="s">
        <v>225</v>
      </c>
      <c r="C2795" s="117" t="s">
        <v>224</v>
      </c>
      <c r="D2795" s="117" t="s">
        <v>223</v>
      </c>
      <c r="E2795" s="117" t="s">
        <v>1066</v>
      </c>
      <c r="F2795" s="117" t="s">
        <v>1065</v>
      </c>
      <c r="G2795" s="118" t="str">
        <f t="shared" si="43"/>
        <v>408344東山老人ホーム組合</v>
      </c>
      <c r="H2795" s="117"/>
      <c r="J2795" s="117"/>
      <c r="K2795" s="121">
        <v>155894</v>
      </c>
      <c r="L2795" s="121">
        <v>72069</v>
      </c>
      <c r="M2795" s="121">
        <v>33972</v>
      </c>
      <c r="N2795" s="121">
        <v>21980</v>
      </c>
      <c r="O2795" s="121">
        <v>105</v>
      </c>
    </row>
    <row r="2796" spans="1:15" x14ac:dyDescent="0.4">
      <c r="A2796" s="117" t="s">
        <v>6634</v>
      </c>
      <c r="B2796" s="117" t="s">
        <v>225</v>
      </c>
      <c r="C2796" s="117" t="s">
        <v>224</v>
      </c>
      <c r="D2796" s="117" t="s">
        <v>223</v>
      </c>
      <c r="E2796" s="117" t="s">
        <v>1064</v>
      </c>
      <c r="F2796" s="117" t="s">
        <v>1063</v>
      </c>
      <c r="G2796" s="118" t="str">
        <f t="shared" si="43"/>
        <v>408379玄界環境組合</v>
      </c>
      <c r="H2796" s="117"/>
      <c r="J2796" s="117"/>
      <c r="K2796" s="121">
        <v>192603</v>
      </c>
      <c r="L2796" s="121">
        <v>101546</v>
      </c>
      <c r="M2796" s="121">
        <v>43616</v>
      </c>
      <c r="N2796" s="121">
        <v>26417</v>
      </c>
      <c r="O2796" s="121">
        <v>447</v>
      </c>
    </row>
    <row r="2797" spans="1:15" x14ac:dyDescent="0.4">
      <c r="A2797" s="117" t="s">
        <v>6634</v>
      </c>
      <c r="B2797" s="117" t="s">
        <v>225</v>
      </c>
      <c r="C2797" s="117" t="s">
        <v>224</v>
      </c>
      <c r="D2797" s="117" t="s">
        <v>223</v>
      </c>
      <c r="E2797" s="117" t="s">
        <v>1062</v>
      </c>
      <c r="F2797" s="117" t="s">
        <v>1061</v>
      </c>
      <c r="G2797" s="118" t="str">
        <f t="shared" si="43"/>
        <v>408395大川柳川衛生組合</v>
      </c>
      <c r="H2797" s="117"/>
      <c r="J2797" s="117"/>
      <c r="K2797" s="121">
        <v>27979</v>
      </c>
      <c r="L2797" s="121">
        <v>16822</v>
      </c>
      <c r="M2797" s="121">
        <v>5795</v>
      </c>
      <c r="N2797" s="121">
        <v>2995</v>
      </c>
      <c r="O2797" s="121">
        <v>70</v>
      </c>
    </row>
    <row r="2798" spans="1:15" x14ac:dyDescent="0.4">
      <c r="A2798" s="117" t="s">
        <v>6634</v>
      </c>
      <c r="B2798" s="117" t="s">
        <v>225</v>
      </c>
      <c r="C2798" s="117" t="s">
        <v>224</v>
      </c>
      <c r="D2798" s="117" t="s">
        <v>223</v>
      </c>
      <c r="E2798" s="117" t="s">
        <v>1060</v>
      </c>
      <c r="F2798" s="117" t="s">
        <v>1059</v>
      </c>
      <c r="G2798" s="118" t="str">
        <f t="shared" si="43"/>
        <v>408409うきは久留米環境施設組合</v>
      </c>
      <c r="H2798" s="117"/>
      <c r="J2798" s="117"/>
      <c r="K2798" s="121">
        <v>37815</v>
      </c>
      <c r="L2798" s="121">
        <v>19492</v>
      </c>
      <c r="M2798" s="121">
        <v>8333</v>
      </c>
      <c r="N2798" s="121">
        <v>5751</v>
      </c>
      <c r="O2798" s="121">
        <v>103</v>
      </c>
    </row>
    <row r="2799" spans="1:15" x14ac:dyDescent="0.4">
      <c r="A2799" s="117" t="s">
        <v>6634</v>
      </c>
      <c r="B2799" s="117" t="s">
        <v>225</v>
      </c>
      <c r="C2799" s="117" t="s">
        <v>224</v>
      </c>
      <c r="D2799" s="117" t="s">
        <v>223</v>
      </c>
      <c r="E2799" s="117" t="s">
        <v>1058</v>
      </c>
      <c r="F2799" s="117" t="s">
        <v>1057</v>
      </c>
      <c r="G2799" s="118" t="str">
        <f t="shared" si="43"/>
        <v>408450豊前広域環境施設組合</v>
      </c>
      <c r="H2799" s="117"/>
      <c r="J2799" s="117"/>
      <c r="K2799" s="121">
        <v>74515</v>
      </c>
      <c r="L2799" s="121">
        <v>17915</v>
      </c>
      <c r="M2799" s="121">
        <v>8180</v>
      </c>
      <c r="N2799" s="121">
        <v>6252</v>
      </c>
      <c r="O2799" s="121">
        <v>106</v>
      </c>
    </row>
    <row r="2800" spans="1:15" x14ac:dyDescent="0.4">
      <c r="A2800" s="117" t="s">
        <v>6634</v>
      </c>
      <c r="B2800" s="117" t="s">
        <v>225</v>
      </c>
      <c r="C2800" s="117" t="s">
        <v>224</v>
      </c>
      <c r="D2800" s="117" t="s">
        <v>223</v>
      </c>
      <c r="E2800" s="117" t="s">
        <v>1056</v>
      </c>
      <c r="F2800" s="117" t="s">
        <v>1055</v>
      </c>
      <c r="G2800" s="118" t="str">
        <f t="shared" si="43"/>
        <v>408468両筑衛生施設組合</v>
      </c>
      <c r="H2800" s="117"/>
      <c r="J2800" s="117"/>
      <c r="K2800" s="121">
        <v>48652</v>
      </c>
      <c r="L2800" s="121">
        <v>22239</v>
      </c>
      <c r="M2800" s="121">
        <v>11816</v>
      </c>
      <c r="N2800" s="121">
        <v>7067</v>
      </c>
      <c r="O2800" s="121">
        <v>155</v>
      </c>
    </row>
    <row r="2801" spans="1:15" x14ac:dyDescent="0.4">
      <c r="A2801" s="117" t="s">
        <v>6634</v>
      </c>
      <c r="B2801" s="117" t="s">
        <v>225</v>
      </c>
      <c r="C2801" s="117" t="s">
        <v>224</v>
      </c>
      <c r="D2801" s="117" t="s">
        <v>223</v>
      </c>
      <c r="E2801" s="117" t="s">
        <v>1054</v>
      </c>
      <c r="F2801" s="117" t="s">
        <v>1053</v>
      </c>
      <c r="G2801" s="118" t="str">
        <f t="shared" si="43"/>
        <v>408484飯塚市・桂川町衛生施設組合</v>
      </c>
      <c r="H2801" s="117"/>
      <c r="J2801" s="117"/>
      <c r="K2801" s="121">
        <v>65496</v>
      </c>
      <c r="L2801" s="121">
        <v>25255</v>
      </c>
      <c r="M2801" s="121">
        <v>11158</v>
      </c>
      <c r="N2801" s="121">
        <v>7006</v>
      </c>
      <c r="O2801" s="121">
        <v>128</v>
      </c>
    </row>
    <row r="2802" spans="1:15" x14ac:dyDescent="0.4">
      <c r="A2802" s="117" t="s">
        <v>6634</v>
      </c>
      <c r="B2802" s="117" t="s">
        <v>225</v>
      </c>
      <c r="C2802" s="117" t="s">
        <v>224</v>
      </c>
      <c r="D2802" s="117" t="s">
        <v>223</v>
      </c>
      <c r="E2802" s="117" t="s">
        <v>1052</v>
      </c>
      <c r="F2802" s="117" t="s">
        <v>1051</v>
      </c>
      <c r="G2802" s="118" t="str">
        <f t="shared" si="43"/>
        <v>408573吉富町外一市中学校組合</v>
      </c>
      <c r="H2802" s="117"/>
      <c r="J2802" s="117"/>
      <c r="K2802" s="121">
        <v>8228</v>
      </c>
      <c r="L2802" s="121">
        <v>3725</v>
      </c>
      <c r="M2802" s="121">
        <v>1487</v>
      </c>
      <c r="N2802" s="121">
        <v>1053</v>
      </c>
      <c r="O2802" s="121">
        <v>6</v>
      </c>
    </row>
    <row r="2803" spans="1:15" x14ac:dyDescent="0.4">
      <c r="A2803" s="117" t="s">
        <v>6634</v>
      </c>
      <c r="B2803" s="117" t="s">
        <v>225</v>
      </c>
      <c r="C2803" s="117" t="s">
        <v>224</v>
      </c>
      <c r="D2803" s="117" t="s">
        <v>223</v>
      </c>
      <c r="E2803" s="117" t="s">
        <v>1050</v>
      </c>
      <c r="F2803" s="117" t="s">
        <v>1049</v>
      </c>
      <c r="G2803" s="118" t="str">
        <f t="shared" si="43"/>
        <v>408620久留米市外三市町高等学校組合</v>
      </c>
      <c r="H2803" s="117"/>
      <c r="J2803" s="117"/>
      <c r="K2803" s="121">
        <v>273690</v>
      </c>
      <c r="L2803" s="121">
        <v>134866</v>
      </c>
      <c r="M2803" s="121">
        <v>61658</v>
      </c>
      <c r="N2803" s="121">
        <v>39412</v>
      </c>
      <c r="O2803" s="121">
        <v>237</v>
      </c>
    </row>
    <row r="2804" spans="1:15" x14ac:dyDescent="0.4">
      <c r="A2804" s="117" t="s">
        <v>6634</v>
      </c>
      <c r="B2804" s="117" t="s">
        <v>225</v>
      </c>
      <c r="C2804" s="117" t="s">
        <v>224</v>
      </c>
      <c r="D2804" s="117" t="s">
        <v>223</v>
      </c>
      <c r="E2804" s="117" t="s">
        <v>1048</v>
      </c>
      <c r="F2804" s="117" t="s">
        <v>1047</v>
      </c>
      <c r="G2804" s="118" t="str">
        <f t="shared" si="43"/>
        <v>408638古賀高等学校組合</v>
      </c>
      <c r="H2804" s="117"/>
      <c r="J2804" s="117"/>
      <c r="K2804" s="121">
        <v>418658</v>
      </c>
      <c r="L2804" s="121">
        <v>221810</v>
      </c>
      <c r="M2804" s="121">
        <v>101935</v>
      </c>
      <c r="N2804" s="121">
        <v>49016</v>
      </c>
      <c r="O2804" s="121">
        <v>400</v>
      </c>
    </row>
    <row r="2805" spans="1:15" x14ac:dyDescent="0.4">
      <c r="A2805" s="117" t="s">
        <v>6634</v>
      </c>
      <c r="B2805" s="117" t="s">
        <v>225</v>
      </c>
      <c r="C2805" s="117" t="s">
        <v>224</v>
      </c>
      <c r="D2805" s="117" t="s">
        <v>223</v>
      </c>
      <c r="E2805" s="117" t="s">
        <v>1046</v>
      </c>
      <c r="F2805" s="117" t="s">
        <v>1045</v>
      </c>
      <c r="G2805" s="118" t="str">
        <f t="shared" si="43"/>
        <v>408697福岡県市町村消防団員等公務災害補償組合</v>
      </c>
      <c r="H2805" s="117"/>
      <c r="J2805" s="117"/>
      <c r="K2805" s="121">
        <v>18654</v>
      </c>
      <c r="L2805" s="121">
        <v>9841</v>
      </c>
      <c r="M2805" s="121">
        <v>5549</v>
      </c>
      <c r="N2805" s="121">
        <v>1413</v>
      </c>
      <c r="O2805" s="121">
        <v>0</v>
      </c>
    </row>
    <row r="2806" spans="1:15" x14ac:dyDescent="0.4">
      <c r="A2806" s="117" t="s">
        <v>6634</v>
      </c>
      <c r="B2806" s="117" t="s">
        <v>225</v>
      </c>
      <c r="C2806" s="117" t="s">
        <v>224</v>
      </c>
      <c r="D2806" s="117" t="s">
        <v>223</v>
      </c>
      <c r="E2806" s="117" t="s">
        <v>1044</v>
      </c>
      <c r="F2806" s="117" t="s">
        <v>1043</v>
      </c>
      <c r="G2806" s="118" t="str">
        <f t="shared" si="43"/>
        <v>408719福岡県市町村職員退職手当組合</v>
      </c>
      <c r="H2806" s="117"/>
      <c r="J2806" s="117"/>
      <c r="K2806" s="121">
        <v>9134170</v>
      </c>
      <c r="L2806" s="121">
        <v>13612</v>
      </c>
      <c r="M2806" s="121">
        <v>7249</v>
      </c>
      <c r="N2806" s="121">
        <v>4206</v>
      </c>
      <c r="O2806" s="121">
        <v>18</v>
      </c>
    </row>
    <row r="2807" spans="1:15" x14ac:dyDescent="0.4">
      <c r="A2807" s="117" t="s">
        <v>6634</v>
      </c>
      <c r="B2807" s="117" t="s">
        <v>225</v>
      </c>
      <c r="C2807" s="117" t="s">
        <v>224</v>
      </c>
      <c r="D2807" s="117" t="s">
        <v>223</v>
      </c>
      <c r="E2807" s="117" t="s">
        <v>1042</v>
      </c>
      <c r="F2807" s="117" t="s">
        <v>1041</v>
      </c>
      <c r="G2807" s="118" t="str">
        <f t="shared" si="43"/>
        <v>408727福岡県自治会館管理組合</v>
      </c>
      <c r="H2807" s="117"/>
      <c r="J2807" s="117"/>
      <c r="K2807" s="121">
        <v>64773</v>
      </c>
      <c r="L2807" s="121">
        <v>30116</v>
      </c>
      <c r="M2807" s="121">
        <v>16122</v>
      </c>
      <c r="N2807" s="121">
        <v>9388</v>
      </c>
      <c r="O2807" s="121">
        <v>51</v>
      </c>
    </row>
    <row r="2808" spans="1:15" x14ac:dyDescent="0.4">
      <c r="A2808" s="117" t="s">
        <v>6634</v>
      </c>
      <c r="B2808" s="117" t="s">
        <v>225</v>
      </c>
      <c r="C2808" s="117" t="s">
        <v>224</v>
      </c>
      <c r="D2808" s="117" t="s">
        <v>223</v>
      </c>
      <c r="E2808" s="117" t="s">
        <v>1040</v>
      </c>
      <c r="F2808" s="117" t="s">
        <v>1039</v>
      </c>
      <c r="G2808" s="118" t="str">
        <f t="shared" si="43"/>
        <v>408735糟屋郡自治会館組合</v>
      </c>
      <c r="H2808" s="117"/>
      <c r="J2808" s="117"/>
      <c r="K2808" s="121">
        <v>13186</v>
      </c>
      <c r="L2808" s="121">
        <v>0</v>
      </c>
      <c r="M2808" s="121">
        <v>0</v>
      </c>
      <c r="N2808" s="121">
        <v>0</v>
      </c>
      <c r="O2808" s="121">
        <v>0</v>
      </c>
    </row>
    <row r="2809" spans="1:15" x14ac:dyDescent="0.4">
      <c r="A2809" s="117" t="s">
        <v>6634</v>
      </c>
      <c r="B2809" s="117" t="s">
        <v>225</v>
      </c>
      <c r="C2809" s="117" t="s">
        <v>224</v>
      </c>
      <c r="D2809" s="117" t="s">
        <v>223</v>
      </c>
      <c r="E2809" s="117" t="s">
        <v>1038</v>
      </c>
      <c r="F2809" s="117" t="s">
        <v>1037</v>
      </c>
      <c r="G2809" s="118" t="str">
        <f t="shared" si="43"/>
        <v>408751筑紫自治振興組合</v>
      </c>
      <c r="H2809" s="117"/>
      <c r="J2809" s="117"/>
      <c r="K2809" s="121">
        <v>1664</v>
      </c>
      <c r="L2809" s="121">
        <v>0</v>
      </c>
      <c r="M2809" s="121">
        <v>0</v>
      </c>
      <c r="N2809" s="121">
        <v>0</v>
      </c>
      <c r="O2809" s="121">
        <v>0</v>
      </c>
    </row>
    <row r="2810" spans="1:15" x14ac:dyDescent="0.4">
      <c r="A2810" s="117" t="s">
        <v>6634</v>
      </c>
      <c r="B2810" s="117" t="s">
        <v>225</v>
      </c>
      <c r="C2810" s="117" t="s">
        <v>224</v>
      </c>
      <c r="D2810" s="117" t="s">
        <v>223</v>
      </c>
      <c r="E2810" s="117" t="s">
        <v>1036</v>
      </c>
      <c r="F2810" s="117" t="s">
        <v>1035</v>
      </c>
      <c r="G2810" s="118" t="str">
        <f t="shared" si="43"/>
        <v>408778糟屋郡篠栗町外一市五町財産組合</v>
      </c>
      <c r="H2810" s="117"/>
      <c r="J2810" s="117"/>
      <c r="K2810" s="121">
        <v>16163</v>
      </c>
      <c r="L2810" s="121">
        <v>7773</v>
      </c>
      <c r="M2810" s="121">
        <v>2940</v>
      </c>
      <c r="N2810" s="121">
        <v>1759</v>
      </c>
      <c r="O2810" s="121">
        <v>16</v>
      </c>
    </row>
    <row r="2811" spans="1:15" x14ac:dyDescent="0.4">
      <c r="A2811" s="117" t="s">
        <v>6634</v>
      </c>
      <c r="B2811" s="117" t="s">
        <v>225</v>
      </c>
      <c r="C2811" s="117" t="s">
        <v>224</v>
      </c>
      <c r="D2811" s="117" t="s">
        <v>223</v>
      </c>
      <c r="E2811" s="117" t="s">
        <v>1034</v>
      </c>
      <c r="F2811" s="117" t="s">
        <v>1033</v>
      </c>
      <c r="G2811" s="118" t="str">
        <f t="shared" si="43"/>
        <v>408808豊前市外二町財産組合</v>
      </c>
      <c r="H2811" s="117"/>
      <c r="J2811" s="117"/>
      <c r="K2811" s="121">
        <v>365</v>
      </c>
      <c r="L2811" s="121">
        <v>0</v>
      </c>
      <c r="M2811" s="121">
        <v>0</v>
      </c>
      <c r="N2811" s="121">
        <v>0</v>
      </c>
      <c r="O2811" s="121">
        <v>0</v>
      </c>
    </row>
    <row r="2812" spans="1:15" x14ac:dyDescent="0.4">
      <c r="A2812" s="117" t="s">
        <v>6634</v>
      </c>
      <c r="B2812" s="117" t="s">
        <v>225</v>
      </c>
      <c r="C2812" s="117" t="s">
        <v>224</v>
      </c>
      <c r="D2812" s="117" t="s">
        <v>223</v>
      </c>
      <c r="E2812" s="117" t="s">
        <v>1032</v>
      </c>
      <c r="F2812" s="117" t="s">
        <v>1031</v>
      </c>
      <c r="G2812" s="118" t="str">
        <f t="shared" si="43"/>
        <v>408891八女地区消防組合</v>
      </c>
      <c r="H2812" s="117"/>
      <c r="J2812" s="117"/>
      <c r="K2812" s="121">
        <v>915197</v>
      </c>
      <c r="L2812" s="121">
        <v>426769</v>
      </c>
      <c r="M2812" s="121">
        <v>253389</v>
      </c>
      <c r="N2812" s="121">
        <v>139244</v>
      </c>
      <c r="O2812" s="121">
        <v>1574</v>
      </c>
    </row>
    <row r="2813" spans="1:15" x14ac:dyDescent="0.4">
      <c r="A2813" s="117" t="s">
        <v>6634</v>
      </c>
      <c r="B2813" s="117" t="s">
        <v>225</v>
      </c>
      <c r="C2813" s="117" t="s">
        <v>224</v>
      </c>
      <c r="D2813" s="117" t="s">
        <v>223</v>
      </c>
      <c r="E2813" s="117" t="s">
        <v>1030</v>
      </c>
      <c r="F2813" s="117" t="s">
        <v>1029</v>
      </c>
      <c r="G2813" s="118" t="str">
        <f t="shared" si="43"/>
        <v>408913中間市行橋市競艇組合</v>
      </c>
      <c r="H2813" s="117"/>
      <c r="J2813" s="117"/>
      <c r="K2813" s="121">
        <v>0</v>
      </c>
      <c r="L2813" s="121">
        <v>0</v>
      </c>
      <c r="M2813" s="121">
        <v>0</v>
      </c>
      <c r="N2813" s="121">
        <v>0</v>
      </c>
      <c r="O2813" s="121">
        <v>0</v>
      </c>
    </row>
    <row r="2814" spans="1:15" x14ac:dyDescent="0.4">
      <c r="A2814" s="117" t="s">
        <v>6634</v>
      </c>
      <c r="B2814" s="117" t="s">
        <v>225</v>
      </c>
      <c r="C2814" s="117" t="s">
        <v>224</v>
      </c>
      <c r="D2814" s="117" t="s">
        <v>223</v>
      </c>
      <c r="E2814" s="117" t="s">
        <v>1028</v>
      </c>
      <c r="F2814" s="117" t="s">
        <v>1027</v>
      </c>
      <c r="G2814" s="118" t="str">
        <f t="shared" si="43"/>
        <v>408921筑紫野太宰府消防組合</v>
      </c>
      <c r="H2814" s="117"/>
      <c r="J2814" s="117"/>
      <c r="K2814" s="121">
        <v>1325793</v>
      </c>
      <c r="L2814" s="121">
        <v>613844</v>
      </c>
      <c r="M2814" s="121">
        <v>379828</v>
      </c>
      <c r="N2814" s="121">
        <v>201520</v>
      </c>
      <c r="O2814" s="121">
        <v>2899</v>
      </c>
    </row>
    <row r="2815" spans="1:15" x14ac:dyDescent="0.4">
      <c r="A2815" s="117" t="s">
        <v>6634</v>
      </c>
      <c r="B2815" s="117" t="s">
        <v>225</v>
      </c>
      <c r="C2815" s="117" t="s">
        <v>224</v>
      </c>
      <c r="D2815" s="117" t="s">
        <v>223</v>
      </c>
      <c r="E2815" s="117" t="s">
        <v>1026</v>
      </c>
      <c r="F2815" s="117" t="s">
        <v>1025</v>
      </c>
      <c r="G2815" s="118" t="str">
        <f t="shared" si="43"/>
        <v>408930飯塚地区消防組合</v>
      </c>
      <c r="H2815" s="117"/>
      <c r="J2815" s="117"/>
      <c r="K2815" s="121">
        <v>1900411</v>
      </c>
      <c r="L2815" s="121">
        <v>908519</v>
      </c>
      <c r="M2815" s="121">
        <v>513465</v>
      </c>
      <c r="N2815" s="121">
        <v>279184</v>
      </c>
      <c r="O2815" s="121">
        <v>3343</v>
      </c>
    </row>
    <row r="2816" spans="1:15" x14ac:dyDescent="0.4">
      <c r="A2816" s="117" t="s">
        <v>6634</v>
      </c>
      <c r="B2816" s="117" t="s">
        <v>225</v>
      </c>
      <c r="C2816" s="117" t="s">
        <v>224</v>
      </c>
      <c r="D2816" s="117" t="s">
        <v>223</v>
      </c>
      <c r="E2816" s="117" t="s">
        <v>1024</v>
      </c>
      <c r="F2816" s="117" t="s">
        <v>1023</v>
      </c>
      <c r="G2816" s="118" t="str">
        <f t="shared" si="43"/>
        <v>408956春日・大野城・那珂川消防組合</v>
      </c>
      <c r="H2816" s="117"/>
      <c r="J2816" s="117"/>
      <c r="K2816" s="121">
        <v>1938155</v>
      </c>
      <c r="L2816" s="121">
        <v>902134</v>
      </c>
      <c r="M2816" s="121">
        <v>557350</v>
      </c>
      <c r="N2816" s="121">
        <v>286158</v>
      </c>
      <c r="O2816" s="121">
        <v>3553</v>
      </c>
    </row>
    <row r="2817" spans="1:15" x14ac:dyDescent="0.4">
      <c r="A2817" s="117" t="s">
        <v>6634</v>
      </c>
      <c r="B2817" s="117" t="s">
        <v>225</v>
      </c>
      <c r="C2817" s="117" t="s">
        <v>224</v>
      </c>
      <c r="D2817" s="117" t="s">
        <v>223</v>
      </c>
      <c r="E2817" s="117" t="s">
        <v>1022</v>
      </c>
      <c r="F2817" s="117" t="s">
        <v>1021</v>
      </c>
      <c r="G2817" s="118" t="str">
        <f t="shared" si="43"/>
        <v>408964福岡県田川地区消防組合</v>
      </c>
      <c r="H2817" s="117"/>
      <c r="J2817" s="117"/>
      <c r="K2817" s="121">
        <v>1314563</v>
      </c>
      <c r="L2817" s="121">
        <v>608035</v>
      </c>
      <c r="M2817" s="121">
        <v>360172</v>
      </c>
      <c r="N2817" s="121">
        <v>199624</v>
      </c>
      <c r="O2817" s="121">
        <v>2258</v>
      </c>
    </row>
    <row r="2818" spans="1:15" x14ac:dyDescent="0.4">
      <c r="A2818" s="117" t="s">
        <v>6634</v>
      </c>
      <c r="B2818" s="117" t="s">
        <v>225</v>
      </c>
      <c r="C2818" s="117" t="s">
        <v>224</v>
      </c>
      <c r="D2818" s="117" t="s">
        <v>223</v>
      </c>
      <c r="E2818" s="117" t="s">
        <v>1020</v>
      </c>
      <c r="F2818" s="117" t="s">
        <v>1019</v>
      </c>
      <c r="G2818" s="118" t="str">
        <f t="shared" ref="G2818:G2881" si="44">E2818&amp;F2818</f>
        <v>408972北筑昇華苑組合</v>
      </c>
      <c r="H2818" s="117"/>
      <c r="J2818" s="117"/>
      <c r="K2818" s="121">
        <v>79337</v>
      </c>
      <c r="L2818" s="121">
        <v>41925</v>
      </c>
      <c r="M2818" s="121">
        <v>20106</v>
      </c>
      <c r="N2818" s="121">
        <v>11303</v>
      </c>
      <c r="O2818" s="121">
        <v>123</v>
      </c>
    </row>
    <row r="2819" spans="1:15" x14ac:dyDescent="0.4">
      <c r="A2819" s="117" t="s">
        <v>6634</v>
      </c>
      <c r="B2819" s="117" t="s">
        <v>225</v>
      </c>
      <c r="C2819" s="117" t="s">
        <v>224</v>
      </c>
      <c r="D2819" s="117" t="s">
        <v>223</v>
      </c>
      <c r="E2819" s="117" t="s">
        <v>1018</v>
      </c>
      <c r="F2819" s="117" t="s">
        <v>1017</v>
      </c>
      <c r="G2819" s="118" t="str">
        <f t="shared" si="44"/>
        <v>408981久留米広域市町村圏事務組合</v>
      </c>
      <c r="H2819" s="117"/>
      <c r="J2819" s="117"/>
      <c r="K2819" s="121">
        <v>2969480</v>
      </c>
      <c r="L2819" s="121">
        <v>1405296</v>
      </c>
      <c r="M2819" s="121">
        <v>883915</v>
      </c>
      <c r="N2819" s="121">
        <v>465965</v>
      </c>
      <c r="O2819" s="121">
        <v>6399</v>
      </c>
    </row>
    <row r="2820" spans="1:15" x14ac:dyDescent="0.4">
      <c r="A2820" s="117" t="s">
        <v>6634</v>
      </c>
      <c r="B2820" s="117" t="s">
        <v>225</v>
      </c>
      <c r="C2820" s="117" t="s">
        <v>224</v>
      </c>
      <c r="D2820" s="117" t="s">
        <v>223</v>
      </c>
      <c r="E2820" s="117" t="s">
        <v>1016</v>
      </c>
      <c r="F2820" s="117" t="s">
        <v>1015</v>
      </c>
      <c r="G2820" s="118" t="str">
        <f t="shared" si="44"/>
        <v>408999京築広域市町村圏事務組合</v>
      </c>
      <c r="H2820" s="117"/>
      <c r="J2820" s="117"/>
      <c r="K2820" s="121">
        <v>986916</v>
      </c>
      <c r="L2820" s="121">
        <v>467345</v>
      </c>
      <c r="M2820" s="121">
        <v>271490</v>
      </c>
      <c r="N2820" s="121">
        <v>148846</v>
      </c>
      <c r="O2820" s="121">
        <v>1660</v>
      </c>
    </row>
    <row r="2821" spans="1:15" x14ac:dyDescent="0.4">
      <c r="A2821" s="117" t="s">
        <v>6634</v>
      </c>
      <c r="B2821" s="117" t="s">
        <v>225</v>
      </c>
      <c r="C2821" s="117" t="s">
        <v>224</v>
      </c>
      <c r="D2821" s="117" t="s">
        <v>223</v>
      </c>
      <c r="E2821" s="117" t="s">
        <v>1014</v>
      </c>
      <c r="F2821" s="117" t="s">
        <v>1013</v>
      </c>
      <c r="G2821" s="118" t="str">
        <f t="shared" si="44"/>
        <v>409006宮若市外二町じん芥処理施設組合</v>
      </c>
      <c r="H2821" s="117"/>
      <c r="J2821" s="117"/>
      <c r="K2821" s="121">
        <v>8425</v>
      </c>
      <c r="L2821" s="121">
        <v>0</v>
      </c>
      <c r="M2821" s="121">
        <v>0</v>
      </c>
      <c r="N2821" s="121">
        <v>0</v>
      </c>
      <c r="O2821" s="121">
        <v>23</v>
      </c>
    </row>
    <row r="2822" spans="1:15" x14ac:dyDescent="0.4">
      <c r="A2822" s="117" t="s">
        <v>6634</v>
      </c>
      <c r="B2822" s="117" t="s">
        <v>225</v>
      </c>
      <c r="C2822" s="117" t="s">
        <v>224</v>
      </c>
      <c r="D2822" s="117" t="s">
        <v>223</v>
      </c>
      <c r="E2822" s="117" t="s">
        <v>1012</v>
      </c>
      <c r="F2822" s="117" t="s">
        <v>1011</v>
      </c>
      <c r="G2822" s="118" t="str">
        <f t="shared" si="44"/>
        <v>409022八女西部広域事務組合</v>
      </c>
      <c r="H2822" s="117"/>
      <c r="J2822" s="117"/>
      <c r="K2822" s="121">
        <v>104141</v>
      </c>
      <c r="L2822" s="121">
        <v>44048</v>
      </c>
      <c r="M2822" s="121">
        <v>18520</v>
      </c>
      <c r="N2822" s="121">
        <v>11399</v>
      </c>
      <c r="O2822" s="121">
        <v>230</v>
      </c>
    </row>
    <row r="2823" spans="1:15" x14ac:dyDescent="0.4">
      <c r="A2823" s="117" t="s">
        <v>6634</v>
      </c>
      <c r="B2823" s="117" t="s">
        <v>225</v>
      </c>
      <c r="C2823" s="117" t="s">
        <v>224</v>
      </c>
      <c r="D2823" s="117" t="s">
        <v>223</v>
      </c>
      <c r="E2823" s="117" t="s">
        <v>1010</v>
      </c>
      <c r="F2823" s="117" t="s">
        <v>1009</v>
      </c>
      <c r="G2823" s="118" t="str">
        <f t="shared" si="44"/>
        <v>409031築上郡自治会館等資産管理組合</v>
      </c>
      <c r="H2823" s="117"/>
      <c r="J2823" s="117"/>
      <c r="K2823" s="121">
        <v>0</v>
      </c>
      <c r="L2823" s="121">
        <v>0</v>
      </c>
      <c r="M2823" s="121">
        <v>0</v>
      </c>
      <c r="N2823" s="121">
        <v>0</v>
      </c>
      <c r="O2823" s="121">
        <v>0</v>
      </c>
    </row>
    <row r="2824" spans="1:15" x14ac:dyDescent="0.4">
      <c r="A2824" s="117" t="s">
        <v>6634</v>
      </c>
      <c r="B2824" s="117" t="s">
        <v>225</v>
      </c>
      <c r="C2824" s="117" t="s">
        <v>224</v>
      </c>
      <c r="D2824" s="117" t="s">
        <v>223</v>
      </c>
      <c r="E2824" s="117" t="s">
        <v>1008</v>
      </c>
      <c r="F2824" s="117" t="s">
        <v>1007</v>
      </c>
      <c r="G2824" s="118" t="str">
        <f t="shared" si="44"/>
        <v>409111直方・鞍手広域市町村圏事務組合</v>
      </c>
      <c r="H2824" s="117"/>
      <c r="J2824" s="117"/>
      <c r="K2824" s="121">
        <v>719272</v>
      </c>
      <c r="L2824" s="121">
        <v>323060</v>
      </c>
      <c r="M2824" s="121">
        <v>197670</v>
      </c>
      <c r="N2824" s="121">
        <v>102998</v>
      </c>
      <c r="O2824" s="121">
        <v>1307</v>
      </c>
    </row>
    <row r="2825" spans="1:15" x14ac:dyDescent="0.4">
      <c r="A2825" s="117" t="s">
        <v>6634</v>
      </c>
      <c r="B2825" s="117" t="s">
        <v>225</v>
      </c>
      <c r="C2825" s="117" t="s">
        <v>224</v>
      </c>
      <c r="D2825" s="117" t="s">
        <v>223</v>
      </c>
      <c r="E2825" s="117" t="s">
        <v>1006</v>
      </c>
      <c r="F2825" s="117" t="s">
        <v>1005</v>
      </c>
      <c r="G2825" s="118" t="str">
        <f t="shared" si="44"/>
        <v>409120甘木・朝倉広域市町村圏事務組合</v>
      </c>
      <c r="H2825" s="117"/>
      <c r="J2825" s="117"/>
      <c r="K2825" s="121">
        <v>997667</v>
      </c>
      <c r="L2825" s="121">
        <v>464199</v>
      </c>
      <c r="M2825" s="121">
        <v>279698</v>
      </c>
      <c r="N2825" s="121">
        <v>152309</v>
      </c>
      <c r="O2825" s="121">
        <v>1682</v>
      </c>
    </row>
    <row r="2826" spans="1:15" x14ac:dyDescent="0.4">
      <c r="A2826" s="117" t="s">
        <v>6634</v>
      </c>
      <c r="B2826" s="117" t="s">
        <v>225</v>
      </c>
      <c r="C2826" s="117" t="s">
        <v>224</v>
      </c>
      <c r="D2826" s="117" t="s">
        <v>223</v>
      </c>
      <c r="E2826" s="117" t="s">
        <v>1004</v>
      </c>
      <c r="F2826" s="117" t="s">
        <v>1003</v>
      </c>
      <c r="G2826" s="118" t="str">
        <f t="shared" si="44"/>
        <v>409146田川郡東部環境衛生施設組合</v>
      </c>
      <c r="H2826" s="117"/>
      <c r="J2826" s="117"/>
      <c r="K2826" s="121">
        <v>109151</v>
      </c>
      <c r="L2826" s="121">
        <v>53783</v>
      </c>
      <c r="M2826" s="121">
        <v>25504</v>
      </c>
      <c r="N2826" s="121">
        <v>16656</v>
      </c>
      <c r="O2826" s="121">
        <v>329</v>
      </c>
    </row>
    <row r="2827" spans="1:15" x14ac:dyDescent="0.4">
      <c r="A2827" s="117" t="s">
        <v>6634</v>
      </c>
      <c r="B2827" s="117" t="s">
        <v>225</v>
      </c>
      <c r="C2827" s="117" t="s">
        <v>224</v>
      </c>
      <c r="D2827" s="117" t="s">
        <v>223</v>
      </c>
      <c r="E2827" s="117" t="s">
        <v>1002</v>
      </c>
      <c r="F2827" s="117" t="s">
        <v>1001</v>
      </c>
      <c r="G2827" s="118" t="str">
        <f t="shared" si="44"/>
        <v>409154粕屋南部消防組合</v>
      </c>
      <c r="H2827" s="117"/>
      <c r="J2827" s="117"/>
      <c r="K2827" s="121">
        <v>1442393</v>
      </c>
      <c r="L2827" s="121">
        <v>692003</v>
      </c>
      <c r="M2827" s="121">
        <v>388877</v>
      </c>
      <c r="N2827" s="121">
        <v>219707</v>
      </c>
      <c r="O2827" s="121">
        <v>2490</v>
      </c>
    </row>
    <row r="2828" spans="1:15" x14ac:dyDescent="0.4">
      <c r="A2828" s="117" t="s">
        <v>6634</v>
      </c>
      <c r="B2828" s="117" t="s">
        <v>225</v>
      </c>
      <c r="C2828" s="117" t="s">
        <v>224</v>
      </c>
      <c r="D2828" s="117" t="s">
        <v>223</v>
      </c>
      <c r="E2828" s="117" t="s">
        <v>1000</v>
      </c>
      <c r="F2828" s="117" t="s">
        <v>999</v>
      </c>
      <c r="G2828" s="118" t="str">
        <f t="shared" si="44"/>
        <v>409171ふくおか県央環境施設組合</v>
      </c>
      <c r="H2828" s="117"/>
      <c r="J2828" s="117"/>
      <c r="K2828" s="121">
        <v>25467</v>
      </c>
      <c r="L2828" s="121">
        <v>13219</v>
      </c>
      <c r="M2828" s="121">
        <v>5532</v>
      </c>
      <c r="N2828" s="121">
        <v>3907</v>
      </c>
      <c r="O2828" s="121">
        <v>44</v>
      </c>
    </row>
    <row r="2829" spans="1:15" x14ac:dyDescent="0.4">
      <c r="A2829" s="117" t="s">
        <v>6634</v>
      </c>
      <c r="B2829" s="117" t="s">
        <v>225</v>
      </c>
      <c r="C2829" s="117" t="s">
        <v>224</v>
      </c>
      <c r="D2829" s="117" t="s">
        <v>223</v>
      </c>
      <c r="E2829" s="117" t="s">
        <v>998</v>
      </c>
      <c r="F2829" s="117" t="s">
        <v>997</v>
      </c>
      <c r="G2829" s="118" t="str">
        <f t="shared" si="44"/>
        <v>409227田川地区斎場組合</v>
      </c>
      <c r="H2829" s="117"/>
      <c r="J2829" s="117"/>
      <c r="K2829" s="121">
        <v>15977</v>
      </c>
      <c r="L2829" s="121">
        <v>8475</v>
      </c>
      <c r="M2829" s="121">
        <v>4111</v>
      </c>
      <c r="N2829" s="121">
        <v>2582</v>
      </c>
      <c r="O2829" s="121">
        <v>9</v>
      </c>
    </row>
    <row r="2830" spans="1:15" x14ac:dyDescent="0.4">
      <c r="A2830" s="117" t="s">
        <v>6634</v>
      </c>
      <c r="B2830" s="117" t="s">
        <v>225</v>
      </c>
      <c r="C2830" s="117" t="s">
        <v>224</v>
      </c>
      <c r="D2830" s="117" t="s">
        <v>223</v>
      </c>
      <c r="E2830" s="117" t="s">
        <v>996</v>
      </c>
      <c r="F2830" s="117" t="s">
        <v>995</v>
      </c>
      <c r="G2830" s="118" t="str">
        <f t="shared" si="44"/>
        <v>409251宗像地区事務組合</v>
      </c>
      <c r="H2830" s="117"/>
      <c r="J2830" s="117"/>
      <c r="K2830" s="121">
        <v>1143452</v>
      </c>
      <c r="L2830" s="121">
        <v>540901</v>
      </c>
      <c r="M2830" s="121">
        <v>318640</v>
      </c>
      <c r="N2830" s="121">
        <v>170129</v>
      </c>
      <c r="O2830" s="121">
        <v>2023</v>
      </c>
    </row>
    <row r="2831" spans="1:15" x14ac:dyDescent="0.4">
      <c r="A2831" s="117" t="s">
        <v>6634</v>
      </c>
      <c r="B2831" s="117" t="s">
        <v>225</v>
      </c>
      <c r="C2831" s="117" t="s">
        <v>224</v>
      </c>
      <c r="D2831" s="117" t="s">
        <v>223</v>
      </c>
      <c r="E2831" s="117" t="s">
        <v>994</v>
      </c>
      <c r="F2831" s="117" t="s">
        <v>993</v>
      </c>
      <c r="G2831" s="118" t="str">
        <f t="shared" si="44"/>
        <v>409278豊前市外二町清掃施設組合</v>
      </c>
      <c r="H2831" s="117"/>
      <c r="J2831" s="117"/>
      <c r="K2831" s="121">
        <v>113556</v>
      </c>
      <c r="L2831" s="121">
        <v>55870</v>
      </c>
      <c r="M2831" s="121">
        <v>27712</v>
      </c>
      <c r="N2831" s="121">
        <v>17198</v>
      </c>
      <c r="O2831" s="121">
        <v>297</v>
      </c>
    </row>
    <row r="2832" spans="1:15" x14ac:dyDescent="0.4">
      <c r="A2832" s="117" t="s">
        <v>6634</v>
      </c>
      <c r="B2832" s="117" t="s">
        <v>225</v>
      </c>
      <c r="C2832" s="117" t="s">
        <v>224</v>
      </c>
      <c r="D2832" s="117" t="s">
        <v>223</v>
      </c>
      <c r="E2832" s="117" t="s">
        <v>992</v>
      </c>
      <c r="F2832" s="117" t="s">
        <v>991</v>
      </c>
      <c r="G2832" s="118" t="str">
        <f t="shared" si="44"/>
        <v>409294行橋市・みやこ町清掃施設組合</v>
      </c>
      <c r="H2832" s="117"/>
      <c r="J2832" s="117"/>
      <c r="K2832" s="121">
        <v>15000</v>
      </c>
      <c r="L2832" s="121">
        <v>5250</v>
      </c>
      <c r="M2832" s="121">
        <v>2377</v>
      </c>
      <c r="N2832" s="121">
        <v>1555</v>
      </c>
      <c r="O2832" s="121">
        <v>27</v>
      </c>
    </row>
    <row r="2833" spans="1:15" x14ac:dyDescent="0.4">
      <c r="A2833" s="117" t="s">
        <v>6634</v>
      </c>
      <c r="B2833" s="117" t="s">
        <v>225</v>
      </c>
      <c r="C2833" s="117" t="s">
        <v>224</v>
      </c>
      <c r="D2833" s="117" t="s">
        <v>223</v>
      </c>
      <c r="E2833" s="117" t="s">
        <v>990</v>
      </c>
      <c r="F2833" s="117" t="s">
        <v>989</v>
      </c>
      <c r="G2833" s="118" t="str">
        <f t="shared" si="44"/>
        <v>409308大野城太宰府環境施設組合</v>
      </c>
      <c r="H2833" s="117"/>
      <c r="J2833" s="117"/>
      <c r="K2833" s="121">
        <v>5813</v>
      </c>
      <c r="L2833" s="121">
        <v>0</v>
      </c>
      <c r="M2833" s="121">
        <v>274</v>
      </c>
      <c r="N2833" s="121">
        <v>0</v>
      </c>
      <c r="O2833" s="121">
        <v>2</v>
      </c>
    </row>
    <row r="2834" spans="1:15" x14ac:dyDescent="0.4">
      <c r="A2834" s="117" t="s">
        <v>6634</v>
      </c>
      <c r="B2834" s="117" t="s">
        <v>225</v>
      </c>
      <c r="C2834" s="117" t="s">
        <v>224</v>
      </c>
      <c r="D2834" s="117" t="s">
        <v>223</v>
      </c>
      <c r="E2834" s="117" t="s">
        <v>988</v>
      </c>
      <c r="F2834" s="117" t="s">
        <v>987</v>
      </c>
      <c r="G2834" s="118" t="str">
        <f t="shared" si="44"/>
        <v>409324甘木・朝倉・三井環境施設組合</v>
      </c>
      <c r="H2834" s="117"/>
      <c r="J2834" s="117"/>
      <c r="K2834" s="121">
        <v>64681</v>
      </c>
      <c r="L2834" s="121">
        <v>19499</v>
      </c>
      <c r="M2834" s="121">
        <v>10519</v>
      </c>
      <c r="N2834" s="121">
        <v>6055</v>
      </c>
      <c r="O2834" s="121">
        <v>130</v>
      </c>
    </row>
    <row r="2835" spans="1:15" x14ac:dyDescent="0.4">
      <c r="A2835" s="117" t="s">
        <v>6634</v>
      </c>
      <c r="B2835" s="117" t="s">
        <v>225</v>
      </c>
      <c r="C2835" s="117" t="s">
        <v>224</v>
      </c>
      <c r="D2835" s="117" t="s">
        <v>223</v>
      </c>
      <c r="E2835" s="117" t="s">
        <v>986</v>
      </c>
      <c r="F2835" s="117" t="s">
        <v>985</v>
      </c>
      <c r="G2835" s="118" t="str">
        <f t="shared" si="44"/>
        <v>409332粕屋北部消防組合</v>
      </c>
      <c r="H2835" s="117"/>
      <c r="J2835" s="117"/>
      <c r="K2835" s="121">
        <v>824167</v>
      </c>
      <c r="L2835" s="121">
        <v>393394</v>
      </c>
      <c r="M2835" s="121">
        <v>224486</v>
      </c>
      <c r="N2835" s="121">
        <v>125061</v>
      </c>
      <c r="O2835" s="121">
        <v>1448</v>
      </c>
    </row>
    <row r="2836" spans="1:15" x14ac:dyDescent="0.4">
      <c r="A2836" s="117" t="s">
        <v>6634</v>
      </c>
      <c r="B2836" s="117" t="s">
        <v>225</v>
      </c>
      <c r="C2836" s="117" t="s">
        <v>224</v>
      </c>
      <c r="D2836" s="117" t="s">
        <v>223</v>
      </c>
      <c r="E2836" s="117" t="s">
        <v>984</v>
      </c>
      <c r="F2836" s="117" t="s">
        <v>983</v>
      </c>
      <c r="G2836" s="118" t="str">
        <f t="shared" si="44"/>
        <v>409341有明生活環境施設組合</v>
      </c>
      <c r="H2836" s="117"/>
      <c r="J2836" s="117"/>
      <c r="K2836" s="121">
        <v>37415</v>
      </c>
      <c r="L2836" s="121">
        <v>8962</v>
      </c>
      <c r="M2836" s="121">
        <v>5436</v>
      </c>
      <c r="N2836" s="121">
        <v>4247</v>
      </c>
      <c r="O2836" s="121">
        <v>35</v>
      </c>
    </row>
    <row r="2837" spans="1:15" x14ac:dyDescent="0.4">
      <c r="A2837" s="117" t="s">
        <v>6634</v>
      </c>
      <c r="B2837" s="117" t="s">
        <v>225</v>
      </c>
      <c r="C2837" s="117" t="s">
        <v>224</v>
      </c>
      <c r="D2837" s="117" t="s">
        <v>223</v>
      </c>
      <c r="E2837" s="117" t="s">
        <v>982</v>
      </c>
      <c r="F2837" s="117" t="s">
        <v>981</v>
      </c>
      <c r="G2837" s="118" t="str">
        <f t="shared" si="44"/>
        <v>409359須恵町外二ヶ町清掃施設組合</v>
      </c>
      <c r="H2837" s="117"/>
      <c r="J2837" s="117"/>
      <c r="K2837" s="121">
        <v>13480</v>
      </c>
      <c r="L2837" s="121">
        <v>4882</v>
      </c>
      <c r="M2837" s="121">
        <v>2338</v>
      </c>
      <c r="N2837" s="121">
        <v>1508</v>
      </c>
      <c r="O2837" s="121">
        <v>25</v>
      </c>
    </row>
    <row r="2838" spans="1:15" x14ac:dyDescent="0.4">
      <c r="A2838" s="117" t="s">
        <v>6634</v>
      </c>
      <c r="B2838" s="117" t="s">
        <v>225</v>
      </c>
      <c r="C2838" s="117" t="s">
        <v>224</v>
      </c>
      <c r="D2838" s="117" t="s">
        <v>223</v>
      </c>
      <c r="E2838" s="117" t="s">
        <v>980</v>
      </c>
      <c r="F2838" s="117" t="s">
        <v>979</v>
      </c>
      <c r="G2838" s="118" t="str">
        <f t="shared" si="44"/>
        <v>409367遠賀・中間地域広域行政事務組合</v>
      </c>
      <c r="H2838" s="117"/>
      <c r="J2838" s="117"/>
      <c r="K2838" s="121">
        <v>1094955</v>
      </c>
      <c r="L2838" s="121">
        <v>557938</v>
      </c>
      <c r="M2838" s="121">
        <v>302513</v>
      </c>
      <c r="N2838" s="121">
        <v>173899</v>
      </c>
      <c r="O2838" s="121">
        <v>1997</v>
      </c>
    </row>
    <row r="2839" spans="1:15" x14ac:dyDescent="0.4">
      <c r="A2839" s="117" t="s">
        <v>6634</v>
      </c>
      <c r="B2839" s="117" t="s">
        <v>225</v>
      </c>
      <c r="C2839" s="117" t="s">
        <v>224</v>
      </c>
      <c r="D2839" s="117" t="s">
        <v>223</v>
      </c>
      <c r="E2839" s="117" t="s">
        <v>978</v>
      </c>
      <c r="F2839" s="117" t="s">
        <v>977</v>
      </c>
      <c r="G2839" s="118" t="str">
        <f t="shared" si="44"/>
        <v>409375筑紫野・小郡・基山清掃施設組合</v>
      </c>
      <c r="H2839" s="117"/>
      <c r="J2839" s="117"/>
      <c r="K2839" s="121">
        <v>57683</v>
      </c>
      <c r="L2839" s="121">
        <v>19861</v>
      </c>
      <c r="M2839" s="121">
        <v>10021</v>
      </c>
      <c r="N2839" s="121">
        <v>6047</v>
      </c>
      <c r="O2839" s="121">
        <v>94</v>
      </c>
    </row>
    <row r="2840" spans="1:15" x14ac:dyDescent="0.4">
      <c r="A2840" s="117" t="s">
        <v>6634</v>
      </c>
      <c r="B2840" s="117" t="s">
        <v>225</v>
      </c>
      <c r="C2840" s="117" t="s">
        <v>224</v>
      </c>
      <c r="D2840" s="117" t="s">
        <v>223</v>
      </c>
      <c r="E2840" s="117" t="s">
        <v>976</v>
      </c>
      <c r="F2840" s="117" t="s">
        <v>975</v>
      </c>
      <c r="G2840" s="118" t="str">
        <f t="shared" si="44"/>
        <v>409391福岡県自治振興組合</v>
      </c>
      <c r="H2840" s="117"/>
      <c r="J2840" s="117"/>
      <c r="K2840" s="121">
        <v>21163</v>
      </c>
      <c r="L2840" s="121">
        <v>0</v>
      </c>
      <c r="M2840" s="121">
        <v>0</v>
      </c>
      <c r="N2840" s="121">
        <v>3189</v>
      </c>
      <c r="O2840" s="121">
        <v>8</v>
      </c>
    </row>
    <row r="2841" spans="1:15" x14ac:dyDescent="0.4">
      <c r="A2841" s="117" t="s">
        <v>6634</v>
      </c>
      <c r="B2841" s="117" t="s">
        <v>225</v>
      </c>
      <c r="C2841" s="117" t="s">
        <v>224</v>
      </c>
      <c r="D2841" s="117" t="s">
        <v>223</v>
      </c>
      <c r="E2841" s="117" t="s">
        <v>974</v>
      </c>
      <c r="F2841" s="117" t="s">
        <v>973</v>
      </c>
      <c r="G2841" s="118" t="str">
        <f t="shared" si="44"/>
        <v>409405春日大野城衛生施設組合</v>
      </c>
      <c r="H2841" s="117"/>
      <c r="J2841" s="117"/>
      <c r="K2841" s="121">
        <v>8387</v>
      </c>
      <c r="L2841" s="121">
        <v>0</v>
      </c>
      <c r="M2841" s="121">
        <v>0</v>
      </c>
      <c r="N2841" s="121">
        <v>0</v>
      </c>
      <c r="O2841" s="121">
        <v>22</v>
      </c>
    </row>
    <row r="2842" spans="1:15" x14ac:dyDescent="0.4">
      <c r="A2842" s="117" t="s">
        <v>6634</v>
      </c>
      <c r="B2842" s="117" t="s">
        <v>225</v>
      </c>
      <c r="C2842" s="117" t="s">
        <v>224</v>
      </c>
      <c r="D2842" s="117" t="s">
        <v>223</v>
      </c>
      <c r="E2842" s="117" t="s">
        <v>972</v>
      </c>
      <c r="F2842" s="117" t="s">
        <v>971</v>
      </c>
      <c r="G2842" s="118" t="str">
        <f t="shared" si="44"/>
        <v>409413田川地区清掃施設組合</v>
      </c>
      <c r="H2842" s="117"/>
      <c r="J2842" s="117"/>
      <c r="K2842" s="121">
        <v>162443</v>
      </c>
      <c r="L2842" s="121">
        <v>87949</v>
      </c>
      <c r="M2842" s="121">
        <v>45832</v>
      </c>
      <c r="N2842" s="121">
        <v>27207</v>
      </c>
      <c r="O2842" s="121">
        <v>429</v>
      </c>
    </row>
    <row r="2843" spans="1:15" x14ac:dyDescent="0.4">
      <c r="A2843" s="117" t="s">
        <v>6634</v>
      </c>
      <c r="B2843" s="117" t="s">
        <v>225</v>
      </c>
      <c r="C2843" s="117" t="s">
        <v>224</v>
      </c>
      <c r="D2843" s="117" t="s">
        <v>223</v>
      </c>
      <c r="E2843" s="117" t="s">
        <v>970</v>
      </c>
      <c r="F2843" s="117" t="s">
        <v>969</v>
      </c>
      <c r="G2843" s="118" t="str">
        <f t="shared" si="44"/>
        <v>409448大牟田・荒尾清掃施設組合</v>
      </c>
      <c r="H2843" s="117"/>
      <c r="J2843" s="117"/>
      <c r="K2843" s="121">
        <v>2833</v>
      </c>
      <c r="L2843" s="121">
        <v>0</v>
      </c>
      <c r="M2843" s="121">
        <v>0</v>
      </c>
      <c r="N2843" s="121">
        <v>0</v>
      </c>
      <c r="O2843" s="121">
        <v>0</v>
      </c>
    </row>
    <row r="2844" spans="1:15" x14ac:dyDescent="0.4">
      <c r="A2844" s="117" t="s">
        <v>6634</v>
      </c>
      <c r="B2844" s="117" t="s">
        <v>225</v>
      </c>
      <c r="C2844" s="117" t="s">
        <v>224</v>
      </c>
      <c r="D2844" s="117" t="s">
        <v>223</v>
      </c>
      <c r="E2844" s="117" t="s">
        <v>968</v>
      </c>
      <c r="F2844" s="117" t="s">
        <v>967</v>
      </c>
      <c r="G2844" s="118" t="str">
        <f t="shared" si="44"/>
        <v>409456筑慈苑施設組合</v>
      </c>
      <c r="H2844" s="117"/>
      <c r="J2844" s="117"/>
      <c r="K2844" s="121">
        <v>24742</v>
      </c>
      <c r="L2844" s="121">
        <v>4949</v>
      </c>
      <c r="M2844" s="121">
        <v>3291</v>
      </c>
      <c r="N2844" s="121">
        <v>1729</v>
      </c>
      <c r="O2844" s="121">
        <v>10</v>
      </c>
    </row>
    <row r="2845" spans="1:15" x14ac:dyDescent="0.4">
      <c r="A2845" s="117" t="s">
        <v>6634</v>
      </c>
      <c r="B2845" s="117" t="s">
        <v>225</v>
      </c>
      <c r="C2845" s="117" t="s">
        <v>224</v>
      </c>
      <c r="D2845" s="117" t="s">
        <v>223</v>
      </c>
      <c r="E2845" s="117" t="s">
        <v>966</v>
      </c>
      <c r="F2845" s="117" t="s">
        <v>965</v>
      </c>
      <c r="G2845" s="118" t="str">
        <f t="shared" si="44"/>
        <v>409464八女中部衛生施設事務組合</v>
      </c>
      <c r="H2845" s="117"/>
      <c r="J2845" s="117"/>
      <c r="K2845" s="121">
        <v>404</v>
      </c>
      <c r="L2845" s="121">
        <v>0</v>
      </c>
      <c r="M2845" s="121">
        <v>0</v>
      </c>
      <c r="N2845" s="121">
        <v>0</v>
      </c>
      <c r="O2845" s="121">
        <v>0</v>
      </c>
    </row>
    <row r="2846" spans="1:15" x14ac:dyDescent="0.4">
      <c r="A2846" s="117" t="s">
        <v>6634</v>
      </c>
      <c r="B2846" s="117" t="s">
        <v>225</v>
      </c>
      <c r="C2846" s="117" t="s">
        <v>224</v>
      </c>
      <c r="D2846" s="117" t="s">
        <v>223</v>
      </c>
      <c r="E2846" s="117" t="s">
        <v>964</v>
      </c>
      <c r="F2846" s="117" t="s">
        <v>963</v>
      </c>
      <c r="G2846" s="118" t="str">
        <f t="shared" si="44"/>
        <v>409511福岡都市圏広域行政事業組合（普通会計分）</v>
      </c>
      <c r="H2846" s="117"/>
      <c r="J2846" s="117"/>
      <c r="K2846" s="121">
        <v>2129</v>
      </c>
      <c r="L2846" s="121">
        <v>0</v>
      </c>
      <c r="M2846" s="121">
        <v>0</v>
      </c>
      <c r="N2846" s="121">
        <v>0</v>
      </c>
      <c r="O2846" s="121">
        <v>0</v>
      </c>
    </row>
    <row r="2847" spans="1:15" x14ac:dyDescent="0.4">
      <c r="A2847" s="117" t="s">
        <v>6634</v>
      </c>
      <c r="B2847" s="117" t="s">
        <v>225</v>
      </c>
      <c r="C2847" s="117" t="s">
        <v>224</v>
      </c>
      <c r="D2847" s="117" t="s">
        <v>223</v>
      </c>
      <c r="E2847" s="117" t="s">
        <v>962</v>
      </c>
      <c r="F2847" s="117" t="s">
        <v>961</v>
      </c>
      <c r="G2847" s="118" t="str">
        <f t="shared" si="44"/>
        <v>409537宇美町・志免町衛生施設組合</v>
      </c>
      <c r="H2847" s="117"/>
      <c r="J2847" s="117"/>
      <c r="K2847" s="121">
        <v>10190</v>
      </c>
      <c r="L2847" s="121">
        <v>0</v>
      </c>
      <c r="M2847" s="121">
        <v>0</v>
      </c>
      <c r="N2847" s="121">
        <v>0</v>
      </c>
      <c r="O2847" s="121">
        <v>15</v>
      </c>
    </row>
    <row r="2848" spans="1:15" x14ac:dyDescent="0.4">
      <c r="A2848" s="117" t="s">
        <v>6634</v>
      </c>
      <c r="B2848" s="117" t="s">
        <v>225</v>
      </c>
      <c r="C2848" s="117" t="s">
        <v>224</v>
      </c>
      <c r="D2848" s="117" t="s">
        <v>223</v>
      </c>
      <c r="E2848" s="117" t="s">
        <v>960</v>
      </c>
      <c r="F2848" s="117" t="s">
        <v>959</v>
      </c>
      <c r="G2848" s="118" t="str">
        <f t="shared" si="44"/>
        <v>409545福岡県介護保険広域連合</v>
      </c>
      <c r="H2848" s="117"/>
      <c r="J2848" s="117"/>
      <c r="K2848" s="121">
        <v>80127</v>
      </c>
      <c r="L2848" s="121">
        <v>37359</v>
      </c>
      <c r="M2848" s="121">
        <v>18409</v>
      </c>
      <c r="N2848" s="121">
        <v>10980</v>
      </c>
      <c r="O2848" s="121">
        <v>69</v>
      </c>
    </row>
    <row r="2849" spans="1:15" x14ac:dyDescent="0.4">
      <c r="A2849" s="117" t="s">
        <v>6634</v>
      </c>
      <c r="B2849" s="117" t="s">
        <v>225</v>
      </c>
      <c r="C2849" s="117" t="s">
        <v>224</v>
      </c>
      <c r="D2849" s="117" t="s">
        <v>223</v>
      </c>
      <c r="E2849" s="117" t="s">
        <v>958</v>
      </c>
      <c r="F2849" s="117" t="s">
        <v>957</v>
      </c>
      <c r="G2849" s="118" t="str">
        <f t="shared" si="44"/>
        <v>409553福岡都市圏南部環境事業組合</v>
      </c>
      <c r="H2849" s="117"/>
      <c r="J2849" s="117"/>
      <c r="K2849" s="121">
        <v>10575</v>
      </c>
      <c r="L2849" s="121">
        <v>0</v>
      </c>
      <c r="M2849" s="121">
        <v>0</v>
      </c>
      <c r="N2849" s="121">
        <v>0</v>
      </c>
      <c r="O2849" s="121">
        <v>0</v>
      </c>
    </row>
    <row r="2850" spans="1:15" x14ac:dyDescent="0.4">
      <c r="A2850" s="117" t="s">
        <v>6634</v>
      </c>
      <c r="B2850" s="117" t="s">
        <v>225</v>
      </c>
      <c r="C2850" s="117" t="s">
        <v>224</v>
      </c>
      <c r="D2850" s="117" t="s">
        <v>223</v>
      </c>
      <c r="E2850" s="117" t="s">
        <v>956</v>
      </c>
      <c r="F2850" s="117" t="s">
        <v>955</v>
      </c>
      <c r="G2850" s="118" t="str">
        <f t="shared" si="44"/>
        <v>409561福岡県後期高齢者医療広域連合</v>
      </c>
      <c r="H2850" s="117"/>
      <c r="J2850" s="117"/>
      <c r="K2850" s="121">
        <v>584</v>
      </c>
      <c r="L2850" s="121">
        <v>0</v>
      </c>
      <c r="M2850" s="121">
        <v>386</v>
      </c>
      <c r="N2850" s="121">
        <v>0</v>
      </c>
      <c r="O2850" s="121">
        <v>0</v>
      </c>
    </row>
    <row r="2851" spans="1:15" x14ac:dyDescent="0.4">
      <c r="A2851" s="117" t="s">
        <v>6634</v>
      </c>
      <c r="B2851" s="117" t="s">
        <v>225</v>
      </c>
      <c r="C2851" s="117" t="s">
        <v>224</v>
      </c>
      <c r="D2851" s="117" t="s">
        <v>223</v>
      </c>
      <c r="E2851" s="117" t="s">
        <v>954</v>
      </c>
      <c r="F2851" s="117" t="s">
        <v>953</v>
      </c>
      <c r="G2851" s="118" t="str">
        <f t="shared" si="44"/>
        <v>409570福岡都市圏広域行政事業組合（事業会計分）</v>
      </c>
      <c r="H2851" s="117"/>
      <c r="J2851" s="117"/>
      <c r="K2851" s="121">
        <v>0</v>
      </c>
      <c r="L2851" s="121">
        <v>0</v>
      </c>
      <c r="M2851" s="121">
        <v>0</v>
      </c>
      <c r="N2851" s="121">
        <v>0</v>
      </c>
      <c r="O2851" s="121">
        <v>0</v>
      </c>
    </row>
    <row r="2852" spans="1:15" x14ac:dyDescent="0.4">
      <c r="A2852" s="117" t="s">
        <v>6634</v>
      </c>
      <c r="B2852" s="117" t="s">
        <v>225</v>
      </c>
      <c r="C2852" s="117" t="s">
        <v>224</v>
      </c>
      <c r="D2852" s="117" t="s">
        <v>223</v>
      </c>
      <c r="E2852" s="117" t="s">
        <v>952</v>
      </c>
      <c r="F2852" s="117" t="s">
        <v>951</v>
      </c>
      <c r="G2852" s="118" t="str">
        <f t="shared" si="44"/>
        <v>409588下田川清掃施設組合</v>
      </c>
      <c r="H2852" s="117"/>
      <c r="J2852" s="117"/>
      <c r="K2852" s="121">
        <v>94540</v>
      </c>
      <c r="L2852" s="121">
        <v>46078</v>
      </c>
      <c r="M2852" s="121">
        <v>21820</v>
      </c>
      <c r="N2852" s="121">
        <v>14439</v>
      </c>
      <c r="O2852" s="121">
        <v>242</v>
      </c>
    </row>
    <row r="2853" spans="1:15" x14ac:dyDescent="0.4">
      <c r="A2853" s="117" t="s">
        <v>6634</v>
      </c>
      <c r="B2853" s="117" t="s">
        <v>225</v>
      </c>
      <c r="C2853" s="117" t="s">
        <v>224</v>
      </c>
      <c r="D2853" s="117" t="s">
        <v>223</v>
      </c>
      <c r="E2853" s="117" t="s">
        <v>949</v>
      </c>
      <c r="F2853" s="117" t="s">
        <v>948</v>
      </c>
      <c r="G2853" s="118" t="str">
        <f t="shared" si="44"/>
        <v>412015佐賀市</v>
      </c>
      <c r="H2853" s="117"/>
      <c r="J2853" s="117"/>
      <c r="K2853" s="121">
        <v>13605659</v>
      </c>
      <c r="L2853" s="121">
        <v>5631171</v>
      </c>
      <c r="M2853" s="121">
        <v>3079159</v>
      </c>
      <c r="N2853" s="121">
        <v>1935191</v>
      </c>
      <c r="O2853" s="121">
        <v>12209</v>
      </c>
    </row>
    <row r="2854" spans="1:15" x14ac:dyDescent="0.4">
      <c r="A2854" s="117" t="s">
        <v>6634</v>
      </c>
      <c r="B2854" s="117" t="s">
        <v>225</v>
      </c>
      <c r="C2854" s="117" t="s">
        <v>224</v>
      </c>
      <c r="D2854" s="117" t="s">
        <v>223</v>
      </c>
      <c r="E2854" s="117" t="s">
        <v>946</v>
      </c>
      <c r="F2854" s="117" t="s">
        <v>945</v>
      </c>
      <c r="G2854" s="118" t="str">
        <f t="shared" si="44"/>
        <v>412023唐津市</v>
      </c>
      <c r="H2854" s="117"/>
      <c r="J2854" s="117"/>
      <c r="K2854" s="121">
        <v>10467094</v>
      </c>
      <c r="L2854" s="121">
        <v>4184471</v>
      </c>
      <c r="M2854" s="121">
        <v>2197345</v>
      </c>
      <c r="N2854" s="121">
        <v>1433694</v>
      </c>
      <c r="O2854" s="121">
        <v>11482</v>
      </c>
    </row>
    <row r="2855" spans="1:15" x14ac:dyDescent="0.4">
      <c r="A2855" s="117" t="s">
        <v>6634</v>
      </c>
      <c r="B2855" s="117" t="s">
        <v>225</v>
      </c>
      <c r="C2855" s="117" t="s">
        <v>224</v>
      </c>
      <c r="D2855" s="117" t="s">
        <v>223</v>
      </c>
      <c r="E2855" s="117" t="s">
        <v>944</v>
      </c>
      <c r="F2855" s="117" t="s">
        <v>943</v>
      </c>
      <c r="G2855" s="118" t="str">
        <f t="shared" si="44"/>
        <v>412031鳥栖市</v>
      </c>
      <c r="H2855" s="117"/>
      <c r="J2855" s="117"/>
      <c r="K2855" s="121">
        <v>3208277</v>
      </c>
      <c r="L2855" s="121">
        <v>1467350</v>
      </c>
      <c r="M2855" s="121">
        <v>746651</v>
      </c>
      <c r="N2855" s="121">
        <v>512402</v>
      </c>
      <c r="O2855" s="121">
        <v>0</v>
      </c>
    </row>
    <row r="2856" spans="1:15" x14ac:dyDescent="0.4">
      <c r="A2856" s="117" t="s">
        <v>6634</v>
      </c>
      <c r="B2856" s="117" t="s">
        <v>225</v>
      </c>
      <c r="C2856" s="117" t="s">
        <v>224</v>
      </c>
      <c r="D2856" s="117" t="s">
        <v>223</v>
      </c>
      <c r="E2856" s="117" t="s">
        <v>942</v>
      </c>
      <c r="F2856" s="117" t="s">
        <v>941</v>
      </c>
      <c r="G2856" s="118" t="str">
        <f t="shared" si="44"/>
        <v>412040多久市</v>
      </c>
      <c r="H2856" s="117"/>
      <c r="J2856" s="117"/>
      <c r="K2856" s="121">
        <v>1754335</v>
      </c>
      <c r="L2856" s="121">
        <v>719286</v>
      </c>
      <c r="M2856" s="121">
        <v>343304</v>
      </c>
      <c r="N2856" s="121">
        <v>264891</v>
      </c>
      <c r="O2856" s="121">
        <v>1394</v>
      </c>
    </row>
    <row r="2857" spans="1:15" x14ac:dyDescent="0.4">
      <c r="A2857" s="117" t="s">
        <v>6634</v>
      </c>
      <c r="B2857" s="117" t="s">
        <v>225</v>
      </c>
      <c r="C2857" s="117" t="s">
        <v>224</v>
      </c>
      <c r="D2857" s="117" t="s">
        <v>223</v>
      </c>
      <c r="E2857" s="117" t="s">
        <v>940</v>
      </c>
      <c r="F2857" s="117" t="s">
        <v>939</v>
      </c>
      <c r="G2857" s="118" t="str">
        <f t="shared" si="44"/>
        <v>412058伊万里市</v>
      </c>
      <c r="H2857" s="117"/>
      <c r="J2857" s="117"/>
      <c r="K2857" s="121">
        <v>3657554</v>
      </c>
      <c r="L2857" s="121">
        <v>1512152</v>
      </c>
      <c r="M2857" s="121">
        <v>771721</v>
      </c>
      <c r="N2857" s="121">
        <v>530548</v>
      </c>
      <c r="O2857" s="121">
        <v>2681</v>
      </c>
    </row>
    <row r="2858" spans="1:15" x14ac:dyDescent="0.4">
      <c r="A2858" s="117" t="s">
        <v>6634</v>
      </c>
      <c r="B2858" s="117" t="s">
        <v>225</v>
      </c>
      <c r="C2858" s="117" t="s">
        <v>224</v>
      </c>
      <c r="D2858" s="117" t="s">
        <v>223</v>
      </c>
      <c r="E2858" s="117" t="s">
        <v>938</v>
      </c>
      <c r="F2858" s="117" t="s">
        <v>937</v>
      </c>
      <c r="G2858" s="118" t="str">
        <f t="shared" si="44"/>
        <v>412066武雄市</v>
      </c>
      <c r="H2858" s="117"/>
      <c r="J2858" s="117"/>
      <c r="K2858" s="121">
        <v>2983497</v>
      </c>
      <c r="L2858" s="121">
        <v>1186333</v>
      </c>
      <c r="M2858" s="121">
        <v>596614</v>
      </c>
      <c r="N2858" s="121">
        <v>429474</v>
      </c>
      <c r="O2858" s="121">
        <v>2659</v>
      </c>
    </row>
    <row r="2859" spans="1:15" x14ac:dyDescent="0.4">
      <c r="A2859" s="117" t="s">
        <v>6634</v>
      </c>
      <c r="B2859" s="117" t="s">
        <v>225</v>
      </c>
      <c r="C2859" s="117" t="s">
        <v>224</v>
      </c>
      <c r="D2859" s="117" t="s">
        <v>223</v>
      </c>
      <c r="E2859" s="117" t="s">
        <v>936</v>
      </c>
      <c r="F2859" s="117" t="s">
        <v>935</v>
      </c>
      <c r="G2859" s="118" t="str">
        <f t="shared" si="44"/>
        <v>412074鹿島市</v>
      </c>
      <c r="H2859" s="117"/>
      <c r="J2859" s="117"/>
      <c r="K2859" s="121">
        <v>2118439</v>
      </c>
      <c r="L2859" s="121">
        <v>801800</v>
      </c>
      <c r="M2859" s="121">
        <v>399940</v>
      </c>
      <c r="N2859" s="121">
        <v>294014</v>
      </c>
      <c r="O2859" s="121">
        <v>2103</v>
      </c>
    </row>
    <row r="2860" spans="1:15" x14ac:dyDescent="0.4">
      <c r="A2860" s="117" t="s">
        <v>6634</v>
      </c>
      <c r="B2860" s="117" t="s">
        <v>225</v>
      </c>
      <c r="C2860" s="117" t="s">
        <v>224</v>
      </c>
      <c r="D2860" s="117" t="s">
        <v>223</v>
      </c>
      <c r="E2860" s="117" t="s">
        <v>934</v>
      </c>
      <c r="F2860" s="117" t="s">
        <v>933</v>
      </c>
      <c r="G2860" s="118" t="str">
        <f t="shared" si="44"/>
        <v>412082小城市</v>
      </c>
      <c r="H2860" s="117"/>
      <c r="J2860" s="117"/>
      <c r="K2860" s="121">
        <v>3296661</v>
      </c>
      <c r="L2860" s="121">
        <v>1242967</v>
      </c>
      <c r="M2860" s="121">
        <v>629961</v>
      </c>
      <c r="N2860" s="121">
        <v>439403</v>
      </c>
      <c r="O2860" s="121">
        <v>1907</v>
      </c>
    </row>
    <row r="2861" spans="1:15" x14ac:dyDescent="0.4">
      <c r="A2861" s="117" t="s">
        <v>6634</v>
      </c>
      <c r="B2861" s="117" t="s">
        <v>225</v>
      </c>
      <c r="C2861" s="117" t="s">
        <v>224</v>
      </c>
      <c r="D2861" s="117" t="s">
        <v>223</v>
      </c>
      <c r="E2861" s="117" t="s">
        <v>932</v>
      </c>
      <c r="F2861" s="117" t="s">
        <v>931</v>
      </c>
      <c r="G2861" s="118" t="str">
        <f t="shared" si="44"/>
        <v>412091嬉野市</v>
      </c>
      <c r="H2861" s="117"/>
      <c r="J2861" s="117"/>
      <c r="K2861" s="121">
        <v>1991672</v>
      </c>
      <c r="L2861" s="121">
        <v>685682</v>
      </c>
      <c r="M2861" s="121">
        <v>333498</v>
      </c>
      <c r="N2861" s="121">
        <v>220379</v>
      </c>
      <c r="O2861" s="121">
        <v>1283</v>
      </c>
    </row>
    <row r="2862" spans="1:15" x14ac:dyDescent="0.4">
      <c r="A2862" s="117" t="s">
        <v>6634</v>
      </c>
      <c r="B2862" s="117" t="s">
        <v>225</v>
      </c>
      <c r="C2862" s="117" t="s">
        <v>224</v>
      </c>
      <c r="D2862" s="117" t="s">
        <v>223</v>
      </c>
      <c r="E2862" s="117" t="s">
        <v>930</v>
      </c>
      <c r="F2862" s="117" t="s">
        <v>929</v>
      </c>
      <c r="G2862" s="118" t="str">
        <f t="shared" si="44"/>
        <v>412104神埼市</v>
      </c>
      <c r="H2862" s="117"/>
      <c r="J2862" s="117"/>
      <c r="K2862" s="121">
        <v>2171326</v>
      </c>
      <c r="L2862" s="121">
        <v>839787</v>
      </c>
      <c r="M2862" s="121">
        <v>446677</v>
      </c>
      <c r="N2862" s="121">
        <v>304604</v>
      </c>
      <c r="O2862" s="121">
        <v>1687</v>
      </c>
    </row>
    <row r="2863" spans="1:15" x14ac:dyDescent="0.4">
      <c r="A2863" s="117" t="s">
        <v>6634</v>
      </c>
      <c r="B2863" s="117" t="s">
        <v>225</v>
      </c>
      <c r="C2863" s="117" t="s">
        <v>224</v>
      </c>
      <c r="D2863" s="117" t="s">
        <v>223</v>
      </c>
      <c r="E2863" s="117" t="s">
        <v>928</v>
      </c>
      <c r="F2863" s="117" t="s">
        <v>927</v>
      </c>
      <c r="G2863" s="118" t="str">
        <f t="shared" si="44"/>
        <v>413275吉野ヶ里町</v>
      </c>
      <c r="H2863" s="117"/>
      <c r="J2863" s="117"/>
      <c r="K2863" s="121">
        <v>1161138</v>
      </c>
      <c r="L2863" s="121">
        <v>489312</v>
      </c>
      <c r="M2863" s="121">
        <v>244364</v>
      </c>
      <c r="N2863" s="121">
        <v>170310</v>
      </c>
      <c r="O2863" s="121">
        <v>903</v>
      </c>
    </row>
    <row r="2864" spans="1:15" x14ac:dyDescent="0.4">
      <c r="A2864" s="117" t="s">
        <v>6634</v>
      </c>
      <c r="B2864" s="117" t="s">
        <v>225</v>
      </c>
      <c r="C2864" s="117" t="s">
        <v>224</v>
      </c>
      <c r="D2864" s="117" t="s">
        <v>223</v>
      </c>
      <c r="E2864" s="117" t="s">
        <v>926</v>
      </c>
      <c r="F2864" s="117" t="s">
        <v>925</v>
      </c>
      <c r="G2864" s="118" t="str">
        <f t="shared" si="44"/>
        <v>413411基山町</v>
      </c>
      <c r="H2864" s="117"/>
      <c r="J2864" s="117"/>
      <c r="K2864" s="121">
        <v>1208441</v>
      </c>
      <c r="L2864" s="121">
        <v>518204</v>
      </c>
      <c r="M2864" s="121">
        <v>248593</v>
      </c>
      <c r="N2864" s="121">
        <v>178950</v>
      </c>
      <c r="O2864" s="121">
        <v>1354</v>
      </c>
    </row>
    <row r="2865" spans="1:15" x14ac:dyDescent="0.4">
      <c r="A2865" s="117" t="s">
        <v>6634</v>
      </c>
      <c r="B2865" s="117" t="s">
        <v>225</v>
      </c>
      <c r="C2865" s="117" t="s">
        <v>224</v>
      </c>
      <c r="D2865" s="117" t="s">
        <v>223</v>
      </c>
      <c r="E2865" s="117" t="s">
        <v>924</v>
      </c>
      <c r="F2865" s="117" t="s">
        <v>923</v>
      </c>
      <c r="G2865" s="118" t="str">
        <f t="shared" si="44"/>
        <v>413453上峰町</v>
      </c>
      <c r="H2865" s="117"/>
      <c r="J2865" s="117"/>
      <c r="K2865" s="121">
        <v>675282</v>
      </c>
      <c r="L2865" s="121">
        <v>272883</v>
      </c>
      <c r="M2865" s="121">
        <v>125417</v>
      </c>
      <c r="N2865" s="121">
        <v>100118</v>
      </c>
      <c r="O2865" s="121">
        <v>506</v>
      </c>
    </row>
    <row r="2866" spans="1:15" x14ac:dyDescent="0.4">
      <c r="A2866" s="117" t="s">
        <v>6634</v>
      </c>
      <c r="B2866" s="117" t="s">
        <v>225</v>
      </c>
      <c r="C2866" s="117" t="s">
        <v>224</v>
      </c>
      <c r="D2866" s="117" t="s">
        <v>223</v>
      </c>
      <c r="E2866" s="117" t="s">
        <v>922</v>
      </c>
      <c r="F2866" s="117" t="s">
        <v>921</v>
      </c>
      <c r="G2866" s="118" t="str">
        <f t="shared" si="44"/>
        <v>413461みやき町</v>
      </c>
      <c r="H2866" s="117"/>
      <c r="J2866" s="117"/>
      <c r="K2866" s="121">
        <v>1786073</v>
      </c>
      <c r="L2866" s="121">
        <v>741203</v>
      </c>
      <c r="M2866" s="121">
        <v>356727</v>
      </c>
      <c r="N2866" s="121">
        <v>250369</v>
      </c>
      <c r="O2866" s="121">
        <v>1622</v>
      </c>
    </row>
    <row r="2867" spans="1:15" x14ac:dyDescent="0.4">
      <c r="A2867" s="117" t="s">
        <v>6634</v>
      </c>
      <c r="B2867" s="117" t="s">
        <v>225</v>
      </c>
      <c r="C2867" s="117" t="s">
        <v>224</v>
      </c>
      <c r="D2867" s="117" t="s">
        <v>223</v>
      </c>
      <c r="E2867" s="117" t="s">
        <v>920</v>
      </c>
      <c r="F2867" s="117" t="s">
        <v>919</v>
      </c>
      <c r="G2867" s="118" t="str">
        <f t="shared" si="44"/>
        <v>413879玄海町</v>
      </c>
      <c r="H2867" s="117"/>
      <c r="J2867" s="117"/>
      <c r="K2867" s="121">
        <v>904666</v>
      </c>
      <c r="L2867" s="121">
        <v>389016</v>
      </c>
      <c r="M2867" s="121">
        <v>184583</v>
      </c>
      <c r="N2867" s="121">
        <v>138908</v>
      </c>
      <c r="O2867" s="121">
        <v>759</v>
      </c>
    </row>
    <row r="2868" spans="1:15" x14ac:dyDescent="0.4">
      <c r="A2868" s="117" t="s">
        <v>6634</v>
      </c>
      <c r="B2868" s="117" t="s">
        <v>225</v>
      </c>
      <c r="C2868" s="117" t="s">
        <v>224</v>
      </c>
      <c r="D2868" s="117" t="s">
        <v>223</v>
      </c>
      <c r="E2868" s="117" t="s">
        <v>918</v>
      </c>
      <c r="F2868" s="117" t="s">
        <v>917</v>
      </c>
      <c r="G2868" s="118" t="str">
        <f t="shared" si="44"/>
        <v>414018有田町</v>
      </c>
      <c r="H2868" s="117"/>
      <c r="J2868" s="117"/>
      <c r="K2868" s="121">
        <v>1474621</v>
      </c>
      <c r="L2868" s="121">
        <v>563005</v>
      </c>
      <c r="M2868" s="121">
        <v>275431</v>
      </c>
      <c r="N2868" s="121">
        <v>204313</v>
      </c>
      <c r="O2868" s="121">
        <v>1041</v>
      </c>
    </row>
    <row r="2869" spans="1:15" x14ac:dyDescent="0.4">
      <c r="A2869" s="117" t="s">
        <v>6634</v>
      </c>
      <c r="B2869" s="117" t="s">
        <v>225</v>
      </c>
      <c r="C2869" s="117" t="s">
        <v>224</v>
      </c>
      <c r="D2869" s="117" t="s">
        <v>223</v>
      </c>
      <c r="E2869" s="117" t="s">
        <v>916</v>
      </c>
      <c r="F2869" s="117" t="s">
        <v>915</v>
      </c>
      <c r="G2869" s="118" t="str">
        <f t="shared" si="44"/>
        <v>414239大町町</v>
      </c>
      <c r="H2869" s="117"/>
      <c r="J2869" s="117"/>
      <c r="K2869" s="121">
        <v>827144</v>
      </c>
      <c r="L2869" s="121">
        <v>321200</v>
      </c>
      <c r="M2869" s="121">
        <v>151814</v>
      </c>
      <c r="N2869" s="121">
        <v>120528</v>
      </c>
      <c r="O2869" s="121">
        <v>929</v>
      </c>
    </row>
    <row r="2870" spans="1:15" x14ac:dyDescent="0.4">
      <c r="A2870" s="117" t="s">
        <v>6634</v>
      </c>
      <c r="B2870" s="117" t="s">
        <v>225</v>
      </c>
      <c r="C2870" s="117" t="s">
        <v>224</v>
      </c>
      <c r="D2870" s="117" t="s">
        <v>223</v>
      </c>
      <c r="E2870" s="117" t="s">
        <v>914</v>
      </c>
      <c r="F2870" s="117" t="s">
        <v>913</v>
      </c>
      <c r="G2870" s="118" t="str">
        <f t="shared" si="44"/>
        <v>414247江北町</v>
      </c>
      <c r="H2870" s="117"/>
      <c r="J2870" s="117"/>
      <c r="K2870" s="121">
        <v>762859</v>
      </c>
      <c r="L2870" s="121">
        <v>301387</v>
      </c>
      <c r="M2870" s="121">
        <v>141703</v>
      </c>
      <c r="N2870" s="121">
        <v>114729</v>
      </c>
      <c r="O2870" s="121">
        <v>513</v>
      </c>
    </row>
    <row r="2871" spans="1:15" x14ac:dyDescent="0.4">
      <c r="A2871" s="117" t="s">
        <v>6634</v>
      </c>
      <c r="B2871" s="117" t="s">
        <v>225</v>
      </c>
      <c r="C2871" s="117" t="s">
        <v>224</v>
      </c>
      <c r="D2871" s="117" t="s">
        <v>223</v>
      </c>
      <c r="E2871" s="117" t="s">
        <v>912</v>
      </c>
      <c r="F2871" s="117" t="s">
        <v>911</v>
      </c>
      <c r="G2871" s="118" t="str">
        <f t="shared" si="44"/>
        <v>414255白石町</v>
      </c>
      <c r="H2871" s="117"/>
      <c r="J2871" s="117"/>
      <c r="K2871" s="121">
        <v>2293699</v>
      </c>
      <c r="L2871" s="121">
        <v>996056</v>
      </c>
      <c r="M2871" s="121">
        <v>470617</v>
      </c>
      <c r="N2871" s="121">
        <v>338586</v>
      </c>
      <c r="O2871" s="121">
        <v>1821</v>
      </c>
    </row>
    <row r="2872" spans="1:15" x14ac:dyDescent="0.4">
      <c r="A2872" s="117" t="s">
        <v>6634</v>
      </c>
      <c r="B2872" s="117" t="s">
        <v>225</v>
      </c>
      <c r="C2872" s="117" t="s">
        <v>224</v>
      </c>
      <c r="D2872" s="117" t="s">
        <v>223</v>
      </c>
      <c r="E2872" s="117" t="s">
        <v>910</v>
      </c>
      <c r="F2872" s="117" t="s">
        <v>909</v>
      </c>
      <c r="G2872" s="118" t="str">
        <f t="shared" si="44"/>
        <v>414417太良町</v>
      </c>
      <c r="H2872" s="117"/>
      <c r="J2872" s="117"/>
      <c r="K2872" s="121">
        <v>800678</v>
      </c>
      <c r="L2872" s="121">
        <v>316834</v>
      </c>
      <c r="M2872" s="121">
        <v>143434</v>
      </c>
      <c r="N2872" s="121">
        <v>125158</v>
      </c>
      <c r="O2872" s="121">
        <v>1090</v>
      </c>
    </row>
    <row r="2873" spans="1:15" x14ac:dyDescent="0.4">
      <c r="A2873" s="117" t="s">
        <v>6634</v>
      </c>
      <c r="B2873" s="117" t="s">
        <v>225</v>
      </c>
      <c r="C2873" s="117" t="s">
        <v>224</v>
      </c>
      <c r="D2873" s="117" t="s">
        <v>223</v>
      </c>
      <c r="E2873" s="117" t="s">
        <v>908</v>
      </c>
      <c r="F2873" s="117" t="s">
        <v>907</v>
      </c>
      <c r="G2873" s="118" t="str">
        <f t="shared" si="44"/>
        <v>418129天山地区共同衛生処理場組合</v>
      </c>
      <c r="H2873" s="117"/>
      <c r="J2873" s="117"/>
      <c r="K2873" s="121">
        <v>75378</v>
      </c>
      <c r="L2873" s="121">
        <v>38402</v>
      </c>
      <c r="M2873" s="121">
        <v>16881</v>
      </c>
      <c r="N2873" s="121">
        <v>11456</v>
      </c>
      <c r="O2873" s="121">
        <v>216</v>
      </c>
    </row>
    <row r="2874" spans="1:15" x14ac:dyDescent="0.4">
      <c r="A2874" s="117" t="s">
        <v>6634</v>
      </c>
      <c r="B2874" s="117" t="s">
        <v>225</v>
      </c>
      <c r="C2874" s="117" t="s">
        <v>224</v>
      </c>
      <c r="D2874" s="117" t="s">
        <v>223</v>
      </c>
      <c r="E2874" s="117" t="s">
        <v>906</v>
      </c>
      <c r="F2874" s="117" t="s">
        <v>905</v>
      </c>
      <c r="G2874" s="118" t="str">
        <f t="shared" si="44"/>
        <v>418137杵東地区衛生処理場組合</v>
      </c>
      <c r="H2874" s="117"/>
      <c r="J2874" s="117"/>
      <c r="K2874" s="121">
        <v>65658</v>
      </c>
      <c r="L2874" s="121">
        <v>34185</v>
      </c>
      <c r="M2874" s="121">
        <v>16052</v>
      </c>
      <c r="N2874" s="121">
        <v>9501</v>
      </c>
      <c r="O2874" s="121">
        <v>0</v>
      </c>
    </row>
    <row r="2875" spans="1:15" x14ac:dyDescent="0.4">
      <c r="A2875" s="117" t="s">
        <v>6634</v>
      </c>
      <c r="B2875" s="117" t="s">
        <v>225</v>
      </c>
      <c r="C2875" s="117" t="s">
        <v>224</v>
      </c>
      <c r="D2875" s="117" t="s">
        <v>223</v>
      </c>
      <c r="E2875" s="117" t="s">
        <v>904</v>
      </c>
      <c r="F2875" s="117" t="s">
        <v>903</v>
      </c>
      <c r="G2875" s="118" t="str">
        <f t="shared" si="44"/>
        <v>418145鹿島・藤津地区衛生施設組合</v>
      </c>
      <c r="H2875" s="117"/>
      <c r="J2875" s="117"/>
      <c r="K2875" s="121">
        <v>66959</v>
      </c>
      <c r="L2875" s="121">
        <v>35774</v>
      </c>
      <c r="M2875" s="121">
        <v>15780</v>
      </c>
      <c r="N2875" s="121">
        <v>9656</v>
      </c>
      <c r="O2875" s="121">
        <v>170</v>
      </c>
    </row>
    <row r="2876" spans="1:15" x14ac:dyDescent="0.4">
      <c r="A2876" s="117" t="s">
        <v>6634</v>
      </c>
      <c r="B2876" s="117" t="s">
        <v>225</v>
      </c>
      <c r="C2876" s="117" t="s">
        <v>224</v>
      </c>
      <c r="D2876" s="117" t="s">
        <v>223</v>
      </c>
      <c r="E2876" s="117" t="s">
        <v>902</v>
      </c>
      <c r="F2876" s="117" t="s">
        <v>901</v>
      </c>
      <c r="G2876" s="118" t="str">
        <f t="shared" si="44"/>
        <v>418277佐賀県競馬組合</v>
      </c>
      <c r="H2876" s="117"/>
      <c r="J2876" s="117"/>
      <c r="K2876" s="121">
        <v>0</v>
      </c>
      <c r="L2876" s="121">
        <v>0</v>
      </c>
      <c r="M2876" s="121">
        <v>0</v>
      </c>
      <c r="N2876" s="121">
        <v>0</v>
      </c>
      <c r="O2876" s="121">
        <v>0</v>
      </c>
    </row>
    <row r="2877" spans="1:15" x14ac:dyDescent="0.4">
      <c r="A2877" s="117" t="s">
        <v>6634</v>
      </c>
      <c r="B2877" s="117" t="s">
        <v>225</v>
      </c>
      <c r="C2877" s="117" t="s">
        <v>224</v>
      </c>
      <c r="D2877" s="117" t="s">
        <v>223</v>
      </c>
      <c r="E2877" s="117" t="s">
        <v>900</v>
      </c>
      <c r="F2877" s="117" t="s">
        <v>899</v>
      </c>
      <c r="G2877" s="118" t="str">
        <f t="shared" si="44"/>
        <v>418293有田磁石場組合</v>
      </c>
      <c r="H2877" s="117"/>
      <c r="J2877" s="117"/>
      <c r="K2877" s="121">
        <v>369</v>
      </c>
      <c r="L2877" s="121">
        <v>0</v>
      </c>
      <c r="M2877" s="121">
        <v>0</v>
      </c>
      <c r="N2877" s="121">
        <v>0</v>
      </c>
      <c r="O2877" s="121">
        <v>0</v>
      </c>
    </row>
    <row r="2878" spans="1:15" x14ac:dyDescent="0.4">
      <c r="A2878" s="117" t="s">
        <v>6634</v>
      </c>
      <c r="B2878" s="117" t="s">
        <v>225</v>
      </c>
      <c r="C2878" s="117" t="s">
        <v>224</v>
      </c>
      <c r="D2878" s="117" t="s">
        <v>223</v>
      </c>
      <c r="E2878" s="117" t="s">
        <v>898</v>
      </c>
      <c r="F2878" s="117" t="s">
        <v>897</v>
      </c>
      <c r="G2878" s="118" t="str">
        <f t="shared" si="44"/>
        <v>418307杵藤地区広域市町村圏組合</v>
      </c>
      <c r="H2878" s="117"/>
      <c r="J2878" s="117"/>
      <c r="K2878" s="121">
        <v>1599582</v>
      </c>
      <c r="L2878" s="121">
        <v>793034</v>
      </c>
      <c r="M2878" s="121">
        <v>470348</v>
      </c>
      <c r="N2878" s="121">
        <v>234124</v>
      </c>
      <c r="O2878" s="121">
        <v>2891</v>
      </c>
    </row>
    <row r="2879" spans="1:15" x14ac:dyDescent="0.4">
      <c r="A2879" s="117" t="s">
        <v>6634</v>
      </c>
      <c r="B2879" s="117" t="s">
        <v>225</v>
      </c>
      <c r="C2879" s="117" t="s">
        <v>224</v>
      </c>
      <c r="D2879" s="117" t="s">
        <v>223</v>
      </c>
      <c r="E2879" s="117" t="s">
        <v>896</v>
      </c>
      <c r="F2879" s="117" t="s">
        <v>895</v>
      </c>
      <c r="G2879" s="118" t="str">
        <f t="shared" si="44"/>
        <v>418315鳥栖・三養基地区消防事務組合</v>
      </c>
      <c r="H2879" s="117"/>
      <c r="J2879" s="117"/>
      <c r="K2879" s="121">
        <v>1067150</v>
      </c>
      <c r="L2879" s="121">
        <v>511505</v>
      </c>
      <c r="M2879" s="121">
        <v>349948</v>
      </c>
      <c r="N2879" s="121">
        <v>179462</v>
      </c>
      <c r="O2879" s="121">
        <v>2017</v>
      </c>
    </row>
    <row r="2880" spans="1:15" x14ac:dyDescent="0.4">
      <c r="A2880" s="117" t="s">
        <v>6634</v>
      </c>
      <c r="B2880" s="117" t="s">
        <v>225</v>
      </c>
      <c r="C2880" s="117" t="s">
        <v>224</v>
      </c>
      <c r="D2880" s="117" t="s">
        <v>223</v>
      </c>
      <c r="E2880" s="117" t="s">
        <v>894</v>
      </c>
      <c r="F2880" s="117" t="s">
        <v>893</v>
      </c>
      <c r="G2880" s="118" t="str">
        <f t="shared" si="44"/>
        <v>418331天山地区共同斎場組合</v>
      </c>
      <c r="H2880" s="117"/>
      <c r="J2880" s="117"/>
      <c r="K2880" s="121">
        <v>19930</v>
      </c>
      <c r="L2880" s="121">
        <v>8904</v>
      </c>
      <c r="M2880" s="121">
        <v>3920</v>
      </c>
      <c r="N2880" s="121">
        <v>2748</v>
      </c>
      <c r="O2880" s="121">
        <v>15</v>
      </c>
    </row>
    <row r="2881" spans="1:15" x14ac:dyDescent="0.4">
      <c r="A2881" s="117" t="s">
        <v>6634</v>
      </c>
      <c r="B2881" s="117" t="s">
        <v>225</v>
      </c>
      <c r="C2881" s="117" t="s">
        <v>224</v>
      </c>
      <c r="D2881" s="117" t="s">
        <v>223</v>
      </c>
      <c r="E2881" s="117" t="s">
        <v>892</v>
      </c>
      <c r="F2881" s="117" t="s">
        <v>891</v>
      </c>
      <c r="G2881" s="118" t="str">
        <f t="shared" si="44"/>
        <v>418340伊万里・有田地区医療福祉組合</v>
      </c>
      <c r="H2881" s="117"/>
      <c r="J2881" s="117"/>
      <c r="K2881" s="121">
        <v>0</v>
      </c>
      <c r="L2881" s="121">
        <v>0</v>
      </c>
      <c r="M2881" s="121">
        <v>0</v>
      </c>
      <c r="N2881" s="121">
        <v>0</v>
      </c>
      <c r="O2881" s="121">
        <v>0</v>
      </c>
    </row>
    <row r="2882" spans="1:15" x14ac:dyDescent="0.4">
      <c r="A2882" s="117" t="s">
        <v>6634</v>
      </c>
      <c r="B2882" s="117" t="s">
        <v>225</v>
      </c>
      <c r="C2882" s="117" t="s">
        <v>224</v>
      </c>
      <c r="D2882" s="117" t="s">
        <v>223</v>
      </c>
      <c r="E2882" s="117" t="s">
        <v>890</v>
      </c>
      <c r="F2882" s="117" t="s">
        <v>889</v>
      </c>
      <c r="G2882" s="118" t="str">
        <f t="shared" ref="G2882:G2945" si="45">E2882&amp;F2882</f>
        <v>418404脊振共同塵芥処理組合</v>
      </c>
      <c r="H2882" s="117"/>
      <c r="J2882" s="117"/>
      <c r="K2882" s="121">
        <v>130640</v>
      </c>
      <c r="L2882" s="121">
        <v>60810</v>
      </c>
      <c r="M2882" s="121">
        <v>28891</v>
      </c>
      <c r="N2882" s="121">
        <v>18821</v>
      </c>
      <c r="O2882" s="121">
        <v>305</v>
      </c>
    </row>
    <row r="2883" spans="1:15" x14ac:dyDescent="0.4">
      <c r="A2883" s="117" t="s">
        <v>6634</v>
      </c>
      <c r="B2883" s="117" t="s">
        <v>225</v>
      </c>
      <c r="C2883" s="117" t="s">
        <v>224</v>
      </c>
      <c r="D2883" s="117" t="s">
        <v>223</v>
      </c>
      <c r="E2883" s="117" t="s">
        <v>888</v>
      </c>
      <c r="F2883" s="117" t="s">
        <v>887</v>
      </c>
      <c r="G2883" s="118" t="str">
        <f t="shared" si="45"/>
        <v>418412鳥栖地区広域市町村圏組合</v>
      </c>
      <c r="H2883" s="117"/>
      <c r="J2883" s="117"/>
      <c r="K2883" s="121">
        <v>1921</v>
      </c>
      <c r="L2883" s="121">
        <v>0</v>
      </c>
      <c r="M2883" s="121">
        <v>872</v>
      </c>
      <c r="N2883" s="121">
        <v>0</v>
      </c>
      <c r="O2883" s="121">
        <v>1</v>
      </c>
    </row>
    <row r="2884" spans="1:15" x14ac:dyDescent="0.4">
      <c r="A2884" s="117" t="s">
        <v>6634</v>
      </c>
      <c r="B2884" s="117" t="s">
        <v>225</v>
      </c>
      <c r="C2884" s="117" t="s">
        <v>224</v>
      </c>
      <c r="D2884" s="117" t="s">
        <v>223</v>
      </c>
      <c r="E2884" s="117" t="s">
        <v>886</v>
      </c>
      <c r="F2884" s="117" t="s">
        <v>885</v>
      </c>
      <c r="G2884" s="118" t="str">
        <f t="shared" si="45"/>
        <v>418510伊万里・有田地区衛生組合</v>
      </c>
      <c r="H2884" s="117"/>
      <c r="J2884" s="117"/>
      <c r="K2884" s="121">
        <v>14814</v>
      </c>
      <c r="L2884" s="121">
        <v>3728</v>
      </c>
      <c r="M2884" s="121">
        <v>1963</v>
      </c>
      <c r="N2884" s="121">
        <v>1086</v>
      </c>
      <c r="O2884" s="121">
        <v>20</v>
      </c>
    </row>
    <row r="2885" spans="1:15" x14ac:dyDescent="0.4">
      <c r="A2885" s="117" t="s">
        <v>6634</v>
      </c>
      <c r="B2885" s="117" t="s">
        <v>225</v>
      </c>
      <c r="C2885" s="117" t="s">
        <v>224</v>
      </c>
      <c r="D2885" s="117" t="s">
        <v>223</v>
      </c>
      <c r="E2885" s="117" t="s">
        <v>884</v>
      </c>
      <c r="F2885" s="117" t="s">
        <v>883</v>
      </c>
      <c r="G2885" s="118" t="str">
        <f t="shared" si="45"/>
        <v>418536三養基西部葬祭組合</v>
      </c>
      <c r="H2885" s="117"/>
      <c r="J2885" s="117"/>
      <c r="K2885" s="121">
        <v>18334</v>
      </c>
      <c r="L2885" s="121">
        <v>3011</v>
      </c>
      <c r="M2885" s="121">
        <v>1051</v>
      </c>
      <c r="N2885" s="121">
        <v>865</v>
      </c>
      <c r="O2885" s="121">
        <v>8</v>
      </c>
    </row>
    <row r="2886" spans="1:15" x14ac:dyDescent="0.4">
      <c r="A2886" s="117" t="s">
        <v>6634</v>
      </c>
      <c r="B2886" s="117" t="s">
        <v>225</v>
      </c>
      <c r="C2886" s="117" t="s">
        <v>224</v>
      </c>
      <c r="D2886" s="117" t="s">
        <v>223</v>
      </c>
      <c r="E2886" s="117" t="s">
        <v>882</v>
      </c>
      <c r="F2886" s="117" t="s">
        <v>881</v>
      </c>
      <c r="G2886" s="118" t="str">
        <f t="shared" si="45"/>
        <v>418561佐賀中部広域連合</v>
      </c>
      <c r="H2886" s="117"/>
      <c r="J2886" s="117"/>
      <c r="K2886" s="121">
        <v>3594813</v>
      </c>
      <c r="L2886" s="121">
        <v>1676365</v>
      </c>
      <c r="M2886" s="121">
        <v>1074639</v>
      </c>
      <c r="N2886" s="121">
        <v>559382</v>
      </c>
      <c r="O2886" s="121">
        <v>5684</v>
      </c>
    </row>
    <row r="2887" spans="1:15" x14ac:dyDescent="0.4">
      <c r="A2887" s="117" t="s">
        <v>6634</v>
      </c>
      <c r="B2887" s="117" t="s">
        <v>225</v>
      </c>
      <c r="C2887" s="117" t="s">
        <v>224</v>
      </c>
      <c r="D2887" s="117" t="s">
        <v>223</v>
      </c>
      <c r="E2887" s="117" t="s">
        <v>880</v>
      </c>
      <c r="F2887" s="117" t="s">
        <v>879</v>
      </c>
      <c r="G2887" s="118" t="str">
        <f t="shared" si="45"/>
        <v>418579三神地区環境事務組合</v>
      </c>
      <c r="H2887" s="117"/>
      <c r="J2887" s="117"/>
      <c r="K2887" s="121">
        <v>11361</v>
      </c>
      <c r="L2887" s="121">
        <v>3557</v>
      </c>
      <c r="M2887" s="121">
        <v>1557</v>
      </c>
      <c r="N2887" s="121">
        <v>1034</v>
      </c>
      <c r="O2887" s="121">
        <v>18</v>
      </c>
    </row>
    <row r="2888" spans="1:15" x14ac:dyDescent="0.4">
      <c r="A2888" s="117" t="s">
        <v>6634</v>
      </c>
      <c r="B2888" s="117" t="s">
        <v>225</v>
      </c>
      <c r="C2888" s="117" t="s">
        <v>224</v>
      </c>
      <c r="D2888" s="117" t="s">
        <v>223</v>
      </c>
      <c r="E2888" s="117" t="s">
        <v>878</v>
      </c>
      <c r="F2888" s="117" t="s">
        <v>877</v>
      </c>
      <c r="G2888" s="118" t="str">
        <f t="shared" si="45"/>
        <v>418587鳥栖・三養基西部環境施設組合</v>
      </c>
      <c r="H2888" s="117"/>
      <c r="J2888" s="117"/>
      <c r="K2888" s="121">
        <v>5058</v>
      </c>
      <c r="L2888" s="121">
        <v>0</v>
      </c>
      <c r="M2888" s="121">
        <v>4715</v>
      </c>
      <c r="N2888" s="121">
        <v>0</v>
      </c>
      <c r="O2888" s="121">
        <v>18</v>
      </c>
    </row>
    <row r="2889" spans="1:15" x14ac:dyDescent="0.4">
      <c r="A2889" s="117" t="s">
        <v>6634</v>
      </c>
      <c r="B2889" s="117" t="s">
        <v>225</v>
      </c>
      <c r="C2889" s="117" t="s">
        <v>224</v>
      </c>
      <c r="D2889" s="117" t="s">
        <v>223</v>
      </c>
      <c r="E2889" s="117" t="s">
        <v>876</v>
      </c>
      <c r="F2889" s="117" t="s">
        <v>875</v>
      </c>
      <c r="G2889" s="118" t="str">
        <f t="shared" si="45"/>
        <v>418595佐賀県後期高齢者医療広域連合</v>
      </c>
      <c r="H2889" s="117"/>
      <c r="J2889" s="117"/>
      <c r="K2889" s="121">
        <v>805</v>
      </c>
      <c r="L2889" s="121">
        <v>0</v>
      </c>
      <c r="M2889" s="121">
        <v>0</v>
      </c>
      <c r="N2889" s="121">
        <v>0</v>
      </c>
      <c r="O2889" s="121">
        <v>0</v>
      </c>
    </row>
    <row r="2890" spans="1:15" x14ac:dyDescent="0.4">
      <c r="A2890" s="117" t="s">
        <v>6634</v>
      </c>
      <c r="B2890" s="117" t="s">
        <v>225</v>
      </c>
      <c r="C2890" s="117" t="s">
        <v>224</v>
      </c>
      <c r="D2890" s="117" t="s">
        <v>223</v>
      </c>
      <c r="E2890" s="117" t="s">
        <v>874</v>
      </c>
      <c r="F2890" s="117" t="s">
        <v>873</v>
      </c>
      <c r="G2890" s="118" t="str">
        <f t="shared" si="45"/>
        <v>418609佐賀県市町総合事務組合</v>
      </c>
      <c r="H2890" s="117"/>
      <c r="J2890" s="117"/>
      <c r="K2890" s="121">
        <v>2207490</v>
      </c>
      <c r="L2890" s="121">
        <v>23584</v>
      </c>
      <c r="M2890" s="121">
        <v>10392</v>
      </c>
      <c r="N2890" s="121">
        <v>6249</v>
      </c>
      <c r="O2890" s="121">
        <v>5139</v>
      </c>
    </row>
    <row r="2891" spans="1:15" x14ac:dyDescent="0.4">
      <c r="A2891" s="117" t="s">
        <v>6634</v>
      </c>
      <c r="B2891" s="117" t="s">
        <v>225</v>
      </c>
      <c r="C2891" s="117" t="s">
        <v>224</v>
      </c>
      <c r="D2891" s="117" t="s">
        <v>223</v>
      </c>
      <c r="E2891" s="117" t="s">
        <v>872</v>
      </c>
      <c r="F2891" s="117" t="s">
        <v>871</v>
      </c>
      <c r="G2891" s="118" t="str">
        <f t="shared" si="45"/>
        <v>418617佐賀県西部広域環境組合</v>
      </c>
      <c r="H2891" s="117"/>
      <c r="J2891" s="117"/>
      <c r="K2891" s="121">
        <v>15889</v>
      </c>
      <c r="L2891" s="121">
        <v>4163</v>
      </c>
      <c r="M2891" s="121">
        <v>1839</v>
      </c>
      <c r="N2891" s="121">
        <v>1256</v>
      </c>
      <c r="O2891" s="121">
        <v>18</v>
      </c>
    </row>
    <row r="2892" spans="1:15" x14ac:dyDescent="0.4">
      <c r="A2892" s="117" t="s">
        <v>6634</v>
      </c>
      <c r="B2892" s="117" t="s">
        <v>225</v>
      </c>
      <c r="C2892" s="117" t="s">
        <v>224</v>
      </c>
      <c r="D2892" s="117" t="s">
        <v>223</v>
      </c>
      <c r="E2892" s="117" t="s">
        <v>870</v>
      </c>
      <c r="F2892" s="117" t="s">
        <v>869</v>
      </c>
      <c r="G2892" s="118" t="str">
        <f t="shared" si="45"/>
        <v>418625伊万里・有田消防組合</v>
      </c>
      <c r="H2892" s="117"/>
      <c r="J2892" s="117"/>
      <c r="K2892" s="121">
        <v>973486</v>
      </c>
      <c r="L2892" s="121">
        <v>488714</v>
      </c>
      <c r="M2892" s="121">
        <v>293869</v>
      </c>
      <c r="N2892" s="121">
        <v>151971</v>
      </c>
      <c r="O2892" s="121">
        <v>1854</v>
      </c>
    </row>
    <row r="2893" spans="1:15" x14ac:dyDescent="0.4">
      <c r="A2893" s="117" t="s">
        <v>6634</v>
      </c>
      <c r="B2893" s="117" t="s">
        <v>225</v>
      </c>
      <c r="C2893" s="117" t="s">
        <v>224</v>
      </c>
      <c r="D2893" s="117" t="s">
        <v>223</v>
      </c>
      <c r="E2893" s="117" t="s">
        <v>868</v>
      </c>
      <c r="F2893" s="117" t="s">
        <v>867</v>
      </c>
      <c r="G2893" s="118" t="str">
        <f t="shared" si="45"/>
        <v>418633天山地区共同環境組合</v>
      </c>
      <c r="H2893" s="117"/>
      <c r="J2893" s="117"/>
      <c r="K2893" s="121">
        <v>942</v>
      </c>
      <c r="L2893" s="121">
        <v>0</v>
      </c>
      <c r="M2893" s="121">
        <v>446</v>
      </c>
      <c r="N2893" s="121">
        <v>0</v>
      </c>
      <c r="O2893" s="121">
        <v>0</v>
      </c>
    </row>
    <row r="2894" spans="1:15" x14ac:dyDescent="0.4">
      <c r="A2894" s="117" t="s">
        <v>6634</v>
      </c>
      <c r="B2894" s="117" t="s">
        <v>225</v>
      </c>
      <c r="C2894" s="117" t="s">
        <v>224</v>
      </c>
      <c r="D2894" s="117" t="s">
        <v>223</v>
      </c>
      <c r="E2894" s="117" t="s">
        <v>6656</v>
      </c>
      <c r="F2894" s="117" t="s">
        <v>6657</v>
      </c>
      <c r="G2894" s="118" t="str">
        <f t="shared" si="45"/>
        <v>418641神埼市・吉野ヶ里町葬祭組合</v>
      </c>
      <c r="H2894" s="117"/>
      <c r="J2894" s="117"/>
      <c r="K2894" s="121">
        <v>2630</v>
      </c>
      <c r="L2894" s="121">
        <v>0</v>
      </c>
      <c r="M2894" s="121">
        <v>0</v>
      </c>
      <c r="N2894" s="121">
        <v>0</v>
      </c>
      <c r="O2894" s="121">
        <v>0</v>
      </c>
    </row>
    <row r="2895" spans="1:15" x14ac:dyDescent="0.4">
      <c r="A2895" s="117" t="s">
        <v>6634</v>
      </c>
      <c r="B2895" s="117" t="s">
        <v>225</v>
      </c>
      <c r="C2895" s="117" t="s">
        <v>224</v>
      </c>
      <c r="D2895" s="117" t="s">
        <v>223</v>
      </c>
      <c r="E2895" s="117" t="s">
        <v>6658</v>
      </c>
      <c r="F2895" s="117" t="s">
        <v>6659</v>
      </c>
      <c r="G2895" s="118" t="str">
        <f t="shared" si="45"/>
        <v>418650佐賀県東部環境施設組合</v>
      </c>
      <c r="H2895" s="117"/>
      <c r="J2895" s="117"/>
      <c r="K2895" s="121">
        <v>1051</v>
      </c>
      <c r="L2895" s="121">
        <v>0</v>
      </c>
      <c r="M2895" s="121">
        <v>888</v>
      </c>
      <c r="N2895" s="121">
        <v>0</v>
      </c>
      <c r="O2895" s="121">
        <v>0</v>
      </c>
    </row>
    <row r="2896" spans="1:15" x14ac:dyDescent="0.4">
      <c r="A2896" s="117" t="s">
        <v>6634</v>
      </c>
      <c r="B2896" s="117" t="s">
        <v>225</v>
      </c>
      <c r="C2896" s="117" t="s">
        <v>224</v>
      </c>
      <c r="D2896" s="117" t="s">
        <v>223</v>
      </c>
      <c r="E2896" s="117" t="s">
        <v>865</v>
      </c>
      <c r="F2896" s="117" t="s">
        <v>864</v>
      </c>
      <c r="G2896" s="118" t="str">
        <f t="shared" si="45"/>
        <v>422011長崎市</v>
      </c>
      <c r="H2896" s="117"/>
      <c r="J2896" s="117"/>
      <c r="K2896" s="121">
        <v>26430406</v>
      </c>
      <c r="L2896" s="121">
        <v>10896235</v>
      </c>
      <c r="M2896" s="121">
        <v>6090235</v>
      </c>
      <c r="N2896" s="121">
        <v>4003482</v>
      </c>
      <c r="O2896" s="121">
        <v>40184</v>
      </c>
    </row>
    <row r="2897" spans="1:15" x14ac:dyDescent="0.4">
      <c r="A2897" s="117" t="s">
        <v>6634</v>
      </c>
      <c r="B2897" s="117" t="s">
        <v>225</v>
      </c>
      <c r="C2897" s="117" t="s">
        <v>224</v>
      </c>
      <c r="D2897" s="117" t="s">
        <v>223</v>
      </c>
      <c r="E2897" s="117" t="s">
        <v>863</v>
      </c>
      <c r="F2897" s="117" t="s">
        <v>862</v>
      </c>
      <c r="G2897" s="118" t="str">
        <f t="shared" si="45"/>
        <v>422029佐世保市</v>
      </c>
      <c r="H2897" s="117"/>
      <c r="J2897" s="117"/>
      <c r="K2897" s="121">
        <v>18187726</v>
      </c>
      <c r="L2897" s="121">
        <v>7923675</v>
      </c>
      <c r="M2897" s="121">
        <v>4137068</v>
      </c>
      <c r="N2897" s="121">
        <v>2917510</v>
      </c>
      <c r="O2897" s="121">
        <v>19799</v>
      </c>
    </row>
    <row r="2898" spans="1:15" x14ac:dyDescent="0.4">
      <c r="A2898" s="117" t="s">
        <v>6634</v>
      </c>
      <c r="B2898" s="117" t="s">
        <v>225</v>
      </c>
      <c r="C2898" s="117" t="s">
        <v>224</v>
      </c>
      <c r="D2898" s="117" t="s">
        <v>223</v>
      </c>
      <c r="E2898" s="117" t="s">
        <v>861</v>
      </c>
      <c r="F2898" s="117" t="s">
        <v>860</v>
      </c>
      <c r="G2898" s="118" t="str">
        <f t="shared" si="45"/>
        <v>422037島原市</v>
      </c>
      <c r="H2898" s="117"/>
      <c r="J2898" s="117"/>
      <c r="K2898" s="121">
        <v>3047114</v>
      </c>
      <c r="L2898" s="121">
        <v>1276245</v>
      </c>
      <c r="M2898" s="121">
        <v>656772</v>
      </c>
      <c r="N2898" s="121">
        <v>448009</v>
      </c>
      <c r="O2898" s="121">
        <v>2470</v>
      </c>
    </row>
    <row r="2899" spans="1:15" x14ac:dyDescent="0.4">
      <c r="A2899" s="117" t="s">
        <v>6634</v>
      </c>
      <c r="B2899" s="117" t="s">
        <v>225</v>
      </c>
      <c r="C2899" s="117" t="s">
        <v>224</v>
      </c>
      <c r="D2899" s="117" t="s">
        <v>223</v>
      </c>
      <c r="E2899" s="117" t="s">
        <v>859</v>
      </c>
      <c r="F2899" s="117" t="s">
        <v>858</v>
      </c>
      <c r="G2899" s="118" t="str">
        <f t="shared" si="45"/>
        <v>422045諫早市</v>
      </c>
      <c r="H2899" s="117"/>
      <c r="J2899" s="117"/>
      <c r="K2899" s="121">
        <v>7486799</v>
      </c>
      <c r="L2899" s="121">
        <v>2943145</v>
      </c>
      <c r="M2899" s="121">
        <v>1545125</v>
      </c>
      <c r="N2899" s="121">
        <v>1024855</v>
      </c>
      <c r="O2899" s="121">
        <v>5709</v>
      </c>
    </row>
    <row r="2900" spans="1:15" x14ac:dyDescent="0.4">
      <c r="A2900" s="117" t="s">
        <v>6634</v>
      </c>
      <c r="B2900" s="117" t="s">
        <v>225</v>
      </c>
      <c r="C2900" s="117" t="s">
        <v>224</v>
      </c>
      <c r="D2900" s="117" t="s">
        <v>223</v>
      </c>
      <c r="E2900" s="117" t="s">
        <v>857</v>
      </c>
      <c r="F2900" s="117" t="s">
        <v>856</v>
      </c>
      <c r="G2900" s="118" t="str">
        <f t="shared" si="45"/>
        <v>422053大村市</v>
      </c>
      <c r="H2900" s="117"/>
      <c r="J2900" s="117"/>
      <c r="K2900" s="121">
        <v>4780662</v>
      </c>
      <c r="L2900" s="121">
        <v>1951298</v>
      </c>
      <c r="M2900" s="121">
        <v>1121199</v>
      </c>
      <c r="N2900" s="121">
        <v>674231</v>
      </c>
      <c r="O2900" s="121">
        <v>4347</v>
      </c>
    </row>
    <row r="2901" spans="1:15" x14ac:dyDescent="0.4">
      <c r="A2901" s="117" t="s">
        <v>6634</v>
      </c>
      <c r="B2901" s="117" t="s">
        <v>225</v>
      </c>
      <c r="C2901" s="117" t="s">
        <v>224</v>
      </c>
      <c r="D2901" s="117" t="s">
        <v>223</v>
      </c>
      <c r="E2901" s="117" t="s">
        <v>855</v>
      </c>
      <c r="F2901" s="117" t="s">
        <v>854</v>
      </c>
      <c r="G2901" s="118" t="str">
        <f t="shared" si="45"/>
        <v>422070平戸市</v>
      </c>
      <c r="H2901" s="117"/>
      <c r="J2901" s="117"/>
      <c r="K2901" s="121">
        <v>3364799</v>
      </c>
      <c r="L2901" s="121">
        <v>1449395</v>
      </c>
      <c r="M2901" s="121">
        <v>739998</v>
      </c>
      <c r="N2901" s="121">
        <v>501684</v>
      </c>
      <c r="O2901" s="121">
        <v>4022</v>
      </c>
    </row>
    <row r="2902" spans="1:15" x14ac:dyDescent="0.4">
      <c r="A2902" s="117" t="s">
        <v>6634</v>
      </c>
      <c r="B2902" s="117" t="s">
        <v>225</v>
      </c>
      <c r="C2902" s="117" t="s">
        <v>224</v>
      </c>
      <c r="D2902" s="117" t="s">
        <v>223</v>
      </c>
      <c r="E2902" s="117" t="s">
        <v>853</v>
      </c>
      <c r="F2902" s="117" t="s">
        <v>852</v>
      </c>
      <c r="G2902" s="118" t="str">
        <f t="shared" si="45"/>
        <v>422088松浦市</v>
      </c>
      <c r="H2902" s="117"/>
      <c r="J2902" s="117"/>
      <c r="K2902" s="121">
        <v>2820686</v>
      </c>
      <c r="L2902" s="121">
        <v>1227039</v>
      </c>
      <c r="M2902" s="121">
        <v>611205</v>
      </c>
      <c r="N2902" s="121">
        <v>398763</v>
      </c>
      <c r="O2902" s="121">
        <v>2771</v>
      </c>
    </row>
    <row r="2903" spans="1:15" x14ac:dyDescent="0.4">
      <c r="A2903" s="117" t="s">
        <v>6634</v>
      </c>
      <c r="B2903" s="117" t="s">
        <v>225</v>
      </c>
      <c r="C2903" s="117" t="s">
        <v>224</v>
      </c>
      <c r="D2903" s="117" t="s">
        <v>223</v>
      </c>
      <c r="E2903" s="117" t="s">
        <v>851</v>
      </c>
      <c r="F2903" s="117" t="s">
        <v>850</v>
      </c>
      <c r="G2903" s="118" t="str">
        <f t="shared" si="45"/>
        <v>422096対馬市</v>
      </c>
      <c r="H2903" s="117"/>
      <c r="J2903" s="117"/>
      <c r="K2903" s="121">
        <v>4837321</v>
      </c>
      <c r="L2903" s="121">
        <v>1980112</v>
      </c>
      <c r="M2903" s="121">
        <v>1070266</v>
      </c>
      <c r="N2903" s="121">
        <v>676059</v>
      </c>
      <c r="O2903" s="121">
        <v>4788</v>
      </c>
    </row>
    <row r="2904" spans="1:15" x14ac:dyDescent="0.4">
      <c r="A2904" s="117" t="s">
        <v>6634</v>
      </c>
      <c r="B2904" s="117" t="s">
        <v>225</v>
      </c>
      <c r="C2904" s="117" t="s">
        <v>224</v>
      </c>
      <c r="D2904" s="117" t="s">
        <v>223</v>
      </c>
      <c r="E2904" s="117" t="s">
        <v>849</v>
      </c>
      <c r="F2904" s="117" t="s">
        <v>848</v>
      </c>
      <c r="G2904" s="118" t="str">
        <f t="shared" si="45"/>
        <v>422100壱岐市</v>
      </c>
      <c r="H2904" s="117"/>
      <c r="J2904" s="117"/>
      <c r="K2904" s="121">
        <v>4025701</v>
      </c>
      <c r="L2904" s="121">
        <v>1428127</v>
      </c>
      <c r="M2904" s="121">
        <v>775595</v>
      </c>
      <c r="N2904" s="121">
        <v>493884</v>
      </c>
      <c r="O2904" s="121">
        <v>2316</v>
      </c>
    </row>
    <row r="2905" spans="1:15" x14ac:dyDescent="0.4">
      <c r="A2905" s="117" t="s">
        <v>6634</v>
      </c>
      <c r="B2905" s="117" t="s">
        <v>225</v>
      </c>
      <c r="C2905" s="117" t="s">
        <v>224</v>
      </c>
      <c r="D2905" s="117" t="s">
        <v>223</v>
      </c>
      <c r="E2905" s="117" t="s">
        <v>847</v>
      </c>
      <c r="F2905" s="117" t="s">
        <v>846</v>
      </c>
      <c r="G2905" s="118" t="str">
        <f t="shared" si="45"/>
        <v>422118五島市</v>
      </c>
      <c r="H2905" s="117"/>
      <c r="J2905" s="117"/>
      <c r="K2905" s="121">
        <v>4941595</v>
      </c>
      <c r="L2905" s="121">
        <v>2100983</v>
      </c>
      <c r="M2905" s="121">
        <v>1060502</v>
      </c>
      <c r="N2905" s="121">
        <v>663344</v>
      </c>
      <c r="O2905" s="121">
        <v>4285</v>
      </c>
    </row>
    <row r="2906" spans="1:15" x14ac:dyDescent="0.4">
      <c r="A2906" s="117" t="s">
        <v>6634</v>
      </c>
      <c r="B2906" s="117" t="s">
        <v>225</v>
      </c>
      <c r="C2906" s="117" t="s">
        <v>224</v>
      </c>
      <c r="D2906" s="117" t="s">
        <v>223</v>
      </c>
      <c r="E2906" s="117" t="s">
        <v>845</v>
      </c>
      <c r="F2906" s="117" t="s">
        <v>844</v>
      </c>
      <c r="G2906" s="118" t="str">
        <f t="shared" si="45"/>
        <v>422126西海市</v>
      </c>
      <c r="H2906" s="117"/>
      <c r="J2906" s="117"/>
      <c r="K2906" s="121">
        <v>2923944</v>
      </c>
      <c r="L2906" s="121">
        <v>1168378</v>
      </c>
      <c r="M2906" s="121">
        <v>609462</v>
      </c>
      <c r="N2906" s="121">
        <v>407023</v>
      </c>
      <c r="O2906" s="121">
        <v>2124</v>
      </c>
    </row>
    <row r="2907" spans="1:15" x14ac:dyDescent="0.4">
      <c r="A2907" s="117" t="s">
        <v>6634</v>
      </c>
      <c r="B2907" s="117" t="s">
        <v>225</v>
      </c>
      <c r="C2907" s="117" t="s">
        <v>224</v>
      </c>
      <c r="D2907" s="117" t="s">
        <v>223</v>
      </c>
      <c r="E2907" s="117" t="s">
        <v>843</v>
      </c>
      <c r="F2907" s="117" t="s">
        <v>842</v>
      </c>
      <c r="G2907" s="118" t="str">
        <f t="shared" si="45"/>
        <v>422134雲仙市</v>
      </c>
      <c r="H2907" s="117"/>
      <c r="J2907" s="117"/>
      <c r="K2907" s="121">
        <v>3634399</v>
      </c>
      <c r="L2907" s="121">
        <v>1380527</v>
      </c>
      <c r="M2907" s="121">
        <v>730626</v>
      </c>
      <c r="N2907" s="121">
        <v>494978</v>
      </c>
      <c r="O2907" s="121">
        <v>2721</v>
      </c>
    </row>
    <row r="2908" spans="1:15" x14ac:dyDescent="0.4">
      <c r="A2908" s="117" t="s">
        <v>6634</v>
      </c>
      <c r="B2908" s="117" t="s">
        <v>225</v>
      </c>
      <c r="C2908" s="117" t="s">
        <v>224</v>
      </c>
      <c r="D2908" s="117" t="s">
        <v>223</v>
      </c>
      <c r="E2908" s="117" t="s">
        <v>841</v>
      </c>
      <c r="F2908" s="117" t="s">
        <v>840</v>
      </c>
      <c r="G2908" s="118" t="str">
        <f t="shared" si="45"/>
        <v>422142南島原市</v>
      </c>
      <c r="H2908" s="117"/>
      <c r="J2908" s="117"/>
      <c r="K2908" s="121">
        <v>4357019</v>
      </c>
      <c r="L2908" s="121">
        <v>1703220</v>
      </c>
      <c r="M2908" s="121">
        <v>917812</v>
      </c>
      <c r="N2908" s="121">
        <v>623226</v>
      </c>
      <c r="O2908" s="121">
        <v>3687</v>
      </c>
    </row>
    <row r="2909" spans="1:15" x14ac:dyDescent="0.4">
      <c r="A2909" s="117" t="s">
        <v>6634</v>
      </c>
      <c r="B2909" s="117" t="s">
        <v>225</v>
      </c>
      <c r="C2909" s="117" t="s">
        <v>224</v>
      </c>
      <c r="D2909" s="117" t="s">
        <v>223</v>
      </c>
      <c r="E2909" s="117" t="s">
        <v>839</v>
      </c>
      <c r="F2909" s="117" t="s">
        <v>838</v>
      </c>
      <c r="G2909" s="118" t="str">
        <f t="shared" si="45"/>
        <v>423076長与町</v>
      </c>
      <c r="H2909" s="117"/>
      <c r="J2909" s="117"/>
      <c r="K2909" s="121">
        <v>1522004</v>
      </c>
      <c r="L2909" s="121">
        <v>632986</v>
      </c>
      <c r="M2909" s="121">
        <v>343296</v>
      </c>
      <c r="N2909" s="121">
        <v>236928</v>
      </c>
      <c r="O2909" s="121">
        <v>1315</v>
      </c>
    </row>
    <row r="2910" spans="1:15" x14ac:dyDescent="0.4">
      <c r="A2910" s="117" t="s">
        <v>6634</v>
      </c>
      <c r="B2910" s="117" t="s">
        <v>225</v>
      </c>
      <c r="C2910" s="117" t="s">
        <v>224</v>
      </c>
      <c r="D2910" s="117" t="s">
        <v>223</v>
      </c>
      <c r="E2910" s="117" t="s">
        <v>837</v>
      </c>
      <c r="F2910" s="117" t="s">
        <v>836</v>
      </c>
      <c r="G2910" s="118" t="str">
        <f t="shared" si="45"/>
        <v>423084時津町</v>
      </c>
      <c r="H2910" s="117"/>
      <c r="J2910" s="117"/>
      <c r="K2910" s="121">
        <v>1377464</v>
      </c>
      <c r="L2910" s="121">
        <v>521558</v>
      </c>
      <c r="M2910" s="121">
        <v>310921</v>
      </c>
      <c r="N2910" s="121">
        <v>213418</v>
      </c>
      <c r="O2910" s="121">
        <v>1033</v>
      </c>
    </row>
    <row r="2911" spans="1:15" x14ac:dyDescent="0.4">
      <c r="A2911" s="117" t="s">
        <v>6634</v>
      </c>
      <c r="B2911" s="117" t="s">
        <v>225</v>
      </c>
      <c r="C2911" s="117" t="s">
        <v>224</v>
      </c>
      <c r="D2911" s="117" t="s">
        <v>223</v>
      </c>
      <c r="E2911" s="117" t="s">
        <v>835</v>
      </c>
      <c r="F2911" s="117" t="s">
        <v>834</v>
      </c>
      <c r="G2911" s="118" t="str">
        <f t="shared" si="45"/>
        <v>423211東彼杵町</v>
      </c>
      <c r="H2911" s="117"/>
      <c r="J2911" s="117"/>
      <c r="K2911" s="121">
        <v>664222</v>
      </c>
      <c r="L2911" s="121">
        <v>270866</v>
      </c>
      <c r="M2911" s="121">
        <v>135430</v>
      </c>
      <c r="N2911" s="121">
        <v>96495</v>
      </c>
      <c r="O2911" s="121">
        <v>519</v>
      </c>
    </row>
    <row r="2912" spans="1:15" x14ac:dyDescent="0.4">
      <c r="A2912" s="117" t="s">
        <v>6634</v>
      </c>
      <c r="B2912" s="117" t="s">
        <v>225</v>
      </c>
      <c r="C2912" s="117" t="s">
        <v>224</v>
      </c>
      <c r="D2912" s="117" t="s">
        <v>223</v>
      </c>
      <c r="E2912" s="117" t="s">
        <v>833</v>
      </c>
      <c r="F2912" s="117" t="s">
        <v>832</v>
      </c>
      <c r="G2912" s="118" t="str">
        <f t="shared" si="45"/>
        <v>423220川棚町</v>
      </c>
      <c r="H2912" s="117"/>
      <c r="J2912" s="117"/>
      <c r="K2912" s="121">
        <v>791378</v>
      </c>
      <c r="L2912" s="121">
        <v>326154</v>
      </c>
      <c r="M2912" s="121">
        <v>153351</v>
      </c>
      <c r="N2912" s="121">
        <v>121884</v>
      </c>
      <c r="O2912" s="121">
        <v>632</v>
      </c>
    </row>
    <row r="2913" spans="1:15" x14ac:dyDescent="0.4">
      <c r="A2913" s="117" t="s">
        <v>6634</v>
      </c>
      <c r="B2913" s="117" t="s">
        <v>225</v>
      </c>
      <c r="C2913" s="117" t="s">
        <v>224</v>
      </c>
      <c r="D2913" s="117" t="s">
        <v>223</v>
      </c>
      <c r="E2913" s="117" t="s">
        <v>831</v>
      </c>
      <c r="F2913" s="117" t="s">
        <v>830</v>
      </c>
      <c r="G2913" s="118" t="str">
        <f t="shared" si="45"/>
        <v>423238波佐見町</v>
      </c>
      <c r="H2913" s="117"/>
      <c r="J2913" s="117"/>
      <c r="K2913" s="121">
        <v>683015</v>
      </c>
      <c r="L2913" s="121">
        <v>281148</v>
      </c>
      <c r="M2913" s="121">
        <v>135204</v>
      </c>
      <c r="N2913" s="121">
        <v>107336</v>
      </c>
      <c r="O2913" s="121">
        <v>709</v>
      </c>
    </row>
    <row r="2914" spans="1:15" x14ac:dyDescent="0.4">
      <c r="A2914" s="117" t="s">
        <v>6634</v>
      </c>
      <c r="B2914" s="117" t="s">
        <v>225</v>
      </c>
      <c r="C2914" s="117" t="s">
        <v>224</v>
      </c>
      <c r="D2914" s="117" t="s">
        <v>223</v>
      </c>
      <c r="E2914" s="117" t="s">
        <v>829</v>
      </c>
      <c r="F2914" s="117" t="s">
        <v>828</v>
      </c>
      <c r="G2914" s="118" t="str">
        <f t="shared" si="45"/>
        <v>423831小値賀町</v>
      </c>
      <c r="H2914" s="117"/>
      <c r="J2914" s="117"/>
      <c r="K2914" s="121">
        <v>537711</v>
      </c>
      <c r="L2914" s="121">
        <v>194909</v>
      </c>
      <c r="M2914" s="121">
        <v>90142</v>
      </c>
      <c r="N2914" s="121">
        <v>73031</v>
      </c>
      <c r="O2914" s="121">
        <v>645</v>
      </c>
    </row>
    <row r="2915" spans="1:15" x14ac:dyDescent="0.4">
      <c r="A2915" s="117" t="s">
        <v>6634</v>
      </c>
      <c r="B2915" s="117" t="s">
        <v>225</v>
      </c>
      <c r="C2915" s="117" t="s">
        <v>224</v>
      </c>
      <c r="D2915" s="117" t="s">
        <v>223</v>
      </c>
      <c r="E2915" s="117" t="s">
        <v>827</v>
      </c>
      <c r="F2915" s="117" t="s">
        <v>826</v>
      </c>
      <c r="G2915" s="118" t="str">
        <f t="shared" si="45"/>
        <v>423912佐々町</v>
      </c>
      <c r="H2915" s="117"/>
      <c r="J2915" s="117"/>
      <c r="K2915" s="121">
        <v>828144</v>
      </c>
      <c r="L2915" s="121">
        <v>279161</v>
      </c>
      <c r="M2915" s="121">
        <v>150493</v>
      </c>
      <c r="N2915" s="121">
        <v>109004</v>
      </c>
      <c r="O2915" s="121">
        <v>638</v>
      </c>
    </row>
    <row r="2916" spans="1:15" x14ac:dyDescent="0.4">
      <c r="A2916" s="117" t="s">
        <v>6634</v>
      </c>
      <c r="B2916" s="117" t="s">
        <v>225</v>
      </c>
      <c r="C2916" s="117" t="s">
        <v>224</v>
      </c>
      <c r="D2916" s="117" t="s">
        <v>223</v>
      </c>
      <c r="E2916" s="117" t="s">
        <v>825</v>
      </c>
      <c r="F2916" s="117" t="s">
        <v>824</v>
      </c>
      <c r="G2916" s="118" t="str">
        <f t="shared" si="45"/>
        <v>424111新上五島町</v>
      </c>
      <c r="H2916" s="117"/>
      <c r="J2916" s="117"/>
      <c r="K2916" s="121">
        <v>2791867</v>
      </c>
      <c r="L2916" s="121">
        <v>1247287</v>
      </c>
      <c r="M2916" s="121">
        <v>571005</v>
      </c>
      <c r="N2916" s="121">
        <v>411514</v>
      </c>
      <c r="O2916" s="121">
        <v>4179</v>
      </c>
    </row>
    <row r="2917" spans="1:15" x14ac:dyDescent="0.4">
      <c r="A2917" s="117" t="s">
        <v>6634</v>
      </c>
      <c r="B2917" s="117" t="s">
        <v>225</v>
      </c>
      <c r="C2917" s="117" t="s">
        <v>224</v>
      </c>
      <c r="D2917" s="117" t="s">
        <v>223</v>
      </c>
      <c r="E2917" s="117" t="s">
        <v>823</v>
      </c>
      <c r="F2917" s="117" t="s">
        <v>822</v>
      </c>
      <c r="G2917" s="118" t="str">
        <f t="shared" si="45"/>
        <v>428175東彼地区保健福祉組合</v>
      </c>
      <c r="H2917" s="117"/>
      <c r="J2917" s="117"/>
      <c r="K2917" s="121">
        <v>288528</v>
      </c>
      <c r="L2917" s="121">
        <v>125122</v>
      </c>
      <c r="M2917" s="121">
        <v>60253</v>
      </c>
      <c r="N2917" s="121">
        <v>40254</v>
      </c>
      <c r="O2917" s="121">
        <v>496</v>
      </c>
    </row>
    <row r="2918" spans="1:15" x14ac:dyDescent="0.4">
      <c r="A2918" s="117" t="s">
        <v>6634</v>
      </c>
      <c r="B2918" s="117" t="s">
        <v>225</v>
      </c>
      <c r="C2918" s="117" t="s">
        <v>224</v>
      </c>
      <c r="D2918" s="117" t="s">
        <v>223</v>
      </c>
      <c r="E2918" s="117" t="s">
        <v>821</v>
      </c>
      <c r="F2918" s="117" t="s">
        <v>820</v>
      </c>
      <c r="G2918" s="118" t="str">
        <f t="shared" si="45"/>
        <v>428426県央地域広域市町村圏組合</v>
      </c>
      <c r="H2918" s="117"/>
      <c r="J2918" s="117"/>
      <c r="K2918" s="121">
        <v>1837807</v>
      </c>
      <c r="L2918" s="121">
        <v>906376</v>
      </c>
      <c r="M2918" s="121">
        <v>490839</v>
      </c>
      <c r="N2918" s="121">
        <v>287171</v>
      </c>
      <c r="O2918" s="121">
        <v>3282</v>
      </c>
    </row>
    <row r="2919" spans="1:15" x14ac:dyDescent="0.4">
      <c r="A2919" s="117" t="s">
        <v>6634</v>
      </c>
      <c r="B2919" s="117" t="s">
        <v>225</v>
      </c>
      <c r="C2919" s="117" t="s">
        <v>224</v>
      </c>
      <c r="D2919" s="117" t="s">
        <v>223</v>
      </c>
      <c r="E2919" s="117" t="s">
        <v>819</v>
      </c>
      <c r="F2919" s="117" t="s">
        <v>818</v>
      </c>
      <c r="G2919" s="118" t="str">
        <f t="shared" si="45"/>
        <v>428434島原地域広域市町村圏組合</v>
      </c>
      <c r="H2919" s="117"/>
      <c r="J2919" s="117"/>
      <c r="K2919" s="121">
        <v>1278985</v>
      </c>
      <c r="L2919" s="121">
        <v>528522</v>
      </c>
      <c r="M2919" s="121">
        <v>295647</v>
      </c>
      <c r="N2919" s="121">
        <v>172727</v>
      </c>
      <c r="O2919" s="121">
        <v>1925</v>
      </c>
    </row>
    <row r="2920" spans="1:15" x14ac:dyDescent="0.4">
      <c r="A2920" s="117" t="s">
        <v>6634</v>
      </c>
      <c r="B2920" s="117" t="s">
        <v>225</v>
      </c>
      <c r="C2920" s="117" t="s">
        <v>224</v>
      </c>
      <c r="D2920" s="117" t="s">
        <v>223</v>
      </c>
      <c r="E2920" s="117" t="s">
        <v>817</v>
      </c>
      <c r="F2920" s="117" t="s">
        <v>816</v>
      </c>
      <c r="G2920" s="118" t="str">
        <f t="shared" si="45"/>
        <v>428639雲仙・南島原保健組合（普通会計分）</v>
      </c>
      <c r="H2920" s="117"/>
      <c r="J2920" s="117"/>
      <c r="K2920" s="121">
        <v>1210</v>
      </c>
      <c r="L2920" s="121">
        <v>0</v>
      </c>
      <c r="M2920" s="121">
        <v>0</v>
      </c>
      <c r="N2920" s="121">
        <v>0</v>
      </c>
      <c r="O2920" s="121">
        <v>0</v>
      </c>
    </row>
    <row r="2921" spans="1:15" x14ac:dyDescent="0.4">
      <c r="A2921" s="117" t="s">
        <v>6634</v>
      </c>
      <c r="B2921" s="117" t="s">
        <v>225</v>
      </c>
      <c r="C2921" s="117" t="s">
        <v>224</v>
      </c>
      <c r="D2921" s="117" t="s">
        <v>223</v>
      </c>
      <c r="E2921" s="117" t="s">
        <v>815</v>
      </c>
      <c r="F2921" s="117" t="s">
        <v>814</v>
      </c>
      <c r="G2921" s="118" t="str">
        <f t="shared" si="45"/>
        <v>428663長崎県市町村総合事務組合</v>
      </c>
      <c r="H2921" s="117"/>
      <c r="J2921" s="117"/>
      <c r="K2921" s="121">
        <v>8927581</v>
      </c>
      <c r="L2921" s="121">
        <v>57072</v>
      </c>
      <c r="M2921" s="121">
        <v>35472</v>
      </c>
      <c r="N2921" s="121">
        <v>19497</v>
      </c>
      <c r="O2921" s="121">
        <v>92</v>
      </c>
    </row>
    <row r="2922" spans="1:15" x14ac:dyDescent="0.4">
      <c r="A2922" s="117" t="s">
        <v>6634</v>
      </c>
      <c r="B2922" s="117" t="s">
        <v>225</v>
      </c>
      <c r="C2922" s="117" t="s">
        <v>224</v>
      </c>
      <c r="D2922" s="117" t="s">
        <v>223</v>
      </c>
      <c r="E2922" s="117" t="s">
        <v>813</v>
      </c>
      <c r="F2922" s="117" t="s">
        <v>812</v>
      </c>
      <c r="G2922" s="118" t="str">
        <f t="shared" si="45"/>
        <v>428671県央県南広域環境組合</v>
      </c>
      <c r="H2922" s="117"/>
      <c r="J2922" s="117"/>
      <c r="K2922" s="121">
        <v>185646</v>
      </c>
      <c r="L2922" s="121">
        <v>73382</v>
      </c>
      <c r="M2922" s="121">
        <v>37900</v>
      </c>
      <c r="N2922" s="121">
        <v>23565</v>
      </c>
      <c r="O2922" s="121">
        <v>373</v>
      </c>
    </row>
    <row r="2923" spans="1:15" x14ac:dyDescent="0.4">
      <c r="A2923" s="117" t="s">
        <v>6634</v>
      </c>
      <c r="B2923" s="117" t="s">
        <v>225</v>
      </c>
      <c r="C2923" s="117" t="s">
        <v>224</v>
      </c>
      <c r="D2923" s="117" t="s">
        <v>223</v>
      </c>
      <c r="E2923" s="117" t="s">
        <v>811</v>
      </c>
      <c r="F2923" s="117" t="s">
        <v>810</v>
      </c>
      <c r="G2923" s="118" t="str">
        <f t="shared" si="45"/>
        <v>428728北松北部環境組合</v>
      </c>
      <c r="H2923" s="117"/>
      <c r="J2923" s="117"/>
      <c r="K2923" s="121">
        <v>67834</v>
      </c>
      <c r="L2923" s="121">
        <v>37061</v>
      </c>
      <c r="M2923" s="121">
        <v>17321</v>
      </c>
      <c r="N2923" s="121">
        <v>11715</v>
      </c>
      <c r="O2923" s="121">
        <v>254</v>
      </c>
    </row>
    <row r="2924" spans="1:15" x14ac:dyDescent="0.4">
      <c r="A2924" s="117" t="s">
        <v>6634</v>
      </c>
      <c r="B2924" s="117" t="s">
        <v>225</v>
      </c>
      <c r="C2924" s="117" t="s">
        <v>224</v>
      </c>
      <c r="D2924" s="117" t="s">
        <v>223</v>
      </c>
      <c r="E2924" s="117" t="s">
        <v>809</v>
      </c>
      <c r="F2924" s="117" t="s">
        <v>808</v>
      </c>
      <c r="G2924" s="118" t="str">
        <f t="shared" si="45"/>
        <v>428752長崎県後期高齢者医療広域連合</v>
      </c>
      <c r="H2924" s="117"/>
      <c r="J2924" s="117"/>
      <c r="K2924" s="121">
        <v>3984</v>
      </c>
      <c r="L2924" s="121">
        <v>384</v>
      </c>
      <c r="M2924" s="121">
        <v>2876</v>
      </c>
      <c r="N2924" s="121">
        <v>0</v>
      </c>
      <c r="O2924" s="121">
        <v>94</v>
      </c>
    </row>
    <row r="2925" spans="1:15" x14ac:dyDescent="0.4">
      <c r="A2925" s="117" t="s">
        <v>6634</v>
      </c>
      <c r="B2925" s="117" t="s">
        <v>225</v>
      </c>
      <c r="C2925" s="117" t="s">
        <v>224</v>
      </c>
      <c r="D2925" s="117" t="s">
        <v>223</v>
      </c>
      <c r="E2925" s="117" t="s">
        <v>807</v>
      </c>
      <c r="F2925" s="117" t="s">
        <v>806</v>
      </c>
      <c r="G2925" s="118" t="str">
        <f t="shared" si="45"/>
        <v>428761長与・時津環境施設組合</v>
      </c>
      <c r="H2925" s="117"/>
      <c r="J2925" s="117"/>
      <c r="K2925" s="121">
        <v>4714</v>
      </c>
      <c r="L2925" s="121">
        <v>0</v>
      </c>
      <c r="M2925" s="121">
        <v>796</v>
      </c>
      <c r="N2925" s="121">
        <v>0</v>
      </c>
      <c r="O2925" s="121">
        <v>48</v>
      </c>
    </row>
    <row r="2926" spans="1:15" x14ac:dyDescent="0.4">
      <c r="A2926" s="117" t="s">
        <v>6634</v>
      </c>
      <c r="B2926" s="117" t="s">
        <v>225</v>
      </c>
      <c r="C2926" s="117" t="s">
        <v>224</v>
      </c>
      <c r="D2926" s="117" t="s">
        <v>223</v>
      </c>
      <c r="E2926" s="117" t="s">
        <v>804</v>
      </c>
      <c r="F2926" s="117" t="s">
        <v>803</v>
      </c>
      <c r="G2926" s="118" t="str">
        <f t="shared" si="45"/>
        <v>431001熊本市</v>
      </c>
      <c r="H2926" s="117"/>
      <c r="J2926" s="117"/>
      <c r="K2926" s="121">
        <v>79628319</v>
      </c>
      <c r="L2926" s="121">
        <v>37180952</v>
      </c>
      <c r="M2926" s="121">
        <v>18963208</v>
      </c>
      <c r="N2926" s="121">
        <v>12355937</v>
      </c>
      <c r="O2926" s="121">
        <v>81898</v>
      </c>
    </row>
    <row r="2927" spans="1:15" x14ac:dyDescent="0.4">
      <c r="A2927" s="117" t="s">
        <v>6634</v>
      </c>
      <c r="B2927" s="117" t="s">
        <v>225</v>
      </c>
      <c r="C2927" s="117" t="s">
        <v>224</v>
      </c>
      <c r="D2927" s="117" t="s">
        <v>223</v>
      </c>
      <c r="E2927" s="117" t="s">
        <v>800</v>
      </c>
      <c r="F2927" s="117" t="s">
        <v>799</v>
      </c>
      <c r="G2927" s="118" t="str">
        <f t="shared" si="45"/>
        <v>432024八代市</v>
      </c>
      <c r="H2927" s="117"/>
      <c r="J2927" s="117"/>
      <c r="K2927" s="121">
        <v>8205496</v>
      </c>
      <c r="L2927" s="121">
        <v>3719023</v>
      </c>
      <c r="M2927" s="121">
        <v>1866697</v>
      </c>
      <c r="N2927" s="121">
        <v>1248790</v>
      </c>
      <c r="O2927" s="121">
        <v>8603</v>
      </c>
    </row>
    <row r="2928" spans="1:15" x14ac:dyDescent="0.4">
      <c r="A2928" s="117" t="s">
        <v>6634</v>
      </c>
      <c r="B2928" s="117" t="s">
        <v>225</v>
      </c>
      <c r="C2928" s="117" t="s">
        <v>224</v>
      </c>
      <c r="D2928" s="117" t="s">
        <v>223</v>
      </c>
      <c r="E2928" s="117" t="s">
        <v>798</v>
      </c>
      <c r="F2928" s="117" t="s">
        <v>797</v>
      </c>
      <c r="G2928" s="118" t="str">
        <f t="shared" si="45"/>
        <v>432032人吉市</v>
      </c>
      <c r="H2928" s="117"/>
      <c r="J2928" s="117"/>
      <c r="K2928" s="121">
        <v>2613592</v>
      </c>
      <c r="L2928" s="121">
        <v>1064343</v>
      </c>
      <c r="M2928" s="121">
        <v>507008</v>
      </c>
      <c r="N2928" s="121">
        <v>357000</v>
      </c>
      <c r="O2928" s="121">
        <v>2043</v>
      </c>
    </row>
    <row r="2929" spans="1:15" x14ac:dyDescent="0.4">
      <c r="A2929" s="117" t="s">
        <v>6634</v>
      </c>
      <c r="B2929" s="117" t="s">
        <v>225</v>
      </c>
      <c r="C2929" s="117" t="s">
        <v>224</v>
      </c>
      <c r="D2929" s="117" t="s">
        <v>223</v>
      </c>
      <c r="E2929" s="117" t="s">
        <v>796</v>
      </c>
      <c r="F2929" s="117" t="s">
        <v>795</v>
      </c>
      <c r="G2929" s="118" t="str">
        <f t="shared" si="45"/>
        <v>432041荒尾市</v>
      </c>
      <c r="H2929" s="117"/>
      <c r="J2929" s="117"/>
      <c r="K2929" s="121">
        <v>2727229</v>
      </c>
      <c r="L2929" s="121">
        <v>1183568</v>
      </c>
      <c r="M2929" s="121">
        <v>544771</v>
      </c>
      <c r="N2929" s="121">
        <v>408207</v>
      </c>
      <c r="O2929" s="121">
        <v>4992</v>
      </c>
    </row>
    <row r="2930" spans="1:15" x14ac:dyDescent="0.4">
      <c r="A2930" s="117" t="s">
        <v>6634</v>
      </c>
      <c r="B2930" s="117" t="s">
        <v>225</v>
      </c>
      <c r="C2930" s="117" t="s">
        <v>224</v>
      </c>
      <c r="D2930" s="117" t="s">
        <v>223</v>
      </c>
      <c r="E2930" s="117" t="s">
        <v>794</v>
      </c>
      <c r="F2930" s="117" t="s">
        <v>793</v>
      </c>
      <c r="G2930" s="118" t="str">
        <f t="shared" si="45"/>
        <v>432059水俣市</v>
      </c>
      <c r="H2930" s="117"/>
      <c r="J2930" s="117"/>
      <c r="K2930" s="121">
        <v>2188119</v>
      </c>
      <c r="L2930" s="121">
        <v>898775</v>
      </c>
      <c r="M2930" s="121">
        <v>459813</v>
      </c>
      <c r="N2930" s="121">
        <v>329980</v>
      </c>
      <c r="O2930" s="121">
        <v>11731</v>
      </c>
    </row>
    <row r="2931" spans="1:15" x14ac:dyDescent="0.4">
      <c r="A2931" s="117" t="s">
        <v>6634</v>
      </c>
      <c r="B2931" s="117" t="s">
        <v>225</v>
      </c>
      <c r="C2931" s="117" t="s">
        <v>224</v>
      </c>
      <c r="D2931" s="117" t="s">
        <v>223</v>
      </c>
      <c r="E2931" s="117" t="s">
        <v>792</v>
      </c>
      <c r="F2931" s="117" t="s">
        <v>791</v>
      </c>
      <c r="G2931" s="118" t="str">
        <f t="shared" si="45"/>
        <v>432067玉名市</v>
      </c>
      <c r="H2931" s="117"/>
      <c r="J2931" s="117"/>
      <c r="K2931" s="121">
        <v>4266514</v>
      </c>
      <c r="L2931" s="121">
        <v>1722165</v>
      </c>
      <c r="M2931" s="121">
        <v>824079</v>
      </c>
      <c r="N2931" s="121">
        <v>588958</v>
      </c>
      <c r="O2931" s="121">
        <v>0</v>
      </c>
    </row>
    <row r="2932" spans="1:15" x14ac:dyDescent="0.4">
      <c r="A2932" s="117" t="s">
        <v>6634</v>
      </c>
      <c r="B2932" s="117" t="s">
        <v>225</v>
      </c>
      <c r="C2932" s="117" t="s">
        <v>224</v>
      </c>
      <c r="D2932" s="117" t="s">
        <v>223</v>
      </c>
      <c r="E2932" s="117" t="s">
        <v>790</v>
      </c>
      <c r="F2932" s="117" t="s">
        <v>789</v>
      </c>
      <c r="G2932" s="118" t="str">
        <f t="shared" si="45"/>
        <v>432083山鹿市</v>
      </c>
      <c r="H2932" s="117"/>
      <c r="J2932" s="117"/>
      <c r="K2932" s="121">
        <v>4497963</v>
      </c>
      <c r="L2932" s="121">
        <v>1948852</v>
      </c>
      <c r="M2932" s="121">
        <v>920784</v>
      </c>
      <c r="N2932" s="121">
        <v>651809</v>
      </c>
      <c r="O2932" s="121">
        <v>4775</v>
      </c>
    </row>
    <row r="2933" spans="1:15" x14ac:dyDescent="0.4">
      <c r="A2933" s="117" t="s">
        <v>6634</v>
      </c>
      <c r="B2933" s="117" t="s">
        <v>225</v>
      </c>
      <c r="C2933" s="117" t="s">
        <v>224</v>
      </c>
      <c r="D2933" s="117" t="s">
        <v>223</v>
      </c>
      <c r="E2933" s="117" t="s">
        <v>788</v>
      </c>
      <c r="F2933" s="117" t="s">
        <v>787</v>
      </c>
      <c r="G2933" s="118" t="str">
        <f t="shared" si="45"/>
        <v>432105菊池市</v>
      </c>
      <c r="H2933" s="117"/>
      <c r="J2933" s="117"/>
      <c r="K2933" s="121">
        <v>3708665</v>
      </c>
      <c r="L2933" s="121">
        <v>1400661</v>
      </c>
      <c r="M2933" s="121">
        <v>706008</v>
      </c>
      <c r="N2933" s="121">
        <v>469377</v>
      </c>
      <c r="O2933" s="121">
        <v>2740</v>
      </c>
    </row>
    <row r="2934" spans="1:15" x14ac:dyDescent="0.4">
      <c r="A2934" s="117" t="s">
        <v>6634</v>
      </c>
      <c r="B2934" s="117" t="s">
        <v>225</v>
      </c>
      <c r="C2934" s="117" t="s">
        <v>224</v>
      </c>
      <c r="D2934" s="117" t="s">
        <v>223</v>
      </c>
      <c r="E2934" s="117" t="s">
        <v>786</v>
      </c>
      <c r="F2934" s="117" t="s">
        <v>785</v>
      </c>
      <c r="G2934" s="118" t="str">
        <f t="shared" si="45"/>
        <v>432113宇土市</v>
      </c>
      <c r="H2934" s="117"/>
      <c r="J2934" s="117"/>
      <c r="K2934" s="121">
        <v>2381836</v>
      </c>
      <c r="L2934" s="121">
        <v>780009</v>
      </c>
      <c r="M2934" s="121">
        <v>429572</v>
      </c>
      <c r="N2934" s="121">
        <v>293100</v>
      </c>
      <c r="O2934" s="121">
        <v>1923</v>
      </c>
    </row>
    <row r="2935" spans="1:15" x14ac:dyDescent="0.4">
      <c r="A2935" s="117" t="s">
        <v>6634</v>
      </c>
      <c r="B2935" s="117" t="s">
        <v>225</v>
      </c>
      <c r="C2935" s="117" t="s">
        <v>224</v>
      </c>
      <c r="D2935" s="117" t="s">
        <v>223</v>
      </c>
      <c r="E2935" s="117" t="s">
        <v>784</v>
      </c>
      <c r="F2935" s="117" t="s">
        <v>783</v>
      </c>
      <c r="G2935" s="118" t="str">
        <f t="shared" si="45"/>
        <v>432121上天草市</v>
      </c>
      <c r="H2935" s="117"/>
      <c r="J2935" s="117"/>
      <c r="K2935" s="121">
        <v>2681092</v>
      </c>
      <c r="L2935" s="121">
        <v>972797</v>
      </c>
      <c r="M2935" s="121">
        <v>500464</v>
      </c>
      <c r="N2935" s="121">
        <v>360559</v>
      </c>
      <c r="O2935" s="121">
        <v>1913</v>
      </c>
    </row>
    <row r="2936" spans="1:15" x14ac:dyDescent="0.4">
      <c r="A2936" s="117" t="s">
        <v>6634</v>
      </c>
      <c r="B2936" s="117" t="s">
        <v>225</v>
      </c>
      <c r="C2936" s="117" t="s">
        <v>224</v>
      </c>
      <c r="D2936" s="117" t="s">
        <v>223</v>
      </c>
      <c r="E2936" s="117" t="s">
        <v>782</v>
      </c>
      <c r="F2936" s="117" t="s">
        <v>781</v>
      </c>
      <c r="G2936" s="118" t="str">
        <f t="shared" si="45"/>
        <v>432130宇城市</v>
      </c>
      <c r="H2936" s="117"/>
      <c r="J2936" s="117"/>
      <c r="K2936" s="121">
        <v>4413946</v>
      </c>
      <c r="L2936" s="121">
        <v>1756435</v>
      </c>
      <c r="M2936" s="121">
        <v>848153</v>
      </c>
      <c r="N2936" s="121">
        <v>591638</v>
      </c>
      <c r="O2936" s="121">
        <v>3712</v>
      </c>
    </row>
    <row r="2937" spans="1:15" x14ac:dyDescent="0.4">
      <c r="A2937" s="117" t="s">
        <v>6634</v>
      </c>
      <c r="B2937" s="117" t="s">
        <v>225</v>
      </c>
      <c r="C2937" s="117" t="s">
        <v>224</v>
      </c>
      <c r="D2937" s="117" t="s">
        <v>223</v>
      </c>
      <c r="E2937" s="117" t="s">
        <v>780</v>
      </c>
      <c r="F2937" s="117" t="s">
        <v>779</v>
      </c>
      <c r="G2937" s="118" t="str">
        <f t="shared" si="45"/>
        <v>432148阿蘇市</v>
      </c>
      <c r="H2937" s="117"/>
      <c r="J2937" s="117"/>
      <c r="K2937" s="121">
        <v>2425124</v>
      </c>
      <c r="L2937" s="121">
        <v>1006815</v>
      </c>
      <c r="M2937" s="121">
        <v>486069</v>
      </c>
      <c r="N2937" s="121">
        <v>349381</v>
      </c>
      <c r="O2937" s="121">
        <v>2231</v>
      </c>
    </row>
    <row r="2938" spans="1:15" x14ac:dyDescent="0.4">
      <c r="A2938" s="117" t="s">
        <v>6634</v>
      </c>
      <c r="B2938" s="117" t="s">
        <v>225</v>
      </c>
      <c r="C2938" s="117" t="s">
        <v>224</v>
      </c>
      <c r="D2938" s="117" t="s">
        <v>223</v>
      </c>
      <c r="E2938" s="117" t="s">
        <v>778</v>
      </c>
      <c r="F2938" s="117" t="s">
        <v>777</v>
      </c>
      <c r="G2938" s="118" t="str">
        <f t="shared" si="45"/>
        <v>432156天草市</v>
      </c>
      <c r="H2938" s="117"/>
      <c r="J2938" s="117"/>
      <c r="K2938" s="121">
        <v>8302245</v>
      </c>
      <c r="L2938" s="121">
        <v>3221481</v>
      </c>
      <c r="M2938" s="121">
        <v>1626208</v>
      </c>
      <c r="N2938" s="121">
        <v>1129090</v>
      </c>
      <c r="O2938" s="121">
        <v>28567</v>
      </c>
    </row>
    <row r="2939" spans="1:15" x14ac:dyDescent="0.4">
      <c r="A2939" s="117" t="s">
        <v>6634</v>
      </c>
      <c r="B2939" s="117" t="s">
        <v>225</v>
      </c>
      <c r="C2939" s="117" t="s">
        <v>224</v>
      </c>
      <c r="D2939" s="117" t="s">
        <v>223</v>
      </c>
      <c r="E2939" s="117" t="s">
        <v>776</v>
      </c>
      <c r="F2939" s="117" t="s">
        <v>775</v>
      </c>
      <c r="G2939" s="118" t="str">
        <f t="shared" si="45"/>
        <v>432164合志市</v>
      </c>
      <c r="H2939" s="117"/>
      <c r="J2939" s="117"/>
      <c r="K2939" s="121">
        <v>2918557</v>
      </c>
      <c r="L2939" s="121">
        <v>1114230</v>
      </c>
      <c r="M2939" s="121">
        <v>535474</v>
      </c>
      <c r="N2939" s="121">
        <v>391681</v>
      </c>
      <c r="O2939" s="121">
        <v>2193</v>
      </c>
    </row>
    <row r="2940" spans="1:15" x14ac:dyDescent="0.4">
      <c r="A2940" s="117" t="s">
        <v>6634</v>
      </c>
      <c r="B2940" s="117" t="s">
        <v>225</v>
      </c>
      <c r="C2940" s="117" t="s">
        <v>224</v>
      </c>
      <c r="D2940" s="117" t="s">
        <v>223</v>
      </c>
      <c r="E2940" s="117" t="s">
        <v>774</v>
      </c>
      <c r="F2940" s="117" t="s">
        <v>773</v>
      </c>
      <c r="G2940" s="118" t="str">
        <f t="shared" si="45"/>
        <v>433489美里町</v>
      </c>
      <c r="H2940" s="117"/>
      <c r="J2940" s="117"/>
      <c r="K2940" s="121">
        <v>1007835</v>
      </c>
      <c r="L2940" s="121">
        <v>429606</v>
      </c>
      <c r="M2940" s="121">
        <v>198239</v>
      </c>
      <c r="N2940" s="121">
        <v>153869</v>
      </c>
      <c r="O2940" s="121">
        <v>1247</v>
      </c>
    </row>
    <row r="2941" spans="1:15" x14ac:dyDescent="0.4">
      <c r="A2941" s="117" t="s">
        <v>6634</v>
      </c>
      <c r="B2941" s="117" t="s">
        <v>225</v>
      </c>
      <c r="C2941" s="117" t="s">
        <v>224</v>
      </c>
      <c r="D2941" s="117" t="s">
        <v>223</v>
      </c>
      <c r="E2941" s="117" t="s">
        <v>772</v>
      </c>
      <c r="F2941" s="117" t="s">
        <v>771</v>
      </c>
      <c r="G2941" s="118" t="str">
        <f t="shared" si="45"/>
        <v>433641玉東町</v>
      </c>
      <c r="H2941" s="117"/>
      <c r="J2941" s="117"/>
      <c r="K2941" s="121">
        <v>578832</v>
      </c>
      <c r="L2941" s="121">
        <v>211086</v>
      </c>
      <c r="M2941" s="121">
        <v>100714</v>
      </c>
      <c r="N2941" s="121">
        <v>84337</v>
      </c>
      <c r="O2941" s="121">
        <v>418</v>
      </c>
    </row>
    <row r="2942" spans="1:15" x14ac:dyDescent="0.4">
      <c r="A2942" s="117" t="s">
        <v>6634</v>
      </c>
      <c r="B2942" s="117" t="s">
        <v>225</v>
      </c>
      <c r="C2942" s="117" t="s">
        <v>224</v>
      </c>
      <c r="D2942" s="117" t="s">
        <v>223</v>
      </c>
      <c r="E2942" s="117" t="s">
        <v>770</v>
      </c>
      <c r="F2942" s="117" t="s">
        <v>769</v>
      </c>
      <c r="G2942" s="118" t="str">
        <f t="shared" si="45"/>
        <v>433675南関町</v>
      </c>
      <c r="H2942" s="117"/>
      <c r="J2942" s="117"/>
      <c r="K2942" s="121">
        <v>867838</v>
      </c>
      <c r="L2942" s="121">
        <v>345833</v>
      </c>
      <c r="M2942" s="121">
        <v>156660</v>
      </c>
      <c r="N2942" s="121">
        <v>126900</v>
      </c>
      <c r="O2942" s="121">
        <v>0</v>
      </c>
    </row>
    <row r="2943" spans="1:15" x14ac:dyDescent="0.4">
      <c r="A2943" s="117" t="s">
        <v>6634</v>
      </c>
      <c r="B2943" s="117" t="s">
        <v>225</v>
      </c>
      <c r="C2943" s="117" t="s">
        <v>224</v>
      </c>
      <c r="D2943" s="117" t="s">
        <v>223</v>
      </c>
      <c r="E2943" s="117" t="s">
        <v>768</v>
      </c>
      <c r="F2943" s="117" t="s">
        <v>767</v>
      </c>
      <c r="G2943" s="118" t="str">
        <f t="shared" si="45"/>
        <v>433683長洲町</v>
      </c>
      <c r="H2943" s="117"/>
      <c r="J2943" s="117"/>
      <c r="K2943" s="121">
        <v>980051</v>
      </c>
      <c r="L2943" s="121">
        <v>383154</v>
      </c>
      <c r="M2943" s="121">
        <v>178292</v>
      </c>
      <c r="N2943" s="121">
        <v>141171</v>
      </c>
      <c r="O2943" s="121">
        <v>752</v>
      </c>
    </row>
    <row r="2944" spans="1:15" x14ac:dyDescent="0.4">
      <c r="A2944" s="117" t="s">
        <v>6634</v>
      </c>
      <c r="B2944" s="117" t="s">
        <v>225</v>
      </c>
      <c r="C2944" s="117" t="s">
        <v>224</v>
      </c>
      <c r="D2944" s="117" t="s">
        <v>223</v>
      </c>
      <c r="E2944" s="117" t="s">
        <v>766</v>
      </c>
      <c r="F2944" s="117" t="s">
        <v>765</v>
      </c>
      <c r="G2944" s="118" t="str">
        <f t="shared" si="45"/>
        <v>433691和水町</v>
      </c>
      <c r="H2944" s="117"/>
      <c r="J2944" s="117"/>
      <c r="K2944" s="121">
        <v>1105654</v>
      </c>
      <c r="L2944" s="121">
        <v>438412</v>
      </c>
      <c r="M2944" s="121">
        <v>199192</v>
      </c>
      <c r="N2944" s="121">
        <v>162797</v>
      </c>
      <c r="O2944" s="121">
        <v>1630</v>
      </c>
    </row>
    <row r="2945" spans="1:15" x14ac:dyDescent="0.4">
      <c r="A2945" s="117" t="s">
        <v>6634</v>
      </c>
      <c r="B2945" s="117" t="s">
        <v>225</v>
      </c>
      <c r="C2945" s="117" t="s">
        <v>224</v>
      </c>
      <c r="D2945" s="117" t="s">
        <v>223</v>
      </c>
      <c r="E2945" s="117" t="s">
        <v>764</v>
      </c>
      <c r="F2945" s="117" t="s">
        <v>763</v>
      </c>
      <c r="G2945" s="118" t="str">
        <f t="shared" si="45"/>
        <v>434035大津町</v>
      </c>
      <c r="H2945" s="117"/>
      <c r="J2945" s="117"/>
      <c r="K2945" s="121">
        <v>1832085</v>
      </c>
      <c r="L2945" s="121">
        <v>677943</v>
      </c>
      <c r="M2945" s="121">
        <v>337866</v>
      </c>
      <c r="N2945" s="121">
        <v>266148</v>
      </c>
      <c r="O2945" s="121">
        <v>2942</v>
      </c>
    </row>
    <row r="2946" spans="1:15" x14ac:dyDescent="0.4">
      <c r="A2946" s="117" t="s">
        <v>6634</v>
      </c>
      <c r="B2946" s="117" t="s">
        <v>225</v>
      </c>
      <c r="C2946" s="117" t="s">
        <v>224</v>
      </c>
      <c r="D2946" s="117" t="s">
        <v>223</v>
      </c>
      <c r="E2946" s="117" t="s">
        <v>762</v>
      </c>
      <c r="F2946" s="117" t="s">
        <v>761</v>
      </c>
      <c r="G2946" s="118" t="str">
        <f t="shared" ref="G2946:G3009" si="46">E2946&amp;F2946</f>
        <v>434043菊陽町</v>
      </c>
      <c r="H2946" s="117"/>
      <c r="J2946" s="117"/>
      <c r="K2946" s="121">
        <v>1765895</v>
      </c>
      <c r="L2946" s="121">
        <v>668945</v>
      </c>
      <c r="M2946" s="121">
        <v>338265</v>
      </c>
      <c r="N2946" s="121">
        <v>240829</v>
      </c>
      <c r="O2946" s="121">
        <v>1434</v>
      </c>
    </row>
    <row r="2947" spans="1:15" x14ac:dyDescent="0.4">
      <c r="A2947" s="117" t="s">
        <v>6634</v>
      </c>
      <c r="B2947" s="117" t="s">
        <v>225</v>
      </c>
      <c r="C2947" s="117" t="s">
        <v>224</v>
      </c>
      <c r="D2947" s="117" t="s">
        <v>223</v>
      </c>
      <c r="E2947" s="117" t="s">
        <v>760</v>
      </c>
      <c r="F2947" s="117" t="s">
        <v>759</v>
      </c>
      <c r="G2947" s="118" t="str">
        <f t="shared" si="46"/>
        <v>434230南小国町</v>
      </c>
      <c r="H2947" s="117"/>
      <c r="J2947" s="117"/>
      <c r="K2947" s="121">
        <v>648339</v>
      </c>
      <c r="L2947" s="121">
        <v>225984</v>
      </c>
      <c r="M2947" s="121">
        <v>112586</v>
      </c>
      <c r="N2947" s="121">
        <v>98785</v>
      </c>
      <c r="O2947" s="121">
        <v>4661</v>
      </c>
    </row>
    <row r="2948" spans="1:15" x14ac:dyDescent="0.4">
      <c r="A2948" s="117" t="s">
        <v>6634</v>
      </c>
      <c r="B2948" s="117" t="s">
        <v>225</v>
      </c>
      <c r="C2948" s="117" t="s">
        <v>224</v>
      </c>
      <c r="D2948" s="117" t="s">
        <v>223</v>
      </c>
      <c r="E2948" s="117" t="s">
        <v>758</v>
      </c>
      <c r="F2948" s="117" t="s">
        <v>757</v>
      </c>
      <c r="G2948" s="118" t="str">
        <f t="shared" si="46"/>
        <v>434248小国町</v>
      </c>
      <c r="H2948" s="117"/>
      <c r="J2948" s="117"/>
      <c r="K2948" s="121">
        <v>1009488</v>
      </c>
      <c r="L2948" s="121">
        <v>404255</v>
      </c>
      <c r="M2948" s="121">
        <v>199243</v>
      </c>
      <c r="N2948" s="121">
        <v>144445</v>
      </c>
      <c r="O2948" s="121">
        <v>746</v>
      </c>
    </row>
    <row r="2949" spans="1:15" x14ac:dyDescent="0.4">
      <c r="A2949" s="117" t="s">
        <v>6634</v>
      </c>
      <c r="B2949" s="117" t="s">
        <v>225</v>
      </c>
      <c r="C2949" s="117" t="s">
        <v>224</v>
      </c>
      <c r="D2949" s="117" t="s">
        <v>223</v>
      </c>
      <c r="E2949" s="117" t="s">
        <v>756</v>
      </c>
      <c r="F2949" s="117" t="s">
        <v>755</v>
      </c>
      <c r="G2949" s="118" t="str">
        <f t="shared" si="46"/>
        <v>434256産山村</v>
      </c>
      <c r="H2949" s="117"/>
      <c r="J2949" s="117"/>
      <c r="K2949" s="121">
        <v>370010</v>
      </c>
      <c r="L2949" s="121">
        <v>124332</v>
      </c>
      <c r="M2949" s="121">
        <v>59414</v>
      </c>
      <c r="N2949" s="121">
        <v>50542</v>
      </c>
      <c r="O2949" s="121">
        <v>303</v>
      </c>
    </row>
    <row r="2950" spans="1:15" x14ac:dyDescent="0.4">
      <c r="A2950" s="117" t="s">
        <v>6634</v>
      </c>
      <c r="B2950" s="117" t="s">
        <v>225</v>
      </c>
      <c r="C2950" s="117" t="s">
        <v>224</v>
      </c>
      <c r="D2950" s="117" t="s">
        <v>223</v>
      </c>
      <c r="E2950" s="117" t="s">
        <v>754</v>
      </c>
      <c r="F2950" s="117" t="s">
        <v>753</v>
      </c>
      <c r="G2950" s="118" t="str">
        <f t="shared" si="46"/>
        <v>434281高森町</v>
      </c>
      <c r="H2950" s="117"/>
      <c r="J2950" s="117"/>
      <c r="K2950" s="121">
        <v>840955</v>
      </c>
      <c r="L2950" s="121">
        <v>312015</v>
      </c>
      <c r="M2950" s="121">
        <v>144203</v>
      </c>
      <c r="N2950" s="121">
        <v>103507</v>
      </c>
      <c r="O2950" s="121">
        <v>590</v>
      </c>
    </row>
    <row r="2951" spans="1:15" x14ac:dyDescent="0.4">
      <c r="A2951" s="117" t="s">
        <v>6634</v>
      </c>
      <c r="B2951" s="117" t="s">
        <v>225</v>
      </c>
      <c r="C2951" s="117" t="s">
        <v>224</v>
      </c>
      <c r="D2951" s="117" t="s">
        <v>223</v>
      </c>
      <c r="E2951" s="117" t="s">
        <v>752</v>
      </c>
      <c r="F2951" s="117" t="s">
        <v>751</v>
      </c>
      <c r="G2951" s="118" t="str">
        <f t="shared" si="46"/>
        <v>434329西原村</v>
      </c>
      <c r="H2951" s="117"/>
      <c r="J2951" s="117"/>
      <c r="K2951" s="121">
        <v>698400</v>
      </c>
      <c r="L2951" s="121">
        <v>256148</v>
      </c>
      <c r="M2951" s="121">
        <v>129728</v>
      </c>
      <c r="N2951" s="121">
        <v>93128</v>
      </c>
      <c r="O2951" s="121">
        <v>533</v>
      </c>
    </row>
    <row r="2952" spans="1:15" x14ac:dyDescent="0.4">
      <c r="A2952" s="117" t="s">
        <v>6634</v>
      </c>
      <c r="B2952" s="117" t="s">
        <v>225</v>
      </c>
      <c r="C2952" s="117" t="s">
        <v>224</v>
      </c>
      <c r="D2952" s="117" t="s">
        <v>223</v>
      </c>
      <c r="E2952" s="117" t="s">
        <v>750</v>
      </c>
      <c r="F2952" s="117" t="s">
        <v>749</v>
      </c>
      <c r="G2952" s="118" t="str">
        <f t="shared" si="46"/>
        <v>434337南阿蘇村</v>
      </c>
      <c r="H2952" s="117"/>
      <c r="J2952" s="117"/>
      <c r="K2952" s="121">
        <v>1382109</v>
      </c>
      <c r="L2952" s="121">
        <v>585163</v>
      </c>
      <c r="M2952" s="121">
        <v>309611</v>
      </c>
      <c r="N2952" s="121">
        <v>208864</v>
      </c>
      <c r="O2952" s="121">
        <v>1215</v>
      </c>
    </row>
    <row r="2953" spans="1:15" x14ac:dyDescent="0.4">
      <c r="A2953" s="117" t="s">
        <v>6634</v>
      </c>
      <c r="B2953" s="117" t="s">
        <v>225</v>
      </c>
      <c r="C2953" s="117" t="s">
        <v>224</v>
      </c>
      <c r="D2953" s="117" t="s">
        <v>223</v>
      </c>
      <c r="E2953" s="117" t="s">
        <v>748</v>
      </c>
      <c r="F2953" s="117" t="s">
        <v>747</v>
      </c>
      <c r="G2953" s="118" t="str">
        <f t="shared" si="46"/>
        <v>434418御船町</v>
      </c>
      <c r="H2953" s="117"/>
      <c r="J2953" s="117"/>
      <c r="K2953" s="121">
        <v>1430627</v>
      </c>
      <c r="L2953" s="121">
        <v>587591</v>
      </c>
      <c r="M2953" s="121">
        <v>273101</v>
      </c>
      <c r="N2953" s="121">
        <v>181583</v>
      </c>
      <c r="O2953" s="121">
        <v>1535</v>
      </c>
    </row>
    <row r="2954" spans="1:15" x14ac:dyDescent="0.4">
      <c r="A2954" s="117" t="s">
        <v>6634</v>
      </c>
      <c r="B2954" s="117" t="s">
        <v>225</v>
      </c>
      <c r="C2954" s="117" t="s">
        <v>224</v>
      </c>
      <c r="D2954" s="117" t="s">
        <v>223</v>
      </c>
      <c r="E2954" s="117" t="s">
        <v>746</v>
      </c>
      <c r="F2954" s="117" t="s">
        <v>745</v>
      </c>
      <c r="G2954" s="118" t="str">
        <f t="shared" si="46"/>
        <v>434426嘉島町</v>
      </c>
      <c r="H2954" s="117"/>
      <c r="J2954" s="117"/>
      <c r="K2954" s="121">
        <v>689722</v>
      </c>
      <c r="L2954" s="121">
        <v>246484</v>
      </c>
      <c r="M2954" s="121">
        <v>128682</v>
      </c>
      <c r="N2954" s="121">
        <v>90248</v>
      </c>
      <c r="O2954" s="121">
        <v>523</v>
      </c>
    </row>
    <row r="2955" spans="1:15" x14ac:dyDescent="0.4">
      <c r="A2955" s="117" t="s">
        <v>6634</v>
      </c>
      <c r="B2955" s="117" t="s">
        <v>225</v>
      </c>
      <c r="C2955" s="117" t="s">
        <v>224</v>
      </c>
      <c r="D2955" s="117" t="s">
        <v>223</v>
      </c>
      <c r="E2955" s="117" t="s">
        <v>744</v>
      </c>
      <c r="F2955" s="117" t="s">
        <v>743</v>
      </c>
      <c r="G2955" s="118" t="str">
        <f t="shared" si="46"/>
        <v>434434益城町</v>
      </c>
      <c r="H2955" s="117"/>
      <c r="J2955" s="117"/>
      <c r="K2955" s="121">
        <v>2130525</v>
      </c>
      <c r="L2955" s="121">
        <v>781850</v>
      </c>
      <c r="M2955" s="121">
        <v>463140</v>
      </c>
      <c r="N2955" s="121">
        <v>278039</v>
      </c>
      <c r="O2955" s="121">
        <v>1874</v>
      </c>
    </row>
    <row r="2956" spans="1:15" x14ac:dyDescent="0.4">
      <c r="A2956" s="117" t="s">
        <v>6634</v>
      </c>
      <c r="B2956" s="117" t="s">
        <v>225</v>
      </c>
      <c r="C2956" s="117" t="s">
        <v>224</v>
      </c>
      <c r="D2956" s="117" t="s">
        <v>223</v>
      </c>
      <c r="E2956" s="117" t="s">
        <v>742</v>
      </c>
      <c r="F2956" s="117" t="s">
        <v>741</v>
      </c>
      <c r="G2956" s="118" t="str">
        <f t="shared" si="46"/>
        <v>434442甲佐町</v>
      </c>
      <c r="H2956" s="117"/>
      <c r="J2956" s="117"/>
      <c r="K2956" s="121">
        <v>808968</v>
      </c>
      <c r="L2956" s="121">
        <v>327638</v>
      </c>
      <c r="M2956" s="121">
        <v>163046</v>
      </c>
      <c r="N2956" s="121">
        <v>121702</v>
      </c>
      <c r="O2956" s="121">
        <v>807</v>
      </c>
    </row>
    <row r="2957" spans="1:15" x14ac:dyDescent="0.4">
      <c r="A2957" s="117" t="s">
        <v>6634</v>
      </c>
      <c r="B2957" s="117" t="s">
        <v>225</v>
      </c>
      <c r="C2957" s="117" t="s">
        <v>224</v>
      </c>
      <c r="D2957" s="117" t="s">
        <v>223</v>
      </c>
      <c r="E2957" s="117" t="s">
        <v>740</v>
      </c>
      <c r="F2957" s="117" t="s">
        <v>739</v>
      </c>
      <c r="G2957" s="118" t="str">
        <f t="shared" si="46"/>
        <v>434477山都町</v>
      </c>
      <c r="H2957" s="117"/>
      <c r="J2957" s="117"/>
      <c r="K2957" s="121">
        <v>2119504</v>
      </c>
      <c r="L2957" s="121">
        <v>852311</v>
      </c>
      <c r="M2957" s="121">
        <v>405356</v>
      </c>
      <c r="N2957" s="121">
        <v>285653</v>
      </c>
      <c r="O2957" s="121">
        <v>1748</v>
      </c>
    </row>
    <row r="2958" spans="1:15" x14ac:dyDescent="0.4">
      <c r="A2958" s="117" t="s">
        <v>6634</v>
      </c>
      <c r="B2958" s="117" t="s">
        <v>225</v>
      </c>
      <c r="C2958" s="117" t="s">
        <v>224</v>
      </c>
      <c r="D2958" s="117" t="s">
        <v>223</v>
      </c>
      <c r="E2958" s="117" t="s">
        <v>738</v>
      </c>
      <c r="F2958" s="117" t="s">
        <v>737</v>
      </c>
      <c r="G2958" s="118" t="str">
        <f t="shared" si="46"/>
        <v>434680氷川町</v>
      </c>
      <c r="H2958" s="117"/>
      <c r="J2958" s="117"/>
      <c r="K2958" s="121">
        <v>969016</v>
      </c>
      <c r="L2958" s="121">
        <v>389407</v>
      </c>
      <c r="M2958" s="121">
        <v>190032</v>
      </c>
      <c r="N2958" s="121">
        <v>141452</v>
      </c>
      <c r="O2958" s="121">
        <v>806</v>
      </c>
    </row>
    <row r="2959" spans="1:15" x14ac:dyDescent="0.4">
      <c r="A2959" s="117" t="s">
        <v>6634</v>
      </c>
      <c r="B2959" s="117" t="s">
        <v>225</v>
      </c>
      <c r="C2959" s="117" t="s">
        <v>224</v>
      </c>
      <c r="D2959" s="117" t="s">
        <v>223</v>
      </c>
      <c r="E2959" s="117" t="s">
        <v>736</v>
      </c>
      <c r="F2959" s="117" t="s">
        <v>735</v>
      </c>
      <c r="G2959" s="118" t="str">
        <f t="shared" si="46"/>
        <v>434825芦北町</v>
      </c>
      <c r="H2959" s="117"/>
      <c r="J2959" s="117"/>
      <c r="K2959" s="121">
        <v>1901084</v>
      </c>
      <c r="L2959" s="121">
        <v>725361</v>
      </c>
      <c r="M2959" s="121">
        <v>380535</v>
      </c>
      <c r="N2959" s="121">
        <v>255390</v>
      </c>
      <c r="O2959" s="121">
        <v>2223</v>
      </c>
    </row>
    <row r="2960" spans="1:15" x14ac:dyDescent="0.4">
      <c r="A2960" s="117" t="s">
        <v>6634</v>
      </c>
      <c r="B2960" s="117" t="s">
        <v>225</v>
      </c>
      <c r="C2960" s="117" t="s">
        <v>224</v>
      </c>
      <c r="D2960" s="117" t="s">
        <v>223</v>
      </c>
      <c r="E2960" s="117" t="s">
        <v>734</v>
      </c>
      <c r="F2960" s="117" t="s">
        <v>733</v>
      </c>
      <c r="G2960" s="118" t="str">
        <f t="shared" si="46"/>
        <v>434841津奈木町</v>
      </c>
      <c r="H2960" s="117"/>
      <c r="J2960" s="117"/>
      <c r="K2960" s="121">
        <v>649963</v>
      </c>
      <c r="L2960" s="121">
        <v>224004</v>
      </c>
      <c r="M2960" s="121">
        <v>109058</v>
      </c>
      <c r="N2960" s="121">
        <v>84751</v>
      </c>
      <c r="O2960" s="121">
        <v>503</v>
      </c>
    </row>
    <row r="2961" spans="1:15" x14ac:dyDescent="0.4">
      <c r="A2961" s="117" t="s">
        <v>6634</v>
      </c>
      <c r="B2961" s="117" t="s">
        <v>225</v>
      </c>
      <c r="C2961" s="117" t="s">
        <v>224</v>
      </c>
      <c r="D2961" s="117" t="s">
        <v>223</v>
      </c>
      <c r="E2961" s="117" t="s">
        <v>732</v>
      </c>
      <c r="F2961" s="117" t="s">
        <v>731</v>
      </c>
      <c r="G2961" s="118" t="str">
        <f t="shared" si="46"/>
        <v>435015錦町</v>
      </c>
      <c r="H2961" s="117"/>
      <c r="J2961" s="117"/>
      <c r="K2961" s="121">
        <v>797657</v>
      </c>
      <c r="L2961" s="121">
        <v>283409</v>
      </c>
      <c r="M2961" s="121">
        <v>128529</v>
      </c>
      <c r="N2961" s="121">
        <v>88582</v>
      </c>
      <c r="O2961" s="121">
        <v>563</v>
      </c>
    </row>
    <row r="2962" spans="1:15" x14ac:dyDescent="0.4">
      <c r="A2962" s="117" t="s">
        <v>6634</v>
      </c>
      <c r="B2962" s="117" t="s">
        <v>225</v>
      </c>
      <c r="C2962" s="117" t="s">
        <v>224</v>
      </c>
      <c r="D2962" s="117" t="s">
        <v>223</v>
      </c>
      <c r="E2962" s="117" t="s">
        <v>730</v>
      </c>
      <c r="F2962" s="117" t="s">
        <v>729</v>
      </c>
      <c r="G2962" s="118" t="str">
        <f t="shared" si="46"/>
        <v>435058多良木町</v>
      </c>
      <c r="H2962" s="117"/>
      <c r="J2962" s="117"/>
      <c r="K2962" s="121">
        <v>943058</v>
      </c>
      <c r="L2962" s="121">
        <v>348785</v>
      </c>
      <c r="M2962" s="121">
        <v>159144</v>
      </c>
      <c r="N2962" s="121">
        <v>126686</v>
      </c>
      <c r="O2962" s="121">
        <v>630</v>
      </c>
    </row>
    <row r="2963" spans="1:15" x14ac:dyDescent="0.4">
      <c r="A2963" s="117" t="s">
        <v>6634</v>
      </c>
      <c r="B2963" s="117" t="s">
        <v>225</v>
      </c>
      <c r="C2963" s="117" t="s">
        <v>224</v>
      </c>
      <c r="D2963" s="117" t="s">
        <v>223</v>
      </c>
      <c r="E2963" s="117" t="s">
        <v>728</v>
      </c>
      <c r="F2963" s="117" t="s">
        <v>727</v>
      </c>
      <c r="G2963" s="118" t="str">
        <f t="shared" si="46"/>
        <v>435066湯前町</v>
      </c>
      <c r="H2963" s="117"/>
      <c r="J2963" s="117"/>
      <c r="K2963" s="121">
        <v>548352</v>
      </c>
      <c r="L2963" s="121">
        <v>203487</v>
      </c>
      <c r="M2963" s="121">
        <v>89963</v>
      </c>
      <c r="N2963" s="121">
        <v>79761</v>
      </c>
      <c r="O2963" s="121">
        <v>358</v>
      </c>
    </row>
    <row r="2964" spans="1:15" x14ac:dyDescent="0.4">
      <c r="A2964" s="117" t="s">
        <v>6634</v>
      </c>
      <c r="B2964" s="117" t="s">
        <v>225</v>
      </c>
      <c r="C2964" s="117" t="s">
        <v>224</v>
      </c>
      <c r="D2964" s="117" t="s">
        <v>223</v>
      </c>
      <c r="E2964" s="117" t="s">
        <v>726</v>
      </c>
      <c r="F2964" s="117" t="s">
        <v>725</v>
      </c>
      <c r="G2964" s="118" t="str">
        <f t="shared" si="46"/>
        <v>435074水上村</v>
      </c>
      <c r="H2964" s="117"/>
      <c r="J2964" s="117"/>
      <c r="K2964" s="121">
        <v>462223</v>
      </c>
      <c r="L2964" s="121">
        <v>150441</v>
      </c>
      <c r="M2964" s="121">
        <v>78841</v>
      </c>
      <c r="N2964" s="121">
        <v>64974</v>
      </c>
      <c r="O2964" s="121">
        <v>294</v>
      </c>
    </row>
    <row r="2965" spans="1:15" x14ac:dyDescent="0.4">
      <c r="A2965" s="117" t="s">
        <v>6634</v>
      </c>
      <c r="B2965" s="117" t="s">
        <v>225</v>
      </c>
      <c r="C2965" s="117" t="s">
        <v>224</v>
      </c>
      <c r="D2965" s="117" t="s">
        <v>223</v>
      </c>
      <c r="E2965" s="117" t="s">
        <v>724</v>
      </c>
      <c r="F2965" s="117" t="s">
        <v>723</v>
      </c>
      <c r="G2965" s="118" t="str">
        <f t="shared" si="46"/>
        <v>435104相良村</v>
      </c>
      <c r="H2965" s="117"/>
      <c r="J2965" s="117"/>
      <c r="K2965" s="121">
        <v>533890</v>
      </c>
      <c r="L2965" s="121">
        <v>202227</v>
      </c>
      <c r="M2965" s="121">
        <v>94364</v>
      </c>
      <c r="N2965" s="121">
        <v>74239</v>
      </c>
      <c r="O2965" s="121">
        <v>387</v>
      </c>
    </row>
    <row r="2966" spans="1:15" x14ac:dyDescent="0.4">
      <c r="A2966" s="117" t="s">
        <v>6634</v>
      </c>
      <c r="B2966" s="117" t="s">
        <v>225</v>
      </c>
      <c r="C2966" s="117" t="s">
        <v>224</v>
      </c>
      <c r="D2966" s="117" t="s">
        <v>223</v>
      </c>
      <c r="E2966" s="117" t="s">
        <v>722</v>
      </c>
      <c r="F2966" s="117" t="s">
        <v>721</v>
      </c>
      <c r="G2966" s="118" t="str">
        <f t="shared" si="46"/>
        <v>435112五木村</v>
      </c>
      <c r="H2966" s="117"/>
      <c r="J2966" s="117"/>
      <c r="K2966" s="121">
        <v>382268</v>
      </c>
      <c r="L2966" s="121">
        <v>147679</v>
      </c>
      <c r="M2966" s="121">
        <v>69265</v>
      </c>
      <c r="N2966" s="121">
        <v>50727</v>
      </c>
      <c r="O2966" s="121">
        <v>328</v>
      </c>
    </row>
    <row r="2967" spans="1:15" x14ac:dyDescent="0.4">
      <c r="A2967" s="117" t="s">
        <v>6634</v>
      </c>
      <c r="B2967" s="117" t="s">
        <v>225</v>
      </c>
      <c r="C2967" s="117" t="s">
        <v>224</v>
      </c>
      <c r="D2967" s="117" t="s">
        <v>223</v>
      </c>
      <c r="E2967" s="117" t="s">
        <v>720</v>
      </c>
      <c r="F2967" s="117" t="s">
        <v>719</v>
      </c>
      <c r="G2967" s="118" t="str">
        <f t="shared" si="46"/>
        <v>435121山江村</v>
      </c>
      <c r="H2967" s="117"/>
      <c r="J2967" s="117"/>
      <c r="K2967" s="121">
        <v>459801</v>
      </c>
      <c r="L2967" s="121">
        <v>184399</v>
      </c>
      <c r="M2967" s="121">
        <v>84611</v>
      </c>
      <c r="N2967" s="121">
        <v>71342</v>
      </c>
      <c r="O2967" s="121">
        <v>318</v>
      </c>
    </row>
    <row r="2968" spans="1:15" x14ac:dyDescent="0.4">
      <c r="A2968" s="117" t="s">
        <v>6634</v>
      </c>
      <c r="B2968" s="117" t="s">
        <v>225</v>
      </c>
      <c r="C2968" s="117" t="s">
        <v>224</v>
      </c>
      <c r="D2968" s="117" t="s">
        <v>223</v>
      </c>
      <c r="E2968" s="117" t="s">
        <v>718</v>
      </c>
      <c r="F2968" s="117" t="s">
        <v>717</v>
      </c>
      <c r="G2968" s="118" t="str">
        <f t="shared" si="46"/>
        <v>435139球磨村</v>
      </c>
      <c r="H2968" s="117"/>
      <c r="J2968" s="117"/>
      <c r="K2968" s="121">
        <v>512348</v>
      </c>
      <c r="L2968" s="121">
        <v>209963</v>
      </c>
      <c r="M2968" s="121">
        <v>92796</v>
      </c>
      <c r="N2968" s="121">
        <v>68069</v>
      </c>
      <c r="O2968" s="121">
        <v>413</v>
      </c>
    </row>
    <row r="2969" spans="1:15" x14ac:dyDescent="0.4">
      <c r="A2969" s="117" t="s">
        <v>6634</v>
      </c>
      <c r="B2969" s="117" t="s">
        <v>225</v>
      </c>
      <c r="C2969" s="117" t="s">
        <v>224</v>
      </c>
      <c r="D2969" s="117" t="s">
        <v>223</v>
      </c>
      <c r="E2969" s="117" t="s">
        <v>716</v>
      </c>
      <c r="F2969" s="117" t="s">
        <v>715</v>
      </c>
      <c r="G2969" s="118" t="str">
        <f t="shared" si="46"/>
        <v>435147あさぎり町</v>
      </c>
      <c r="H2969" s="117"/>
      <c r="J2969" s="117"/>
      <c r="K2969" s="121">
        <v>1668553</v>
      </c>
      <c r="L2969" s="121">
        <v>683984</v>
      </c>
      <c r="M2969" s="121">
        <v>302273</v>
      </c>
      <c r="N2969" s="121">
        <v>217448</v>
      </c>
      <c r="O2969" s="121">
        <v>1271</v>
      </c>
    </row>
    <row r="2970" spans="1:15" x14ac:dyDescent="0.4">
      <c r="A2970" s="117" t="s">
        <v>6634</v>
      </c>
      <c r="B2970" s="117" t="s">
        <v>225</v>
      </c>
      <c r="C2970" s="117" t="s">
        <v>224</v>
      </c>
      <c r="D2970" s="117" t="s">
        <v>223</v>
      </c>
      <c r="E2970" s="117" t="s">
        <v>714</v>
      </c>
      <c r="F2970" s="117" t="s">
        <v>713</v>
      </c>
      <c r="G2970" s="118" t="str">
        <f t="shared" si="46"/>
        <v>435317苓北町</v>
      </c>
      <c r="H2970" s="117"/>
      <c r="J2970" s="117"/>
      <c r="K2970" s="121">
        <v>828179</v>
      </c>
      <c r="L2970" s="121">
        <v>310526</v>
      </c>
      <c r="M2970" s="121">
        <v>137506</v>
      </c>
      <c r="N2970" s="121">
        <v>99665</v>
      </c>
      <c r="O2970" s="121">
        <v>708</v>
      </c>
    </row>
    <row r="2971" spans="1:15" x14ac:dyDescent="0.4">
      <c r="A2971" s="117" t="s">
        <v>6634</v>
      </c>
      <c r="B2971" s="117" t="s">
        <v>225</v>
      </c>
      <c r="C2971" s="117" t="s">
        <v>224</v>
      </c>
      <c r="D2971" s="117" t="s">
        <v>223</v>
      </c>
      <c r="E2971" s="117" t="s">
        <v>712</v>
      </c>
      <c r="F2971" s="117" t="s">
        <v>711</v>
      </c>
      <c r="G2971" s="118" t="str">
        <f t="shared" si="46"/>
        <v>438022熊本県市町村総合事務組合</v>
      </c>
      <c r="H2971" s="117"/>
      <c r="J2971" s="117"/>
      <c r="K2971" s="121">
        <v>7170271</v>
      </c>
      <c r="L2971" s="121">
        <v>17122</v>
      </c>
      <c r="M2971" s="121">
        <v>9315</v>
      </c>
      <c r="N2971" s="121">
        <v>5592</v>
      </c>
      <c r="O2971" s="121">
        <v>51252</v>
      </c>
    </row>
    <row r="2972" spans="1:15" x14ac:dyDescent="0.4">
      <c r="A2972" s="117" t="s">
        <v>6634</v>
      </c>
      <c r="B2972" s="117" t="s">
        <v>225</v>
      </c>
      <c r="C2972" s="117" t="s">
        <v>224</v>
      </c>
      <c r="D2972" s="117" t="s">
        <v>223</v>
      </c>
      <c r="E2972" s="117" t="s">
        <v>6660</v>
      </c>
      <c r="F2972" s="117" t="s">
        <v>6661</v>
      </c>
      <c r="G2972" s="118" t="str">
        <f t="shared" si="46"/>
        <v>438120地方独立行政法人くまもと県北病院機構設立組合</v>
      </c>
      <c r="H2972" s="117"/>
      <c r="J2972" s="117"/>
      <c r="K2972" s="121">
        <v>1159</v>
      </c>
      <c r="L2972" s="121">
        <v>0</v>
      </c>
      <c r="M2972" s="121">
        <v>561</v>
      </c>
      <c r="N2972" s="121">
        <v>0</v>
      </c>
      <c r="O2972" s="121">
        <v>0</v>
      </c>
    </row>
    <row r="2973" spans="1:15" x14ac:dyDescent="0.4">
      <c r="A2973" s="117" t="s">
        <v>6634</v>
      </c>
      <c r="B2973" s="117" t="s">
        <v>225</v>
      </c>
      <c r="C2973" s="117" t="s">
        <v>224</v>
      </c>
      <c r="D2973" s="117" t="s">
        <v>223</v>
      </c>
      <c r="E2973" s="117" t="s">
        <v>710</v>
      </c>
      <c r="F2973" s="117" t="s">
        <v>709</v>
      </c>
      <c r="G2973" s="118" t="str">
        <f t="shared" si="46"/>
        <v>438162菊池養生園保健組合</v>
      </c>
      <c r="H2973" s="117"/>
      <c r="J2973" s="117"/>
      <c r="K2973" s="121">
        <v>155980</v>
      </c>
      <c r="L2973" s="121">
        <v>68328</v>
      </c>
      <c r="M2973" s="121">
        <v>42422</v>
      </c>
      <c r="N2973" s="121">
        <v>21703</v>
      </c>
      <c r="O2973" s="121">
        <v>182</v>
      </c>
    </row>
    <row r="2974" spans="1:15" x14ac:dyDescent="0.4">
      <c r="A2974" s="117" t="s">
        <v>6634</v>
      </c>
      <c r="B2974" s="117" t="s">
        <v>225</v>
      </c>
      <c r="C2974" s="117" t="s">
        <v>224</v>
      </c>
      <c r="D2974" s="117" t="s">
        <v>223</v>
      </c>
      <c r="E2974" s="117" t="s">
        <v>708</v>
      </c>
      <c r="F2974" s="117" t="s">
        <v>707</v>
      </c>
      <c r="G2974" s="118" t="str">
        <f t="shared" si="46"/>
        <v>438545菊池環境保全組合</v>
      </c>
      <c r="H2974" s="117"/>
      <c r="J2974" s="117"/>
      <c r="K2974" s="121">
        <v>110597</v>
      </c>
      <c r="L2974" s="121">
        <v>53662</v>
      </c>
      <c r="M2974" s="121">
        <v>24148</v>
      </c>
      <c r="N2974" s="121">
        <v>16779</v>
      </c>
      <c r="O2974" s="121">
        <v>330</v>
      </c>
    </row>
    <row r="2975" spans="1:15" x14ac:dyDescent="0.4">
      <c r="A2975" s="117" t="s">
        <v>6634</v>
      </c>
      <c r="B2975" s="117" t="s">
        <v>225</v>
      </c>
      <c r="C2975" s="117" t="s">
        <v>224</v>
      </c>
      <c r="D2975" s="117" t="s">
        <v>223</v>
      </c>
      <c r="E2975" s="117" t="s">
        <v>706</v>
      </c>
      <c r="F2975" s="117" t="s">
        <v>705</v>
      </c>
      <c r="G2975" s="118" t="str">
        <f t="shared" si="46"/>
        <v>438570御船地区衛生施設組合</v>
      </c>
      <c r="H2975" s="117"/>
      <c r="J2975" s="117"/>
      <c r="K2975" s="121">
        <v>74764</v>
      </c>
      <c r="L2975" s="121">
        <v>36623</v>
      </c>
      <c r="M2975" s="121">
        <v>16291</v>
      </c>
      <c r="N2975" s="121">
        <v>10566</v>
      </c>
      <c r="O2975" s="121">
        <v>252</v>
      </c>
    </row>
    <row r="2976" spans="1:15" x14ac:dyDescent="0.4">
      <c r="A2976" s="117" t="s">
        <v>6634</v>
      </c>
      <c r="B2976" s="117" t="s">
        <v>225</v>
      </c>
      <c r="C2976" s="117" t="s">
        <v>224</v>
      </c>
      <c r="D2976" s="117" t="s">
        <v>223</v>
      </c>
      <c r="E2976" s="117" t="s">
        <v>704</v>
      </c>
      <c r="F2976" s="117" t="s">
        <v>703</v>
      </c>
      <c r="G2976" s="118" t="str">
        <f t="shared" si="46"/>
        <v>439142大津町・西原村原野組合</v>
      </c>
      <c r="H2976" s="117"/>
      <c r="J2976" s="117"/>
      <c r="K2976" s="121">
        <v>669</v>
      </c>
      <c r="L2976" s="121">
        <v>0</v>
      </c>
      <c r="M2976" s="121">
        <v>0</v>
      </c>
      <c r="N2976" s="121">
        <v>0</v>
      </c>
      <c r="O2976" s="121">
        <v>14</v>
      </c>
    </row>
    <row r="2977" spans="1:15" x14ac:dyDescent="0.4">
      <c r="A2977" s="117" t="s">
        <v>6634</v>
      </c>
      <c r="B2977" s="117" t="s">
        <v>225</v>
      </c>
      <c r="C2977" s="117" t="s">
        <v>224</v>
      </c>
      <c r="D2977" s="117" t="s">
        <v>223</v>
      </c>
      <c r="E2977" s="117" t="s">
        <v>702</v>
      </c>
      <c r="F2977" s="117" t="s">
        <v>701</v>
      </c>
      <c r="G2977" s="118" t="str">
        <f t="shared" si="46"/>
        <v>439291氷川町及び八代市中学校組合</v>
      </c>
      <c r="H2977" s="117"/>
      <c r="J2977" s="117"/>
      <c r="K2977" s="121">
        <v>20202</v>
      </c>
      <c r="L2977" s="121">
        <v>10021</v>
      </c>
      <c r="M2977" s="121">
        <v>3613</v>
      </c>
      <c r="N2977" s="121">
        <v>3139</v>
      </c>
      <c r="O2977" s="121">
        <v>46</v>
      </c>
    </row>
    <row r="2978" spans="1:15" x14ac:dyDescent="0.4">
      <c r="A2978" s="117" t="s">
        <v>6634</v>
      </c>
      <c r="B2978" s="117" t="s">
        <v>225</v>
      </c>
      <c r="C2978" s="117" t="s">
        <v>224</v>
      </c>
      <c r="D2978" s="117" t="s">
        <v>223</v>
      </c>
      <c r="E2978" s="117" t="s">
        <v>700</v>
      </c>
      <c r="F2978" s="117" t="s">
        <v>699</v>
      </c>
      <c r="G2978" s="118" t="str">
        <f t="shared" si="46"/>
        <v>439355上天草衛生施設組合</v>
      </c>
      <c r="H2978" s="117"/>
      <c r="J2978" s="117"/>
      <c r="K2978" s="121">
        <v>80415</v>
      </c>
      <c r="L2978" s="121">
        <v>38151</v>
      </c>
      <c r="M2978" s="121">
        <v>17466</v>
      </c>
      <c r="N2978" s="121">
        <v>11895</v>
      </c>
      <c r="O2978" s="121">
        <v>209</v>
      </c>
    </row>
    <row r="2979" spans="1:15" x14ac:dyDescent="0.4">
      <c r="A2979" s="117" t="s">
        <v>6634</v>
      </c>
      <c r="B2979" s="117" t="s">
        <v>225</v>
      </c>
      <c r="C2979" s="117" t="s">
        <v>224</v>
      </c>
      <c r="D2979" s="117" t="s">
        <v>223</v>
      </c>
      <c r="E2979" s="117" t="s">
        <v>698</v>
      </c>
      <c r="F2979" s="117" t="s">
        <v>697</v>
      </c>
      <c r="G2979" s="118" t="str">
        <f t="shared" si="46"/>
        <v>439371御船町・甲佐町衛生施設組合</v>
      </c>
      <c r="H2979" s="117"/>
      <c r="J2979" s="117"/>
      <c r="K2979" s="121">
        <v>67246</v>
      </c>
      <c r="L2979" s="121">
        <v>35977</v>
      </c>
      <c r="M2979" s="121">
        <v>14804</v>
      </c>
      <c r="N2979" s="121">
        <v>10813</v>
      </c>
      <c r="O2979" s="121">
        <v>161</v>
      </c>
    </row>
    <row r="2980" spans="1:15" x14ac:dyDescent="0.4">
      <c r="A2980" s="117" t="s">
        <v>6634</v>
      </c>
      <c r="B2980" s="117" t="s">
        <v>225</v>
      </c>
      <c r="C2980" s="117" t="s">
        <v>224</v>
      </c>
      <c r="D2980" s="117" t="s">
        <v>223</v>
      </c>
      <c r="E2980" s="117" t="s">
        <v>696</v>
      </c>
      <c r="F2980" s="117" t="s">
        <v>695</v>
      </c>
      <c r="G2980" s="118" t="str">
        <f t="shared" si="46"/>
        <v>439495益城、嘉島、西原環境衛生施設組合</v>
      </c>
      <c r="H2980" s="117"/>
      <c r="J2980" s="117"/>
      <c r="K2980" s="121">
        <v>96187</v>
      </c>
      <c r="L2980" s="121">
        <v>47238</v>
      </c>
      <c r="M2980" s="121">
        <v>25362</v>
      </c>
      <c r="N2980" s="121">
        <v>14843</v>
      </c>
      <c r="O2980" s="121">
        <v>205</v>
      </c>
    </row>
    <row r="2981" spans="1:15" x14ac:dyDescent="0.4">
      <c r="A2981" s="117" t="s">
        <v>6634</v>
      </c>
      <c r="B2981" s="117" t="s">
        <v>225</v>
      </c>
      <c r="C2981" s="117" t="s">
        <v>224</v>
      </c>
      <c r="D2981" s="117" t="s">
        <v>223</v>
      </c>
      <c r="E2981" s="117" t="s">
        <v>694</v>
      </c>
      <c r="F2981" s="117" t="s">
        <v>693</v>
      </c>
      <c r="G2981" s="118" t="str">
        <f t="shared" si="46"/>
        <v>439541山鹿植木広域行政事務組合</v>
      </c>
      <c r="H2981" s="117"/>
      <c r="J2981" s="117"/>
      <c r="K2981" s="121">
        <v>72785</v>
      </c>
      <c r="L2981" s="121">
        <v>32014</v>
      </c>
      <c r="M2981" s="121">
        <v>15032</v>
      </c>
      <c r="N2981" s="121">
        <v>10026</v>
      </c>
      <c r="O2981" s="121">
        <v>80</v>
      </c>
    </row>
    <row r="2982" spans="1:15" x14ac:dyDescent="0.4">
      <c r="A2982" s="117" t="s">
        <v>6634</v>
      </c>
      <c r="B2982" s="117" t="s">
        <v>225</v>
      </c>
      <c r="C2982" s="117" t="s">
        <v>224</v>
      </c>
      <c r="D2982" s="117" t="s">
        <v>223</v>
      </c>
      <c r="E2982" s="117" t="s">
        <v>692</v>
      </c>
      <c r="F2982" s="117" t="s">
        <v>691</v>
      </c>
      <c r="G2982" s="118" t="str">
        <f t="shared" si="46"/>
        <v>439649人吉下球磨消防組合</v>
      </c>
      <c r="H2982" s="117"/>
      <c r="J2982" s="117"/>
      <c r="K2982" s="121">
        <v>728969</v>
      </c>
      <c r="L2982" s="121">
        <v>348979</v>
      </c>
      <c r="M2982" s="121">
        <v>190745</v>
      </c>
      <c r="N2982" s="121">
        <v>113532</v>
      </c>
      <c r="O2982" s="121">
        <v>1284</v>
      </c>
    </row>
    <row r="2983" spans="1:15" x14ac:dyDescent="0.4">
      <c r="A2983" s="117" t="s">
        <v>6634</v>
      </c>
      <c r="B2983" s="117" t="s">
        <v>225</v>
      </c>
      <c r="C2983" s="117" t="s">
        <v>224</v>
      </c>
      <c r="D2983" s="117" t="s">
        <v>223</v>
      </c>
      <c r="E2983" s="117" t="s">
        <v>690</v>
      </c>
      <c r="F2983" s="117" t="s">
        <v>689</v>
      </c>
      <c r="G2983" s="118" t="str">
        <f t="shared" si="46"/>
        <v>439657上益城消防組合</v>
      </c>
      <c r="H2983" s="117"/>
      <c r="J2983" s="117"/>
      <c r="K2983" s="121">
        <v>561048</v>
      </c>
      <c r="L2983" s="121">
        <v>264337</v>
      </c>
      <c r="M2983" s="121">
        <v>157090</v>
      </c>
      <c r="N2983" s="121">
        <v>89056</v>
      </c>
      <c r="O2983" s="121">
        <v>1044</v>
      </c>
    </row>
    <row r="2984" spans="1:15" x14ac:dyDescent="0.4">
      <c r="A2984" s="117" t="s">
        <v>6634</v>
      </c>
      <c r="B2984" s="117" t="s">
        <v>225</v>
      </c>
      <c r="C2984" s="117" t="s">
        <v>224</v>
      </c>
      <c r="D2984" s="117" t="s">
        <v>223</v>
      </c>
      <c r="E2984" s="117" t="s">
        <v>688</v>
      </c>
      <c r="F2984" s="117" t="s">
        <v>687</v>
      </c>
      <c r="G2984" s="118" t="str">
        <f t="shared" si="46"/>
        <v>439665上球磨消防組合</v>
      </c>
      <c r="H2984" s="117"/>
      <c r="J2984" s="117"/>
      <c r="K2984" s="121">
        <v>411023</v>
      </c>
      <c r="L2984" s="121">
        <v>196971</v>
      </c>
      <c r="M2984" s="121">
        <v>113183</v>
      </c>
      <c r="N2984" s="121">
        <v>65909</v>
      </c>
      <c r="O2984" s="121">
        <v>709</v>
      </c>
    </row>
    <row r="2985" spans="1:15" x14ac:dyDescent="0.4">
      <c r="A2985" s="117" t="s">
        <v>6634</v>
      </c>
      <c r="B2985" s="117" t="s">
        <v>225</v>
      </c>
      <c r="C2985" s="117" t="s">
        <v>224</v>
      </c>
      <c r="D2985" s="117" t="s">
        <v>223</v>
      </c>
      <c r="E2985" s="117" t="s">
        <v>686</v>
      </c>
      <c r="F2985" s="117" t="s">
        <v>685</v>
      </c>
      <c r="G2985" s="118" t="str">
        <f t="shared" si="46"/>
        <v>439738八代広域行政事務組合</v>
      </c>
      <c r="H2985" s="117"/>
      <c r="J2985" s="117"/>
      <c r="K2985" s="121">
        <v>1645945</v>
      </c>
      <c r="L2985" s="121">
        <v>811286</v>
      </c>
      <c r="M2985" s="121">
        <v>442476</v>
      </c>
      <c r="N2985" s="121">
        <v>266368</v>
      </c>
      <c r="O2985" s="121">
        <v>2793</v>
      </c>
    </row>
    <row r="2986" spans="1:15" x14ac:dyDescent="0.4">
      <c r="A2986" s="117" t="s">
        <v>6634</v>
      </c>
      <c r="B2986" s="117" t="s">
        <v>225</v>
      </c>
      <c r="C2986" s="117" t="s">
        <v>224</v>
      </c>
      <c r="D2986" s="117" t="s">
        <v>223</v>
      </c>
      <c r="E2986" s="117" t="s">
        <v>684</v>
      </c>
      <c r="F2986" s="117" t="s">
        <v>683</v>
      </c>
      <c r="G2986" s="118" t="str">
        <f t="shared" si="46"/>
        <v>439746八代生活環境事務組合（普通会計分）</v>
      </c>
      <c r="H2986" s="117"/>
      <c r="J2986" s="117"/>
      <c r="K2986" s="121">
        <v>174895</v>
      </c>
      <c r="L2986" s="121">
        <v>88689</v>
      </c>
      <c r="M2986" s="121">
        <v>40240</v>
      </c>
      <c r="N2986" s="121">
        <v>27447</v>
      </c>
      <c r="O2986" s="121">
        <v>400</v>
      </c>
    </row>
    <row r="2987" spans="1:15" x14ac:dyDescent="0.4">
      <c r="A2987" s="117" t="s">
        <v>6634</v>
      </c>
      <c r="B2987" s="117" t="s">
        <v>225</v>
      </c>
      <c r="C2987" s="117" t="s">
        <v>224</v>
      </c>
      <c r="D2987" s="117" t="s">
        <v>223</v>
      </c>
      <c r="E2987" s="117" t="s">
        <v>682</v>
      </c>
      <c r="F2987" s="117" t="s">
        <v>681</v>
      </c>
      <c r="G2987" s="118" t="str">
        <f t="shared" si="46"/>
        <v>439851阿蘇広域行政事務組合</v>
      </c>
      <c r="H2987" s="117"/>
      <c r="J2987" s="117"/>
      <c r="K2987" s="121">
        <v>1144414</v>
      </c>
      <c r="L2987" s="121">
        <v>528915</v>
      </c>
      <c r="M2987" s="121">
        <v>287261</v>
      </c>
      <c r="N2987" s="121">
        <v>174223</v>
      </c>
      <c r="O2987" s="121">
        <v>2752</v>
      </c>
    </row>
    <row r="2988" spans="1:15" x14ac:dyDescent="0.4">
      <c r="A2988" s="117" t="s">
        <v>6634</v>
      </c>
      <c r="B2988" s="117" t="s">
        <v>225</v>
      </c>
      <c r="C2988" s="117" t="s">
        <v>224</v>
      </c>
      <c r="D2988" s="117" t="s">
        <v>223</v>
      </c>
      <c r="E2988" s="117" t="s">
        <v>680</v>
      </c>
      <c r="F2988" s="117" t="s">
        <v>679</v>
      </c>
      <c r="G2988" s="118" t="str">
        <f t="shared" si="46"/>
        <v>439860人吉球磨広域行政組合</v>
      </c>
      <c r="H2988" s="117"/>
      <c r="J2988" s="117"/>
      <c r="K2988" s="121">
        <v>202098</v>
      </c>
      <c r="L2988" s="121">
        <v>88908</v>
      </c>
      <c r="M2988" s="121">
        <v>40702</v>
      </c>
      <c r="N2988" s="121">
        <v>26596</v>
      </c>
      <c r="O2988" s="121">
        <v>372</v>
      </c>
    </row>
    <row r="2989" spans="1:15" x14ac:dyDescent="0.4">
      <c r="A2989" s="117" t="s">
        <v>6634</v>
      </c>
      <c r="B2989" s="117" t="s">
        <v>225</v>
      </c>
      <c r="C2989" s="117" t="s">
        <v>224</v>
      </c>
      <c r="D2989" s="117" t="s">
        <v>223</v>
      </c>
      <c r="E2989" s="117" t="s">
        <v>678</v>
      </c>
      <c r="F2989" s="117" t="s">
        <v>677</v>
      </c>
      <c r="G2989" s="118" t="str">
        <f t="shared" si="46"/>
        <v>439916有明広域行政事務組合</v>
      </c>
      <c r="H2989" s="117"/>
      <c r="J2989" s="117"/>
      <c r="K2989" s="121">
        <v>1841341</v>
      </c>
      <c r="L2989" s="121">
        <v>851299</v>
      </c>
      <c r="M2989" s="121">
        <v>499594</v>
      </c>
      <c r="N2989" s="121">
        <v>286694</v>
      </c>
      <c r="O2989" s="121">
        <v>3290</v>
      </c>
    </row>
    <row r="2990" spans="1:15" x14ac:dyDescent="0.4">
      <c r="A2990" s="117" t="s">
        <v>6634</v>
      </c>
      <c r="B2990" s="117" t="s">
        <v>225</v>
      </c>
      <c r="C2990" s="117" t="s">
        <v>224</v>
      </c>
      <c r="D2990" s="117" t="s">
        <v>223</v>
      </c>
      <c r="E2990" s="117" t="s">
        <v>676</v>
      </c>
      <c r="F2990" s="117" t="s">
        <v>675</v>
      </c>
      <c r="G2990" s="118" t="str">
        <f t="shared" si="46"/>
        <v>439932水俣芦北広域行政事務組合</v>
      </c>
      <c r="H2990" s="117"/>
      <c r="J2990" s="117"/>
      <c r="K2990" s="121">
        <v>564782</v>
      </c>
      <c r="L2990" s="121">
        <v>244089</v>
      </c>
      <c r="M2990" s="121">
        <v>146754</v>
      </c>
      <c r="N2990" s="121">
        <v>83207</v>
      </c>
      <c r="O2990" s="121">
        <v>1039</v>
      </c>
    </row>
    <row r="2991" spans="1:15" x14ac:dyDescent="0.4">
      <c r="A2991" s="117" t="s">
        <v>6634</v>
      </c>
      <c r="B2991" s="117" t="s">
        <v>225</v>
      </c>
      <c r="C2991" s="117" t="s">
        <v>224</v>
      </c>
      <c r="D2991" s="117" t="s">
        <v>223</v>
      </c>
      <c r="E2991" s="117" t="s">
        <v>674</v>
      </c>
      <c r="F2991" s="117" t="s">
        <v>673</v>
      </c>
      <c r="G2991" s="118" t="str">
        <f t="shared" si="46"/>
        <v>439959宇城広域連合</v>
      </c>
      <c r="H2991" s="117"/>
      <c r="J2991" s="117"/>
      <c r="K2991" s="121">
        <v>1348860</v>
      </c>
      <c r="L2991" s="121">
        <v>627258</v>
      </c>
      <c r="M2991" s="121">
        <v>356017</v>
      </c>
      <c r="N2991" s="121">
        <v>207023</v>
      </c>
      <c r="O2991" s="121">
        <v>2547</v>
      </c>
    </row>
    <row r="2992" spans="1:15" x14ac:dyDescent="0.4">
      <c r="A2992" s="117" t="s">
        <v>6634</v>
      </c>
      <c r="B2992" s="117" t="s">
        <v>225</v>
      </c>
      <c r="C2992" s="117" t="s">
        <v>224</v>
      </c>
      <c r="D2992" s="117" t="s">
        <v>223</v>
      </c>
      <c r="E2992" s="117" t="s">
        <v>672</v>
      </c>
      <c r="F2992" s="117" t="s">
        <v>671</v>
      </c>
      <c r="G2992" s="118" t="str">
        <f t="shared" si="46"/>
        <v>439967菊池広域連合</v>
      </c>
      <c r="H2992" s="117"/>
      <c r="J2992" s="117"/>
      <c r="K2992" s="121">
        <v>1379072</v>
      </c>
      <c r="L2992" s="121">
        <v>652233</v>
      </c>
      <c r="M2992" s="121">
        <v>371781</v>
      </c>
      <c r="N2992" s="121">
        <v>215577</v>
      </c>
      <c r="O2992" s="121">
        <v>2603</v>
      </c>
    </row>
    <row r="2993" spans="1:15" x14ac:dyDescent="0.4">
      <c r="A2993" s="117" t="s">
        <v>6634</v>
      </c>
      <c r="B2993" s="117" t="s">
        <v>225</v>
      </c>
      <c r="C2993" s="117" t="s">
        <v>224</v>
      </c>
      <c r="D2993" s="117" t="s">
        <v>223</v>
      </c>
      <c r="E2993" s="117" t="s">
        <v>670</v>
      </c>
      <c r="F2993" s="117" t="s">
        <v>669</v>
      </c>
      <c r="G2993" s="118" t="str">
        <f t="shared" si="46"/>
        <v>439975上益城広域連合</v>
      </c>
      <c r="H2993" s="117"/>
      <c r="J2993" s="117"/>
      <c r="K2993" s="121">
        <v>20352</v>
      </c>
      <c r="L2993" s="121">
        <v>0</v>
      </c>
      <c r="M2993" s="121">
        <v>0</v>
      </c>
      <c r="N2993" s="121">
        <v>0</v>
      </c>
      <c r="O2993" s="121">
        <v>125</v>
      </c>
    </row>
    <row r="2994" spans="1:15" x14ac:dyDescent="0.4">
      <c r="A2994" s="117" t="s">
        <v>6634</v>
      </c>
      <c r="B2994" s="117" t="s">
        <v>225</v>
      </c>
      <c r="C2994" s="117" t="s">
        <v>224</v>
      </c>
      <c r="D2994" s="117" t="s">
        <v>223</v>
      </c>
      <c r="E2994" s="117" t="s">
        <v>668</v>
      </c>
      <c r="F2994" s="117" t="s">
        <v>667</v>
      </c>
      <c r="G2994" s="118" t="str">
        <f t="shared" si="46"/>
        <v>439983天草広域連合</v>
      </c>
      <c r="H2994" s="117"/>
      <c r="J2994" s="117"/>
      <c r="K2994" s="121">
        <v>1790570</v>
      </c>
      <c r="L2994" s="121">
        <v>811913</v>
      </c>
      <c r="M2994" s="121">
        <v>485470</v>
      </c>
      <c r="N2994" s="121">
        <v>272572</v>
      </c>
      <c r="O2994" s="121">
        <v>3372</v>
      </c>
    </row>
    <row r="2995" spans="1:15" x14ac:dyDescent="0.4">
      <c r="A2995" s="117" t="s">
        <v>6634</v>
      </c>
      <c r="B2995" s="117" t="s">
        <v>225</v>
      </c>
      <c r="C2995" s="117" t="s">
        <v>224</v>
      </c>
      <c r="D2995" s="117" t="s">
        <v>223</v>
      </c>
      <c r="E2995" s="117" t="s">
        <v>666</v>
      </c>
      <c r="F2995" s="117" t="s">
        <v>665</v>
      </c>
      <c r="G2995" s="118" t="str">
        <f t="shared" si="46"/>
        <v>439991熊本県後期高齢者医療広域連合</v>
      </c>
      <c r="H2995" s="117"/>
      <c r="J2995" s="117"/>
      <c r="K2995" s="121">
        <v>6175</v>
      </c>
      <c r="L2995" s="121">
        <v>0</v>
      </c>
      <c r="M2995" s="121">
        <v>4849</v>
      </c>
      <c r="N2995" s="121">
        <v>0</v>
      </c>
      <c r="O2995" s="121">
        <v>106</v>
      </c>
    </row>
    <row r="2996" spans="1:15" x14ac:dyDescent="0.4">
      <c r="A2996" s="117" t="s">
        <v>6634</v>
      </c>
      <c r="B2996" s="117" t="s">
        <v>225</v>
      </c>
      <c r="C2996" s="117" t="s">
        <v>224</v>
      </c>
      <c r="D2996" s="117" t="s">
        <v>223</v>
      </c>
      <c r="E2996" s="117" t="s">
        <v>663</v>
      </c>
      <c r="F2996" s="117" t="s">
        <v>662</v>
      </c>
      <c r="G2996" s="118" t="str">
        <f t="shared" si="46"/>
        <v>442011大分市</v>
      </c>
      <c r="H2996" s="117"/>
      <c r="J2996" s="117"/>
      <c r="K2996" s="121">
        <v>26872149</v>
      </c>
      <c r="L2996" s="121">
        <v>11331749</v>
      </c>
      <c r="M2996" s="121">
        <v>6696106</v>
      </c>
      <c r="N2996" s="121">
        <v>3876185</v>
      </c>
      <c r="O2996" s="121">
        <v>39297</v>
      </c>
    </row>
    <row r="2997" spans="1:15" x14ac:dyDescent="0.4">
      <c r="A2997" s="117" t="s">
        <v>6634</v>
      </c>
      <c r="B2997" s="117" t="s">
        <v>225</v>
      </c>
      <c r="C2997" s="117" t="s">
        <v>224</v>
      </c>
      <c r="D2997" s="117" t="s">
        <v>223</v>
      </c>
      <c r="E2997" s="117" t="s">
        <v>661</v>
      </c>
      <c r="F2997" s="117" t="s">
        <v>660</v>
      </c>
      <c r="G2997" s="118" t="str">
        <f t="shared" si="46"/>
        <v>442020別府市</v>
      </c>
      <c r="H2997" s="117"/>
      <c r="J2997" s="117"/>
      <c r="K2997" s="121">
        <v>8323379</v>
      </c>
      <c r="L2997" s="121">
        <v>3309202</v>
      </c>
      <c r="M2997" s="121">
        <v>1709105</v>
      </c>
      <c r="N2997" s="121">
        <v>1283212</v>
      </c>
      <c r="O2997" s="121">
        <v>17051</v>
      </c>
    </row>
    <row r="2998" spans="1:15" x14ac:dyDescent="0.4">
      <c r="A2998" s="117" t="s">
        <v>6634</v>
      </c>
      <c r="B2998" s="117" t="s">
        <v>225</v>
      </c>
      <c r="C2998" s="117" t="s">
        <v>224</v>
      </c>
      <c r="D2998" s="117" t="s">
        <v>223</v>
      </c>
      <c r="E2998" s="117" t="s">
        <v>659</v>
      </c>
      <c r="F2998" s="117" t="s">
        <v>658</v>
      </c>
      <c r="G2998" s="118" t="str">
        <f t="shared" si="46"/>
        <v>442038中津市</v>
      </c>
      <c r="H2998" s="117"/>
      <c r="J2998" s="117"/>
      <c r="K2998" s="121">
        <v>7453816</v>
      </c>
      <c r="L2998" s="121">
        <v>3069283</v>
      </c>
      <c r="M2998" s="121">
        <v>1743660</v>
      </c>
      <c r="N2998" s="121">
        <v>1019926</v>
      </c>
      <c r="O2998" s="121">
        <v>11466</v>
      </c>
    </row>
    <row r="2999" spans="1:15" x14ac:dyDescent="0.4">
      <c r="A2999" s="117" t="s">
        <v>6634</v>
      </c>
      <c r="B2999" s="117" t="s">
        <v>225</v>
      </c>
      <c r="C2999" s="117" t="s">
        <v>224</v>
      </c>
      <c r="D2999" s="117" t="s">
        <v>223</v>
      </c>
      <c r="E2999" s="117" t="s">
        <v>657</v>
      </c>
      <c r="F2999" s="117" t="s">
        <v>656</v>
      </c>
      <c r="G2999" s="118" t="str">
        <f t="shared" si="46"/>
        <v>442046日田市</v>
      </c>
      <c r="H2999" s="117"/>
      <c r="J2999" s="117"/>
      <c r="K2999" s="121">
        <v>5746921</v>
      </c>
      <c r="L2999" s="121">
        <v>2469281</v>
      </c>
      <c r="M2999" s="121">
        <v>1382029</v>
      </c>
      <c r="N2999" s="121">
        <v>867954</v>
      </c>
      <c r="O2999" s="121">
        <v>30161</v>
      </c>
    </row>
    <row r="3000" spans="1:15" x14ac:dyDescent="0.4">
      <c r="A3000" s="117" t="s">
        <v>6634</v>
      </c>
      <c r="B3000" s="117" t="s">
        <v>225</v>
      </c>
      <c r="C3000" s="117" t="s">
        <v>224</v>
      </c>
      <c r="D3000" s="117" t="s">
        <v>223</v>
      </c>
      <c r="E3000" s="117" t="s">
        <v>655</v>
      </c>
      <c r="F3000" s="117" t="s">
        <v>654</v>
      </c>
      <c r="G3000" s="118" t="str">
        <f t="shared" si="46"/>
        <v>442054佐伯市</v>
      </c>
      <c r="H3000" s="117"/>
      <c r="J3000" s="117"/>
      <c r="K3000" s="121">
        <v>7721550</v>
      </c>
      <c r="L3000" s="121">
        <v>3244948</v>
      </c>
      <c r="M3000" s="121">
        <v>1776941</v>
      </c>
      <c r="N3000" s="121">
        <v>1076414</v>
      </c>
      <c r="O3000" s="121">
        <v>7979</v>
      </c>
    </row>
    <row r="3001" spans="1:15" x14ac:dyDescent="0.4">
      <c r="A3001" s="117" t="s">
        <v>6634</v>
      </c>
      <c r="B3001" s="117" t="s">
        <v>225</v>
      </c>
      <c r="C3001" s="117" t="s">
        <v>224</v>
      </c>
      <c r="D3001" s="117" t="s">
        <v>223</v>
      </c>
      <c r="E3001" s="117" t="s">
        <v>653</v>
      </c>
      <c r="F3001" s="117" t="s">
        <v>652</v>
      </c>
      <c r="G3001" s="118" t="str">
        <f t="shared" si="46"/>
        <v>442062臼杵市</v>
      </c>
      <c r="H3001" s="117"/>
      <c r="J3001" s="117"/>
      <c r="K3001" s="121">
        <v>3029396</v>
      </c>
      <c r="L3001" s="121">
        <v>1367405</v>
      </c>
      <c r="M3001" s="121">
        <v>757843</v>
      </c>
      <c r="N3001" s="121">
        <v>499320</v>
      </c>
      <c r="O3001" s="121">
        <v>3079</v>
      </c>
    </row>
    <row r="3002" spans="1:15" x14ac:dyDescent="0.4">
      <c r="A3002" s="117" t="s">
        <v>6634</v>
      </c>
      <c r="B3002" s="117" t="s">
        <v>225</v>
      </c>
      <c r="C3002" s="117" t="s">
        <v>224</v>
      </c>
      <c r="D3002" s="117" t="s">
        <v>223</v>
      </c>
      <c r="E3002" s="117" t="s">
        <v>651</v>
      </c>
      <c r="F3002" s="117" t="s">
        <v>650</v>
      </c>
      <c r="G3002" s="118" t="str">
        <f t="shared" si="46"/>
        <v>442071津久見市</v>
      </c>
      <c r="H3002" s="117"/>
      <c r="J3002" s="117"/>
      <c r="K3002" s="121">
        <v>2049196</v>
      </c>
      <c r="L3002" s="121">
        <v>816776</v>
      </c>
      <c r="M3002" s="121">
        <v>448610</v>
      </c>
      <c r="N3002" s="121">
        <v>292958</v>
      </c>
      <c r="O3002" s="121">
        <v>4287</v>
      </c>
    </row>
    <row r="3003" spans="1:15" x14ac:dyDescent="0.4">
      <c r="A3003" s="117" t="s">
        <v>6634</v>
      </c>
      <c r="B3003" s="117" t="s">
        <v>225</v>
      </c>
      <c r="C3003" s="117" t="s">
        <v>224</v>
      </c>
      <c r="D3003" s="117" t="s">
        <v>223</v>
      </c>
      <c r="E3003" s="117" t="s">
        <v>649</v>
      </c>
      <c r="F3003" s="117" t="s">
        <v>648</v>
      </c>
      <c r="G3003" s="118" t="str">
        <f t="shared" si="46"/>
        <v>442089竹田市</v>
      </c>
      <c r="H3003" s="117"/>
      <c r="J3003" s="117"/>
      <c r="K3003" s="121">
        <v>3278274</v>
      </c>
      <c r="L3003" s="121">
        <v>1286784</v>
      </c>
      <c r="M3003" s="121">
        <v>678026</v>
      </c>
      <c r="N3003" s="121">
        <v>438660</v>
      </c>
      <c r="O3003" s="121">
        <v>2596</v>
      </c>
    </row>
    <row r="3004" spans="1:15" x14ac:dyDescent="0.4">
      <c r="A3004" s="117" t="s">
        <v>6634</v>
      </c>
      <c r="B3004" s="117" t="s">
        <v>225</v>
      </c>
      <c r="C3004" s="117" t="s">
        <v>224</v>
      </c>
      <c r="D3004" s="117" t="s">
        <v>223</v>
      </c>
      <c r="E3004" s="117" t="s">
        <v>647</v>
      </c>
      <c r="F3004" s="117" t="s">
        <v>646</v>
      </c>
      <c r="G3004" s="118" t="str">
        <f t="shared" si="46"/>
        <v>442097豊後高田市</v>
      </c>
      <c r="H3004" s="117"/>
      <c r="J3004" s="117"/>
      <c r="K3004" s="121">
        <v>2396943</v>
      </c>
      <c r="L3004" s="121">
        <v>1138645</v>
      </c>
      <c r="M3004" s="121">
        <v>549546</v>
      </c>
      <c r="N3004" s="121">
        <v>386191</v>
      </c>
      <c r="O3004" s="121">
        <v>4216</v>
      </c>
    </row>
    <row r="3005" spans="1:15" x14ac:dyDescent="0.4">
      <c r="A3005" s="117" t="s">
        <v>6634</v>
      </c>
      <c r="B3005" s="117" t="s">
        <v>225</v>
      </c>
      <c r="C3005" s="117" t="s">
        <v>224</v>
      </c>
      <c r="D3005" s="117" t="s">
        <v>223</v>
      </c>
      <c r="E3005" s="117" t="s">
        <v>645</v>
      </c>
      <c r="F3005" s="117" t="s">
        <v>644</v>
      </c>
      <c r="G3005" s="118" t="str">
        <f t="shared" si="46"/>
        <v>442101杵築市</v>
      </c>
      <c r="H3005" s="117"/>
      <c r="J3005" s="117"/>
      <c r="K3005" s="121">
        <v>3043508</v>
      </c>
      <c r="L3005" s="121">
        <v>1182189</v>
      </c>
      <c r="M3005" s="121">
        <v>650883</v>
      </c>
      <c r="N3005" s="121">
        <v>426236</v>
      </c>
      <c r="O3005" s="121">
        <v>3403</v>
      </c>
    </row>
    <row r="3006" spans="1:15" x14ac:dyDescent="0.4">
      <c r="A3006" s="117" t="s">
        <v>6634</v>
      </c>
      <c r="B3006" s="117" t="s">
        <v>225</v>
      </c>
      <c r="C3006" s="117" t="s">
        <v>224</v>
      </c>
      <c r="D3006" s="117" t="s">
        <v>223</v>
      </c>
      <c r="E3006" s="117" t="s">
        <v>643</v>
      </c>
      <c r="F3006" s="117" t="s">
        <v>642</v>
      </c>
      <c r="G3006" s="118" t="str">
        <f t="shared" si="46"/>
        <v>442119宇佐市</v>
      </c>
      <c r="H3006" s="117"/>
      <c r="J3006" s="117"/>
      <c r="K3006" s="121">
        <v>5362445</v>
      </c>
      <c r="L3006" s="121">
        <v>2346417</v>
      </c>
      <c r="M3006" s="121">
        <v>1334428</v>
      </c>
      <c r="N3006" s="121">
        <v>849823</v>
      </c>
      <c r="O3006" s="121">
        <v>5593</v>
      </c>
    </row>
    <row r="3007" spans="1:15" x14ac:dyDescent="0.4">
      <c r="A3007" s="117" t="s">
        <v>6634</v>
      </c>
      <c r="B3007" s="117" t="s">
        <v>225</v>
      </c>
      <c r="C3007" s="117" t="s">
        <v>224</v>
      </c>
      <c r="D3007" s="117" t="s">
        <v>223</v>
      </c>
      <c r="E3007" s="117" t="s">
        <v>641</v>
      </c>
      <c r="F3007" s="117" t="s">
        <v>640</v>
      </c>
      <c r="G3007" s="118" t="str">
        <f t="shared" si="46"/>
        <v>442127豊後大野市</v>
      </c>
      <c r="H3007" s="117"/>
      <c r="J3007" s="117"/>
      <c r="K3007" s="121">
        <v>4839863</v>
      </c>
      <c r="L3007" s="121">
        <v>2100975</v>
      </c>
      <c r="M3007" s="121">
        <v>1038046</v>
      </c>
      <c r="N3007" s="121">
        <v>688656</v>
      </c>
      <c r="O3007" s="121">
        <v>4889</v>
      </c>
    </row>
    <row r="3008" spans="1:15" x14ac:dyDescent="0.4">
      <c r="A3008" s="117" t="s">
        <v>6634</v>
      </c>
      <c r="B3008" s="117" t="s">
        <v>225</v>
      </c>
      <c r="C3008" s="117" t="s">
        <v>224</v>
      </c>
      <c r="D3008" s="117" t="s">
        <v>223</v>
      </c>
      <c r="E3008" s="117" t="s">
        <v>639</v>
      </c>
      <c r="F3008" s="117" t="s">
        <v>638</v>
      </c>
      <c r="G3008" s="118" t="str">
        <f t="shared" si="46"/>
        <v>442135由布市</v>
      </c>
      <c r="H3008" s="117"/>
      <c r="J3008" s="117"/>
      <c r="K3008" s="121">
        <v>2946441</v>
      </c>
      <c r="L3008" s="121">
        <v>1259432</v>
      </c>
      <c r="M3008" s="121">
        <v>748424</v>
      </c>
      <c r="N3008" s="121">
        <v>466047</v>
      </c>
      <c r="O3008" s="121">
        <v>4771</v>
      </c>
    </row>
    <row r="3009" spans="1:15" x14ac:dyDescent="0.4">
      <c r="A3009" s="117" t="s">
        <v>6634</v>
      </c>
      <c r="B3009" s="117" t="s">
        <v>225</v>
      </c>
      <c r="C3009" s="117" t="s">
        <v>224</v>
      </c>
      <c r="D3009" s="117" t="s">
        <v>223</v>
      </c>
      <c r="E3009" s="117" t="s">
        <v>637</v>
      </c>
      <c r="F3009" s="117" t="s">
        <v>636</v>
      </c>
      <c r="G3009" s="118" t="str">
        <f t="shared" si="46"/>
        <v>442143国東市</v>
      </c>
      <c r="H3009" s="117"/>
      <c r="J3009" s="117"/>
      <c r="K3009" s="121">
        <v>3849447</v>
      </c>
      <c r="L3009" s="121">
        <v>1693912</v>
      </c>
      <c r="M3009" s="121">
        <v>889132</v>
      </c>
      <c r="N3009" s="121">
        <v>579139</v>
      </c>
      <c r="O3009" s="121">
        <v>4339</v>
      </c>
    </row>
    <row r="3010" spans="1:15" x14ac:dyDescent="0.4">
      <c r="A3010" s="117" t="s">
        <v>6634</v>
      </c>
      <c r="B3010" s="117" t="s">
        <v>225</v>
      </c>
      <c r="C3010" s="117" t="s">
        <v>224</v>
      </c>
      <c r="D3010" s="117" t="s">
        <v>223</v>
      </c>
      <c r="E3010" s="117" t="s">
        <v>635</v>
      </c>
      <c r="F3010" s="117" t="s">
        <v>634</v>
      </c>
      <c r="G3010" s="118" t="str">
        <f t="shared" ref="G3010:G3073" si="47">E3010&amp;F3010</f>
        <v>443221姫島村</v>
      </c>
      <c r="H3010" s="117"/>
      <c r="J3010" s="117"/>
      <c r="K3010" s="121">
        <v>532148</v>
      </c>
      <c r="L3010" s="121">
        <v>253524</v>
      </c>
      <c r="M3010" s="121">
        <v>106333</v>
      </c>
      <c r="N3010" s="121">
        <v>78412</v>
      </c>
      <c r="O3010" s="121">
        <v>676</v>
      </c>
    </row>
    <row r="3011" spans="1:15" x14ac:dyDescent="0.4">
      <c r="A3011" s="117" t="s">
        <v>6634</v>
      </c>
      <c r="B3011" s="117" t="s">
        <v>225</v>
      </c>
      <c r="C3011" s="117" t="s">
        <v>224</v>
      </c>
      <c r="D3011" s="117" t="s">
        <v>223</v>
      </c>
      <c r="E3011" s="117" t="s">
        <v>633</v>
      </c>
      <c r="F3011" s="117" t="s">
        <v>632</v>
      </c>
      <c r="G3011" s="118" t="str">
        <f t="shared" si="47"/>
        <v>443417日出町</v>
      </c>
      <c r="H3011" s="117"/>
      <c r="J3011" s="117"/>
      <c r="K3011" s="121">
        <v>1777787</v>
      </c>
      <c r="L3011" s="121">
        <v>696040</v>
      </c>
      <c r="M3011" s="121">
        <v>358336</v>
      </c>
      <c r="N3011" s="121">
        <v>247170</v>
      </c>
      <c r="O3011" s="121">
        <v>2174</v>
      </c>
    </row>
    <row r="3012" spans="1:15" x14ac:dyDescent="0.4">
      <c r="A3012" s="117" t="s">
        <v>6634</v>
      </c>
      <c r="B3012" s="117" t="s">
        <v>225</v>
      </c>
      <c r="C3012" s="117" t="s">
        <v>224</v>
      </c>
      <c r="D3012" s="117" t="s">
        <v>223</v>
      </c>
      <c r="E3012" s="117" t="s">
        <v>631</v>
      </c>
      <c r="F3012" s="117" t="s">
        <v>630</v>
      </c>
      <c r="G3012" s="118" t="str">
        <f t="shared" si="47"/>
        <v>444618九重町</v>
      </c>
      <c r="H3012" s="117"/>
      <c r="J3012" s="117"/>
      <c r="K3012" s="121">
        <v>1150516</v>
      </c>
      <c r="L3012" s="121">
        <v>495807</v>
      </c>
      <c r="M3012" s="121">
        <v>238214</v>
      </c>
      <c r="N3012" s="121">
        <v>179928</v>
      </c>
      <c r="O3012" s="121">
        <v>898</v>
      </c>
    </row>
    <row r="3013" spans="1:15" x14ac:dyDescent="0.4">
      <c r="A3013" s="117" t="s">
        <v>6634</v>
      </c>
      <c r="B3013" s="117" t="s">
        <v>225</v>
      </c>
      <c r="C3013" s="117" t="s">
        <v>224</v>
      </c>
      <c r="D3013" s="117" t="s">
        <v>223</v>
      </c>
      <c r="E3013" s="117" t="s">
        <v>629</v>
      </c>
      <c r="F3013" s="117" t="s">
        <v>628</v>
      </c>
      <c r="G3013" s="118" t="str">
        <f t="shared" si="47"/>
        <v>444626玖珠町</v>
      </c>
      <c r="H3013" s="117"/>
      <c r="J3013" s="117"/>
      <c r="K3013" s="121">
        <v>1527266</v>
      </c>
      <c r="L3013" s="121">
        <v>661590</v>
      </c>
      <c r="M3013" s="121">
        <v>354902</v>
      </c>
      <c r="N3013" s="121">
        <v>229928</v>
      </c>
      <c r="O3013" s="121">
        <v>1306</v>
      </c>
    </row>
    <row r="3014" spans="1:15" x14ac:dyDescent="0.4">
      <c r="A3014" s="117" t="s">
        <v>6634</v>
      </c>
      <c r="B3014" s="117" t="s">
        <v>225</v>
      </c>
      <c r="C3014" s="117" t="s">
        <v>224</v>
      </c>
      <c r="D3014" s="117" t="s">
        <v>223</v>
      </c>
      <c r="E3014" s="117" t="s">
        <v>627</v>
      </c>
      <c r="F3014" s="117" t="s">
        <v>626</v>
      </c>
      <c r="G3014" s="118" t="str">
        <f t="shared" si="47"/>
        <v>448125大分県退職手当組合</v>
      </c>
      <c r="H3014" s="117"/>
      <c r="J3014" s="117"/>
      <c r="K3014" s="121">
        <v>1918777</v>
      </c>
      <c r="L3014" s="121">
        <v>0</v>
      </c>
      <c r="M3014" s="121">
        <v>0</v>
      </c>
      <c r="N3014" s="121">
        <v>0</v>
      </c>
      <c r="O3014" s="121">
        <v>0</v>
      </c>
    </row>
    <row r="3015" spans="1:15" x14ac:dyDescent="0.4">
      <c r="A3015" s="117" t="s">
        <v>6634</v>
      </c>
      <c r="B3015" s="117" t="s">
        <v>225</v>
      </c>
      <c r="C3015" s="117" t="s">
        <v>224</v>
      </c>
      <c r="D3015" s="117" t="s">
        <v>223</v>
      </c>
      <c r="E3015" s="117" t="s">
        <v>625</v>
      </c>
      <c r="F3015" s="117" t="s">
        <v>624</v>
      </c>
      <c r="G3015" s="118" t="str">
        <f t="shared" si="47"/>
        <v>448133大分県消防補償等組合</v>
      </c>
      <c r="H3015" s="117"/>
      <c r="J3015" s="117"/>
      <c r="K3015" s="121">
        <v>9647</v>
      </c>
      <c r="L3015" s="121">
        <v>4639</v>
      </c>
      <c r="M3015" s="121">
        <v>2160</v>
      </c>
      <c r="N3015" s="121">
        <v>1372</v>
      </c>
      <c r="O3015" s="121">
        <v>8</v>
      </c>
    </row>
    <row r="3016" spans="1:15" x14ac:dyDescent="0.4">
      <c r="A3016" s="117" t="s">
        <v>6634</v>
      </c>
      <c r="B3016" s="117" t="s">
        <v>225</v>
      </c>
      <c r="C3016" s="117" t="s">
        <v>224</v>
      </c>
      <c r="D3016" s="117" t="s">
        <v>223</v>
      </c>
      <c r="E3016" s="117" t="s">
        <v>623</v>
      </c>
      <c r="F3016" s="117" t="s">
        <v>622</v>
      </c>
      <c r="G3016" s="118" t="str">
        <f t="shared" si="47"/>
        <v>448222大分県交通災害共済組合</v>
      </c>
      <c r="H3016" s="117"/>
      <c r="J3016" s="117"/>
      <c r="K3016" s="121">
        <v>0</v>
      </c>
      <c r="L3016" s="121">
        <v>0</v>
      </c>
      <c r="M3016" s="121">
        <v>0</v>
      </c>
      <c r="N3016" s="121">
        <v>0</v>
      </c>
      <c r="O3016" s="121">
        <v>0</v>
      </c>
    </row>
    <row r="3017" spans="1:15" x14ac:dyDescent="0.4">
      <c r="A3017" s="117" t="s">
        <v>6634</v>
      </c>
      <c r="B3017" s="117" t="s">
        <v>225</v>
      </c>
      <c r="C3017" s="117" t="s">
        <v>224</v>
      </c>
      <c r="D3017" s="117" t="s">
        <v>223</v>
      </c>
      <c r="E3017" s="117" t="s">
        <v>621</v>
      </c>
      <c r="F3017" s="117" t="s">
        <v>620</v>
      </c>
      <c r="G3017" s="118" t="str">
        <f t="shared" si="47"/>
        <v>448265由布大分環境衛生組合</v>
      </c>
      <c r="H3017" s="117"/>
      <c r="J3017" s="117"/>
      <c r="K3017" s="121">
        <v>107897</v>
      </c>
      <c r="L3017" s="121">
        <v>54723</v>
      </c>
      <c r="M3017" s="121">
        <v>27653</v>
      </c>
      <c r="N3017" s="121">
        <v>16328</v>
      </c>
      <c r="O3017" s="121">
        <v>231</v>
      </c>
    </row>
    <row r="3018" spans="1:15" x14ac:dyDescent="0.4">
      <c r="A3018" s="117" t="s">
        <v>6634</v>
      </c>
      <c r="B3018" s="117" t="s">
        <v>225</v>
      </c>
      <c r="C3018" s="117" t="s">
        <v>224</v>
      </c>
      <c r="D3018" s="117" t="s">
        <v>223</v>
      </c>
      <c r="E3018" s="117" t="s">
        <v>619</v>
      </c>
      <c r="F3018" s="117" t="s">
        <v>618</v>
      </c>
      <c r="G3018" s="118" t="str">
        <f t="shared" si="47"/>
        <v>448354杵築速見環境浄化組合</v>
      </c>
      <c r="H3018" s="117"/>
      <c r="J3018" s="117"/>
      <c r="K3018" s="121">
        <v>18322</v>
      </c>
      <c r="L3018" s="121">
        <v>8306</v>
      </c>
      <c r="M3018" s="121">
        <v>5071</v>
      </c>
      <c r="N3018" s="121">
        <v>2734</v>
      </c>
      <c r="O3018" s="121">
        <v>64</v>
      </c>
    </row>
    <row r="3019" spans="1:15" x14ac:dyDescent="0.4">
      <c r="A3019" s="117" t="s">
        <v>6634</v>
      </c>
      <c r="B3019" s="117" t="s">
        <v>225</v>
      </c>
      <c r="C3019" s="117" t="s">
        <v>224</v>
      </c>
      <c r="D3019" s="117" t="s">
        <v>223</v>
      </c>
      <c r="E3019" s="117" t="s">
        <v>617</v>
      </c>
      <c r="F3019" s="117" t="s">
        <v>616</v>
      </c>
      <c r="G3019" s="118" t="str">
        <f t="shared" si="47"/>
        <v>448362別杵速見地域広域市町村圏事務組合</v>
      </c>
      <c r="H3019" s="117"/>
      <c r="J3019" s="117"/>
      <c r="K3019" s="121">
        <v>30086</v>
      </c>
      <c r="L3019" s="121">
        <v>0</v>
      </c>
      <c r="M3019" s="121">
        <v>3323</v>
      </c>
      <c r="N3019" s="121">
        <v>0</v>
      </c>
      <c r="O3019" s="121">
        <v>2</v>
      </c>
    </row>
    <row r="3020" spans="1:15" x14ac:dyDescent="0.4">
      <c r="A3020" s="117" t="s">
        <v>6634</v>
      </c>
      <c r="B3020" s="117" t="s">
        <v>225</v>
      </c>
      <c r="C3020" s="117" t="s">
        <v>224</v>
      </c>
      <c r="D3020" s="117" t="s">
        <v>223</v>
      </c>
      <c r="E3020" s="117" t="s">
        <v>615</v>
      </c>
      <c r="F3020" s="117" t="s">
        <v>614</v>
      </c>
      <c r="G3020" s="118" t="str">
        <f t="shared" si="47"/>
        <v>448389杵築速見消防組合</v>
      </c>
      <c r="H3020" s="117"/>
      <c r="J3020" s="117"/>
      <c r="K3020" s="121">
        <v>659387</v>
      </c>
      <c r="L3020" s="121">
        <v>320189</v>
      </c>
      <c r="M3020" s="121">
        <v>191077</v>
      </c>
      <c r="N3020" s="121">
        <v>105822</v>
      </c>
      <c r="O3020" s="121">
        <v>1177</v>
      </c>
    </row>
    <row r="3021" spans="1:15" x14ac:dyDescent="0.4">
      <c r="A3021" s="117" t="s">
        <v>6634</v>
      </c>
      <c r="B3021" s="117" t="s">
        <v>225</v>
      </c>
      <c r="C3021" s="117" t="s">
        <v>224</v>
      </c>
      <c r="D3021" s="117" t="s">
        <v>223</v>
      </c>
      <c r="E3021" s="117" t="s">
        <v>613</v>
      </c>
      <c r="F3021" s="117" t="s">
        <v>612</v>
      </c>
      <c r="G3021" s="118" t="str">
        <f t="shared" si="47"/>
        <v>448451大分県市町村会館管理組合</v>
      </c>
      <c r="H3021" s="117"/>
      <c r="J3021" s="117"/>
      <c r="K3021" s="121">
        <v>8587</v>
      </c>
      <c r="L3021" s="121">
        <v>4953</v>
      </c>
      <c r="M3021" s="121">
        <v>1455</v>
      </c>
      <c r="N3021" s="121">
        <v>1332</v>
      </c>
      <c r="O3021" s="121">
        <v>8</v>
      </c>
    </row>
    <row r="3022" spans="1:15" x14ac:dyDescent="0.4">
      <c r="A3022" s="117" t="s">
        <v>6634</v>
      </c>
      <c r="B3022" s="117" t="s">
        <v>225</v>
      </c>
      <c r="C3022" s="117" t="s">
        <v>224</v>
      </c>
      <c r="D3022" s="117" t="s">
        <v>223</v>
      </c>
      <c r="E3022" s="117" t="s">
        <v>611</v>
      </c>
      <c r="F3022" s="117" t="s">
        <v>610</v>
      </c>
      <c r="G3022" s="118" t="str">
        <f t="shared" si="47"/>
        <v>448575臼津広域連合</v>
      </c>
      <c r="H3022" s="117"/>
      <c r="J3022" s="117"/>
      <c r="K3022" s="121">
        <v>9803</v>
      </c>
      <c r="L3022" s="121">
        <v>2400</v>
      </c>
      <c r="M3022" s="121">
        <v>465</v>
      </c>
      <c r="N3022" s="121">
        <v>0</v>
      </c>
      <c r="O3022" s="121">
        <v>0</v>
      </c>
    </row>
    <row r="3023" spans="1:15" x14ac:dyDescent="0.4">
      <c r="A3023" s="117" t="s">
        <v>6634</v>
      </c>
      <c r="B3023" s="117" t="s">
        <v>225</v>
      </c>
      <c r="C3023" s="117" t="s">
        <v>224</v>
      </c>
      <c r="D3023" s="117" t="s">
        <v>223</v>
      </c>
      <c r="E3023" s="117" t="s">
        <v>609</v>
      </c>
      <c r="F3023" s="117" t="s">
        <v>608</v>
      </c>
      <c r="G3023" s="118" t="str">
        <f t="shared" si="47"/>
        <v>448591大分県後期高齢者医療広域連合</v>
      </c>
      <c r="H3023" s="117"/>
      <c r="J3023" s="117"/>
      <c r="K3023" s="121">
        <v>1220</v>
      </c>
      <c r="L3023" s="121">
        <v>0</v>
      </c>
      <c r="M3023" s="121">
        <v>0</v>
      </c>
      <c r="N3023" s="121">
        <v>0</v>
      </c>
      <c r="O3023" s="121">
        <v>0</v>
      </c>
    </row>
    <row r="3024" spans="1:15" x14ac:dyDescent="0.4">
      <c r="A3024" s="117" t="s">
        <v>6634</v>
      </c>
      <c r="B3024" s="117" t="s">
        <v>225</v>
      </c>
      <c r="C3024" s="117" t="s">
        <v>224</v>
      </c>
      <c r="D3024" s="117" t="s">
        <v>223</v>
      </c>
      <c r="E3024" s="117" t="s">
        <v>607</v>
      </c>
      <c r="F3024" s="117" t="s">
        <v>606</v>
      </c>
      <c r="G3024" s="118" t="str">
        <f t="shared" si="47"/>
        <v>448605日田玖珠広域消防組合</v>
      </c>
      <c r="H3024" s="117"/>
      <c r="J3024" s="117"/>
      <c r="K3024" s="121">
        <v>955038</v>
      </c>
      <c r="L3024" s="121">
        <v>404980</v>
      </c>
      <c r="M3024" s="121">
        <v>269875</v>
      </c>
      <c r="N3024" s="121">
        <v>137678</v>
      </c>
      <c r="O3024" s="121">
        <v>1638</v>
      </c>
    </row>
    <row r="3025" spans="1:15" x14ac:dyDescent="0.4">
      <c r="A3025" s="117" t="s">
        <v>6634</v>
      </c>
      <c r="B3025" s="117" t="s">
        <v>225</v>
      </c>
      <c r="C3025" s="117" t="s">
        <v>224</v>
      </c>
      <c r="D3025" s="117" t="s">
        <v>223</v>
      </c>
      <c r="E3025" s="117" t="s">
        <v>605</v>
      </c>
      <c r="F3025" s="117" t="s">
        <v>604</v>
      </c>
      <c r="G3025" s="118" t="str">
        <f t="shared" si="47"/>
        <v>448613玖珠九重行政事務組合</v>
      </c>
      <c r="H3025" s="117"/>
      <c r="J3025" s="117"/>
      <c r="K3025" s="121">
        <v>99138</v>
      </c>
      <c r="L3025" s="121">
        <v>42212</v>
      </c>
      <c r="M3025" s="121">
        <v>20018</v>
      </c>
      <c r="N3025" s="121">
        <v>12504</v>
      </c>
      <c r="O3025" s="121">
        <v>111</v>
      </c>
    </row>
    <row r="3026" spans="1:15" x14ac:dyDescent="0.4">
      <c r="A3026" s="117" t="s">
        <v>6634</v>
      </c>
      <c r="B3026" s="117" t="s">
        <v>225</v>
      </c>
      <c r="C3026" s="117" t="s">
        <v>224</v>
      </c>
      <c r="D3026" s="117" t="s">
        <v>223</v>
      </c>
      <c r="E3026" s="117" t="s">
        <v>603</v>
      </c>
      <c r="F3026" s="117" t="s">
        <v>602</v>
      </c>
      <c r="G3026" s="118" t="str">
        <f t="shared" si="47"/>
        <v>448621宇佐・高田・国東広域事務組合</v>
      </c>
      <c r="H3026" s="117"/>
      <c r="J3026" s="117"/>
      <c r="K3026" s="121">
        <v>406</v>
      </c>
      <c r="L3026" s="121">
        <v>0</v>
      </c>
      <c r="M3026" s="121">
        <v>0</v>
      </c>
      <c r="N3026" s="121">
        <v>0</v>
      </c>
      <c r="O3026" s="121">
        <v>0</v>
      </c>
    </row>
    <row r="3027" spans="1:15" x14ac:dyDescent="0.4">
      <c r="A3027" s="117" t="s">
        <v>6634</v>
      </c>
      <c r="B3027" s="117" t="s">
        <v>225</v>
      </c>
      <c r="C3027" s="117" t="s">
        <v>224</v>
      </c>
      <c r="D3027" s="117" t="s">
        <v>223</v>
      </c>
      <c r="E3027" s="117" t="s">
        <v>600</v>
      </c>
      <c r="F3027" s="117" t="s">
        <v>599</v>
      </c>
      <c r="G3027" s="118" t="str">
        <f t="shared" si="47"/>
        <v>452017宮崎市</v>
      </c>
      <c r="H3027" s="117"/>
      <c r="J3027" s="117"/>
      <c r="K3027" s="121">
        <v>20526037</v>
      </c>
      <c r="L3027" s="121">
        <v>8513417</v>
      </c>
      <c r="M3027" s="121">
        <v>4717708</v>
      </c>
      <c r="N3027" s="121">
        <v>2778374</v>
      </c>
      <c r="O3027" s="121">
        <v>19674</v>
      </c>
    </row>
    <row r="3028" spans="1:15" x14ac:dyDescent="0.4">
      <c r="A3028" s="117" t="s">
        <v>6634</v>
      </c>
      <c r="B3028" s="117" t="s">
        <v>225</v>
      </c>
      <c r="C3028" s="117" t="s">
        <v>224</v>
      </c>
      <c r="D3028" s="117" t="s">
        <v>223</v>
      </c>
      <c r="E3028" s="117" t="s">
        <v>598</v>
      </c>
      <c r="F3028" s="117" t="s">
        <v>597</v>
      </c>
      <c r="G3028" s="118" t="str">
        <f t="shared" si="47"/>
        <v>452025都城市</v>
      </c>
      <c r="H3028" s="117"/>
      <c r="J3028" s="117"/>
      <c r="K3028" s="121">
        <v>10815371</v>
      </c>
      <c r="L3028" s="121">
        <v>4918482</v>
      </c>
      <c r="M3028" s="121">
        <v>2531686</v>
      </c>
      <c r="N3028" s="121">
        <v>1638908</v>
      </c>
      <c r="O3028" s="121">
        <v>10702</v>
      </c>
    </row>
    <row r="3029" spans="1:15" x14ac:dyDescent="0.4">
      <c r="A3029" s="117" t="s">
        <v>6634</v>
      </c>
      <c r="B3029" s="117" t="s">
        <v>225</v>
      </c>
      <c r="C3029" s="117" t="s">
        <v>224</v>
      </c>
      <c r="D3029" s="117" t="s">
        <v>223</v>
      </c>
      <c r="E3029" s="117" t="s">
        <v>596</v>
      </c>
      <c r="F3029" s="117" t="s">
        <v>595</v>
      </c>
      <c r="G3029" s="118" t="str">
        <f t="shared" si="47"/>
        <v>452033延岡市</v>
      </c>
      <c r="H3029" s="117"/>
      <c r="J3029" s="117"/>
      <c r="K3029" s="121">
        <v>9200380</v>
      </c>
      <c r="L3029" s="121">
        <v>4085333</v>
      </c>
      <c r="M3029" s="121">
        <v>2193639</v>
      </c>
      <c r="N3029" s="121">
        <v>1389959</v>
      </c>
      <c r="O3029" s="121">
        <v>10318</v>
      </c>
    </row>
    <row r="3030" spans="1:15" x14ac:dyDescent="0.4">
      <c r="A3030" s="117" t="s">
        <v>6634</v>
      </c>
      <c r="B3030" s="117" t="s">
        <v>225</v>
      </c>
      <c r="C3030" s="117" t="s">
        <v>224</v>
      </c>
      <c r="D3030" s="117" t="s">
        <v>223</v>
      </c>
      <c r="E3030" s="117" t="s">
        <v>594</v>
      </c>
      <c r="F3030" s="117" t="s">
        <v>593</v>
      </c>
      <c r="G3030" s="118" t="str">
        <f t="shared" si="47"/>
        <v>452041日南市</v>
      </c>
      <c r="H3030" s="117"/>
      <c r="J3030" s="117"/>
      <c r="K3030" s="121">
        <v>4722072</v>
      </c>
      <c r="L3030" s="121">
        <v>2130944</v>
      </c>
      <c r="M3030" s="121">
        <v>1065011</v>
      </c>
      <c r="N3030" s="121">
        <v>701163</v>
      </c>
      <c r="O3030" s="121">
        <v>6521</v>
      </c>
    </row>
    <row r="3031" spans="1:15" x14ac:dyDescent="0.4">
      <c r="A3031" s="117" t="s">
        <v>6634</v>
      </c>
      <c r="B3031" s="117" t="s">
        <v>225</v>
      </c>
      <c r="C3031" s="117" t="s">
        <v>224</v>
      </c>
      <c r="D3031" s="117" t="s">
        <v>223</v>
      </c>
      <c r="E3031" s="117" t="s">
        <v>592</v>
      </c>
      <c r="F3031" s="117" t="s">
        <v>591</v>
      </c>
      <c r="G3031" s="118" t="str">
        <f t="shared" si="47"/>
        <v>452050小林市</v>
      </c>
      <c r="H3031" s="117"/>
      <c r="J3031" s="117"/>
      <c r="K3031" s="121">
        <v>3531250</v>
      </c>
      <c r="L3031" s="121">
        <v>1613680</v>
      </c>
      <c r="M3031" s="121">
        <v>768188</v>
      </c>
      <c r="N3031" s="121">
        <v>495860</v>
      </c>
      <c r="O3031" s="121">
        <v>3065</v>
      </c>
    </row>
    <row r="3032" spans="1:15" x14ac:dyDescent="0.4">
      <c r="A3032" s="117" t="s">
        <v>6634</v>
      </c>
      <c r="B3032" s="117" t="s">
        <v>225</v>
      </c>
      <c r="C3032" s="117" t="s">
        <v>224</v>
      </c>
      <c r="D3032" s="117" t="s">
        <v>223</v>
      </c>
      <c r="E3032" s="117" t="s">
        <v>590</v>
      </c>
      <c r="F3032" s="117" t="s">
        <v>589</v>
      </c>
      <c r="G3032" s="118" t="str">
        <f t="shared" si="47"/>
        <v>452068日向市</v>
      </c>
      <c r="H3032" s="117"/>
      <c r="J3032" s="117"/>
      <c r="K3032" s="121">
        <v>4609818</v>
      </c>
      <c r="L3032" s="121">
        <v>2106593</v>
      </c>
      <c r="M3032" s="121">
        <v>1118505</v>
      </c>
      <c r="N3032" s="121">
        <v>698697</v>
      </c>
      <c r="O3032" s="121">
        <v>4743</v>
      </c>
    </row>
    <row r="3033" spans="1:15" x14ac:dyDescent="0.4">
      <c r="A3033" s="117" t="s">
        <v>6634</v>
      </c>
      <c r="B3033" s="117" t="s">
        <v>225</v>
      </c>
      <c r="C3033" s="117" t="s">
        <v>224</v>
      </c>
      <c r="D3033" s="117" t="s">
        <v>223</v>
      </c>
      <c r="E3033" s="117" t="s">
        <v>588</v>
      </c>
      <c r="F3033" s="117" t="s">
        <v>587</v>
      </c>
      <c r="G3033" s="118" t="str">
        <f t="shared" si="47"/>
        <v>452076串間市</v>
      </c>
      <c r="H3033" s="117"/>
      <c r="J3033" s="117"/>
      <c r="K3033" s="121">
        <v>2132928</v>
      </c>
      <c r="L3033" s="121">
        <v>872359</v>
      </c>
      <c r="M3033" s="121">
        <v>451912</v>
      </c>
      <c r="N3033" s="121">
        <v>295120</v>
      </c>
      <c r="O3033" s="121">
        <v>2500</v>
      </c>
    </row>
    <row r="3034" spans="1:15" x14ac:dyDescent="0.4">
      <c r="A3034" s="117" t="s">
        <v>6634</v>
      </c>
      <c r="B3034" s="117" t="s">
        <v>225</v>
      </c>
      <c r="C3034" s="117" t="s">
        <v>224</v>
      </c>
      <c r="D3034" s="117" t="s">
        <v>223</v>
      </c>
      <c r="E3034" s="117" t="s">
        <v>586</v>
      </c>
      <c r="F3034" s="117" t="s">
        <v>585</v>
      </c>
      <c r="G3034" s="118" t="str">
        <f t="shared" si="47"/>
        <v>452084西都市</v>
      </c>
      <c r="H3034" s="117"/>
      <c r="J3034" s="117"/>
      <c r="K3034" s="121">
        <v>2891684</v>
      </c>
      <c r="L3034" s="121">
        <v>1274815</v>
      </c>
      <c r="M3034" s="121">
        <v>636435</v>
      </c>
      <c r="N3034" s="121">
        <v>444039</v>
      </c>
      <c r="O3034" s="121">
        <v>3044</v>
      </c>
    </row>
    <row r="3035" spans="1:15" x14ac:dyDescent="0.4">
      <c r="A3035" s="117" t="s">
        <v>6634</v>
      </c>
      <c r="B3035" s="117" t="s">
        <v>225</v>
      </c>
      <c r="C3035" s="117" t="s">
        <v>224</v>
      </c>
      <c r="D3035" s="117" t="s">
        <v>223</v>
      </c>
      <c r="E3035" s="117" t="s">
        <v>584</v>
      </c>
      <c r="F3035" s="117" t="s">
        <v>583</v>
      </c>
      <c r="G3035" s="118" t="str">
        <f t="shared" si="47"/>
        <v>452092えびの市</v>
      </c>
      <c r="H3035" s="117"/>
      <c r="J3035" s="117"/>
      <c r="K3035" s="121">
        <v>1917330</v>
      </c>
      <c r="L3035" s="121">
        <v>855084</v>
      </c>
      <c r="M3035" s="121">
        <v>414724</v>
      </c>
      <c r="N3035" s="121">
        <v>300654</v>
      </c>
      <c r="O3035" s="121">
        <v>6840</v>
      </c>
    </row>
    <row r="3036" spans="1:15" x14ac:dyDescent="0.4">
      <c r="A3036" s="117" t="s">
        <v>6634</v>
      </c>
      <c r="B3036" s="117" t="s">
        <v>225</v>
      </c>
      <c r="C3036" s="117" t="s">
        <v>224</v>
      </c>
      <c r="D3036" s="117" t="s">
        <v>223</v>
      </c>
      <c r="E3036" s="117" t="s">
        <v>582</v>
      </c>
      <c r="F3036" s="117" t="s">
        <v>581</v>
      </c>
      <c r="G3036" s="118" t="str">
        <f t="shared" si="47"/>
        <v>453412三股町</v>
      </c>
      <c r="H3036" s="117"/>
      <c r="J3036" s="117"/>
      <c r="K3036" s="121">
        <v>1280586</v>
      </c>
      <c r="L3036" s="121">
        <v>575081</v>
      </c>
      <c r="M3036" s="121">
        <v>292085</v>
      </c>
      <c r="N3036" s="121">
        <v>196520</v>
      </c>
      <c r="O3036" s="121">
        <v>1109</v>
      </c>
    </row>
    <row r="3037" spans="1:15" x14ac:dyDescent="0.4">
      <c r="A3037" s="117" t="s">
        <v>6634</v>
      </c>
      <c r="B3037" s="117" t="s">
        <v>225</v>
      </c>
      <c r="C3037" s="117" t="s">
        <v>224</v>
      </c>
      <c r="D3037" s="117" t="s">
        <v>223</v>
      </c>
      <c r="E3037" s="117" t="s">
        <v>580</v>
      </c>
      <c r="F3037" s="117" t="s">
        <v>579</v>
      </c>
      <c r="G3037" s="118" t="str">
        <f t="shared" si="47"/>
        <v>453617高原町</v>
      </c>
      <c r="H3037" s="117"/>
      <c r="J3037" s="117"/>
      <c r="K3037" s="121">
        <v>939746</v>
      </c>
      <c r="L3037" s="121">
        <v>368635</v>
      </c>
      <c r="M3037" s="121">
        <v>195342</v>
      </c>
      <c r="N3037" s="121">
        <v>131649</v>
      </c>
      <c r="O3037" s="121">
        <v>728</v>
      </c>
    </row>
    <row r="3038" spans="1:15" x14ac:dyDescent="0.4">
      <c r="A3038" s="117" t="s">
        <v>6634</v>
      </c>
      <c r="B3038" s="117" t="s">
        <v>225</v>
      </c>
      <c r="C3038" s="117" t="s">
        <v>224</v>
      </c>
      <c r="D3038" s="117" t="s">
        <v>223</v>
      </c>
      <c r="E3038" s="117" t="s">
        <v>578</v>
      </c>
      <c r="F3038" s="117" t="s">
        <v>577</v>
      </c>
      <c r="G3038" s="118" t="str">
        <f t="shared" si="47"/>
        <v>453820国富町</v>
      </c>
      <c r="H3038" s="117"/>
      <c r="J3038" s="117"/>
      <c r="K3038" s="121">
        <v>1104348</v>
      </c>
      <c r="L3038" s="121">
        <v>461114</v>
      </c>
      <c r="M3038" s="121">
        <v>222180</v>
      </c>
      <c r="N3038" s="121">
        <v>162056</v>
      </c>
      <c r="O3038" s="121">
        <v>834</v>
      </c>
    </row>
    <row r="3039" spans="1:15" x14ac:dyDescent="0.4">
      <c r="A3039" s="117" t="s">
        <v>6634</v>
      </c>
      <c r="B3039" s="117" t="s">
        <v>225</v>
      </c>
      <c r="C3039" s="117" t="s">
        <v>224</v>
      </c>
      <c r="D3039" s="117" t="s">
        <v>223</v>
      </c>
      <c r="E3039" s="117" t="s">
        <v>576</v>
      </c>
      <c r="F3039" s="117" t="s">
        <v>575</v>
      </c>
      <c r="G3039" s="118" t="str">
        <f t="shared" si="47"/>
        <v>453838綾町</v>
      </c>
      <c r="H3039" s="117"/>
      <c r="J3039" s="117"/>
      <c r="K3039" s="121">
        <v>656124</v>
      </c>
      <c r="L3039" s="121">
        <v>282073</v>
      </c>
      <c r="M3039" s="121">
        <v>134063</v>
      </c>
      <c r="N3039" s="121">
        <v>89756</v>
      </c>
      <c r="O3039" s="121">
        <v>608</v>
      </c>
    </row>
    <row r="3040" spans="1:15" x14ac:dyDescent="0.4">
      <c r="A3040" s="117" t="s">
        <v>6634</v>
      </c>
      <c r="B3040" s="117" t="s">
        <v>225</v>
      </c>
      <c r="C3040" s="117" t="s">
        <v>224</v>
      </c>
      <c r="D3040" s="117" t="s">
        <v>223</v>
      </c>
      <c r="E3040" s="117" t="s">
        <v>574</v>
      </c>
      <c r="F3040" s="117" t="s">
        <v>573</v>
      </c>
      <c r="G3040" s="118" t="str">
        <f t="shared" si="47"/>
        <v>454010高鍋町</v>
      </c>
      <c r="H3040" s="117"/>
      <c r="J3040" s="117"/>
      <c r="K3040" s="121">
        <v>1278174</v>
      </c>
      <c r="L3040" s="121">
        <v>520192</v>
      </c>
      <c r="M3040" s="121">
        <v>233860</v>
      </c>
      <c r="N3040" s="121">
        <v>198830</v>
      </c>
      <c r="O3040" s="121">
        <v>904</v>
      </c>
    </row>
    <row r="3041" spans="1:15" x14ac:dyDescent="0.4">
      <c r="A3041" s="117" t="s">
        <v>6634</v>
      </c>
      <c r="B3041" s="117" t="s">
        <v>225</v>
      </c>
      <c r="C3041" s="117" t="s">
        <v>224</v>
      </c>
      <c r="D3041" s="117" t="s">
        <v>223</v>
      </c>
      <c r="E3041" s="117" t="s">
        <v>572</v>
      </c>
      <c r="F3041" s="117" t="s">
        <v>571</v>
      </c>
      <c r="G3041" s="118" t="str">
        <f t="shared" si="47"/>
        <v>454028新富町</v>
      </c>
      <c r="H3041" s="117"/>
      <c r="J3041" s="117"/>
      <c r="K3041" s="121">
        <v>1115298</v>
      </c>
      <c r="L3041" s="121">
        <v>467405</v>
      </c>
      <c r="M3041" s="121">
        <v>228357</v>
      </c>
      <c r="N3041" s="121">
        <v>168599</v>
      </c>
      <c r="O3041" s="121">
        <v>954</v>
      </c>
    </row>
    <row r="3042" spans="1:15" x14ac:dyDescent="0.4">
      <c r="A3042" s="117" t="s">
        <v>6634</v>
      </c>
      <c r="B3042" s="117" t="s">
        <v>225</v>
      </c>
      <c r="C3042" s="117" t="s">
        <v>224</v>
      </c>
      <c r="D3042" s="117" t="s">
        <v>223</v>
      </c>
      <c r="E3042" s="117" t="s">
        <v>570</v>
      </c>
      <c r="F3042" s="117" t="s">
        <v>569</v>
      </c>
      <c r="G3042" s="118" t="str">
        <f t="shared" si="47"/>
        <v>454036西米良村</v>
      </c>
      <c r="H3042" s="117"/>
      <c r="J3042" s="117"/>
      <c r="K3042" s="121">
        <v>427212</v>
      </c>
      <c r="L3042" s="121">
        <v>166133</v>
      </c>
      <c r="M3042" s="121">
        <v>72932</v>
      </c>
      <c r="N3042" s="121">
        <v>63046</v>
      </c>
      <c r="O3042" s="121">
        <v>459</v>
      </c>
    </row>
    <row r="3043" spans="1:15" x14ac:dyDescent="0.4">
      <c r="A3043" s="117" t="s">
        <v>6634</v>
      </c>
      <c r="B3043" s="117" t="s">
        <v>225</v>
      </c>
      <c r="C3043" s="117" t="s">
        <v>224</v>
      </c>
      <c r="D3043" s="117" t="s">
        <v>223</v>
      </c>
      <c r="E3043" s="117" t="s">
        <v>568</v>
      </c>
      <c r="F3043" s="117" t="s">
        <v>567</v>
      </c>
      <c r="G3043" s="118" t="str">
        <f t="shared" si="47"/>
        <v>454044木城町</v>
      </c>
      <c r="H3043" s="117"/>
      <c r="J3043" s="117"/>
      <c r="K3043" s="121">
        <v>741226</v>
      </c>
      <c r="L3043" s="121">
        <v>301447</v>
      </c>
      <c r="M3043" s="121">
        <v>142447</v>
      </c>
      <c r="N3043" s="121">
        <v>108114</v>
      </c>
      <c r="O3043" s="121">
        <v>529</v>
      </c>
    </row>
    <row r="3044" spans="1:15" x14ac:dyDescent="0.4">
      <c r="A3044" s="117" t="s">
        <v>6634</v>
      </c>
      <c r="B3044" s="117" t="s">
        <v>225</v>
      </c>
      <c r="C3044" s="117" t="s">
        <v>224</v>
      </c>
      <c r="D3044" s="117" t="s">
        <v>223</v>
      </c>
      <c r="E3044" s="117" t="s">
        <v>566</v>
      </c>
      <c r="F3044" s="117" t="s">
        <v>565</v>
      </c>
      <c r="G3044" s="118" t="str">
        <f t="shared" si="47"/>
        <v>454052川南町</v>
      </c>
      <c r="H3044" s="117"/>
      <c r="J3044" s="117"/>
      <c r="K3044" s="121">
        <v>1241740</v>
      </c>
      <c r="L3044" s="121">
        <v>526011</v>
      </c>
      <c r="M3044" s="121">
        <v>235719</v>
      </c>
      <c r="N3044" s="121">
        <v>178213</v>
      </c>
      <c r="O3044" s="121">
        <v>874</v>
      </c>
    </row>
    <row r="3045" spans="1:15" x14ac:dyDescent="0.4">
      <c r="A3045" s="117" t="s">
        <v>6634</v>
      </c>
      <c r="B3045" s="117" t="s">
        <v>225</v>
      </c>
      <c r="C3045" s="117" t="s">
        <v>224</v>
      </c>
      <c r="D3045" s="117" t="s">
        <v>223</v>
      </c>
      <c r="E3045" s="117" t="s">
        <v>564</v>
      </c>
      <c r="F3045" s="117" t="s">
        <v>563</v>
      </c>
      <c r="G3045" s="118" t="str">
        <f t="shared" si="47"/>
        <v>454061都農町</v>
      </c>
      <c r="H3045" s="117"/>
      <c r="J3045" s="117"/>
      <c r="K3045" s="121">
        <v>962969</v>
      </c>
      <c r="L3045" s="121">
        <v>378046</v>
      </c>
      <c r="M3045" s="121">
        <v>187384</v>
      </c>
      <c r="N3045" s="121">
        <v>136493</v>
      </c>
      <c r="O3045" s="121">
        <v>702</v>
      </c>
    </row>
    <row r="3046" spans="1:15" x14ac:dyDescent="0.4">
      <c r="A3046" s="117" t="s">
        <v>6634</v>
      </c>
      <c r="B3046" s="117" t="s">
        <v>225</v>
      </c>
      <c r="C3046" s="117" t="s">
        <v>224</v>
      </c>
      <c r="D3046" s="117" t="s">
        <v>223</v>
      </c>
      <c r="E3046" s="117" t="s">
        <v>562</v>
      </c>
      <c r="F3046" s="117" t="s">
        <v>561</v>
      </c>
      <c r="G3046" s="118" t="str">
        <f t="shared" si="47"/>
        <v>454214門川町</v>
      </c>
      <c r="H3046" s="117"/>
      <c r="J3046" s="117"/>
      <c r="K3046" s="121">
        <v>1127687</v>
      </c>
      <c r="L3046" s="121">
        <v>453887</v>
      </c>
      <c r="M3046" s="121">
        <v>229423</v>
      </c>
      <c r="N3046" s="121">
        <v>167693</v>
      </c>
      <c r="O3046" s="121">
        <v>0</v>
      </c>
    </row>
    <row r="3047" spans="1:15" x14ac:dyDescent="0.4">
      <c r="A3047" s="117" t="s">
        <v>6634</v>
      </c>
      <c r="B3047" s="117" t="s">
        <v>225</v>
      </c>
      <c r="C3047" s="117" t="s">
        <v>224</v>
      </c>
      <c r="D3047" s="117" t="s">
        <v>223</v>
      </c>
      <c r="E3047" s="117" t="s">
        <v>560</v>
      </c>
      <c r="F3047" s="117" t="s">
        <v>559</v>
      </c>
      <c r="G3047" s="118" t="str">
        <f t="shared" si="47"/>
        <v>454290諸塚村</v>
      </c>
      <c r="H3047" s="117"/>
      <c r="J3047" s="117"/>
      <c r="K3047" s="121">
        <v>417128</v>
      </c>
      <c r="L3047" s="121">
        <v>162152</v>
      </c>
      <c r="M3047" s="121">
        <v>76117</v>
      </c>
      <c r="N3047" s="121">
        <v>74047</v>
      </c>
      <c r="O3047" s="121">
        <v>486</v>
      </c>
    </row>
    <row r="3048" spans="1:15" x14ac:dyDescent="0.4">
      <c r="A3048" s="117" t="s">
        <v>6634</v>
      </c>
      <c r="B3048" s="117" t="s">
        <v>225</v>
      </c>
      <c r="C3048" s="117" t="s">
        <v>224</v>
      </c>
      <c r="D3048" s="117" t="s">
        <v>223</v>
      </c>
      <c r="E3048" s="117" t="s">
        <v>558</v>
      </c>
      <c r="F3048" s="117" t="s">
        <v>557</v>
      </c>
      <c r="G3048" s="118" t="str">
        <f t="shared" si="47"/>
        <v>454303椎葉村</v>
      </c>
      <c r="H3048" s="117"/>
      <c r="J3048" s="117"/>
      <c r="K3048" s="121">
        <v>827427</v>
      </c>
      <c r="L3048" s="121">
        <v>280587</v>
      </c>
      <c r="M3048" s="121">
        <v>146230</v>
      </c>
      <c r="N3048" s="121">
        <v>98496</v>
      </c>
      <c r="O3048" s="121">
        <v>1328</v>
      </c>
    </row>
    <row r="3049" spans="1:15" x14ac:dyDescent="0.4">
      <c r="A3049" s="117" t="s">
        <v>6634</v>
      </c>
      <c r="B3049" s="117" t="s">
        <v>225</v>
      </c>
      <c r="C3049" s="117" t="s">
        <v>224</v>
      </c>
      <c r="D3049" s="117" t="s">
        <v>223</v>
      </c>
      <c r="E3049" s="117" t="s">
        <v>556</v>
      </c>
      <c r="F3049" s="117" t="s">
        <v>555</v>
      </c>
      <c r="G3049" s="118" t="str">
        <f t="shared" si="47"/>
        <v>454311美郷町</v>
      </c>
      <c r="H3049" s="117"/>
      <c r="J3049" s="117"/>
      <c r="K3049" s="121">
        <v>1183449</v>
      </c>
      <c r="L3049" s="121">
        <v>494610</v>
      </c>
      <c r="M3049" s="121">
        <v>227611</v>
      </c>
      <c r="N3049" s="121">
        <v>175032</v>
      </c>
      <c r="O3049" s="121">
        <v>1366</v>
      </c>
    </row>
    <row r="3050" spans="1:15" x14ac:dyDescent="0.4">
      <c r="A3050" s="117" t="s">
        <v>6634</v>
      </c>
      <c r="B3050" s="117" t="s">
        <v>225</v>
      </c>
      <c r="C3050" s="117" t="s">
        <v>224</v>
      </c>
      <c r="D3050" s="117" t="s">
        <v>223</v>
      </c>
      <c r="E3050" s="117" t="s">
        <v>554</v>
      </c>
      <c r="F3050" s="117" t="s">
        <v>553</v>
      </c>
      <c r="G3050" s="118" t="str">
        <f t="shared" si="47"/>
        <v>454419高千穂町</v>
      </c>
      <c r="H3050" s="117"/>
      <c r="J3050" s="117"/>
      <c r="K3050" s="121">
        <v>1199119</v>
      </c>
      <c r="L3050" s="121">
        <v>506284</v>
      </c>
      <c r="M3050" s="121">
        <v>251852</v>
      </c>
      <c r="N3050" s="121">
        <v>173806</v>
      </c>
      <c r="O3050" s="121">
        <v>872</v>
      </c>
    </row>
    <row r="3051" spans="1:15" x14ac:dyDescent="0.4">
      <c r="A3051" s="117" t="s">
        <v>6634</v>
      </c>
      <c r="B3051" s="117" t="s">
        <v>225</v>
      </c>
      <c r="C3051" s="117" t="s">
        <v>224</v>
      </c>
      <c r="D3051" s="117" t="s">
        <v>223</v>
      </c>
      <c r="E3051" s="117" t="s">
        <v>552</v>
      </c>
      <c r="F3051" s="117" t="s">
        <v>551</v>
      </c>
      <c r="G3051" s="118" t="str">
        <f t="shared" si="47"/>
        <v>454427日之影町</v>
      </c>
      <c r="H3051" s="117"/>
      <c r="J3051" s="117"/>
      <c r="K3051" s="121">
        <v>743183</v>
      </c>
      <c r="L3051" s="121">
        <v>324991</v>
      </c>
      <c r="M3051" s="121">
        <v>149836</v>
      </c>
      <c r="N3051" s="121">
        <v>110533</v>
      </c>
      <c r="O3051" s="121">
        <v>581</v>
      </c>
    </row>
    <row r="3052" spans="1:15" x14ac:dyDescent="0.4">
      <c r="A3052" s="117" t="s">
        <v>6634</v>
      </c>
      <c r="B3052" s="117" t="s">
        <v>225</v>
      </c>
      <c r="C3052" s="117" t="s">
        <v>224</v>
      </c>
      <c r="D3052" s="117" t="s">
        <v>223</v>
      </c>
      <c r="E3052" s="117" t="s">
        <v>550</v>
      </c>
      <c r="F3052" s="117" t="s">
        <v>549</v>
      </c>
      <c r="G3052" s="118" t="str">
        <f t="shared" si="47"/>
        <v>454435五ケ瀬町</v>
      </c>
      <c r="H3052" s="117"/>
      <c r="J3052" s="117"/>
      <c r="K3052" s="121">
        <v>751993</v>
      </c>
      <c r="L3052" s="121">
        <v>318892</v>
      </c>
      <c r="M3052" s="121">
        <v>152349</v>
      </c>
      <c r="N3052" s="121">
        <v>118636</v>
      </c>
      <c r="O3052" s="121">
        <v>864</v>
      </c>
    </row>
    <row r="3053" spans="1:15" x14ac:dyDescent="0.4">
      <c r="A3053" s="117" t="s">
        <v>6634</v>
      </c>
      <c r="B3053" s="117" t="s">
        <v>225</v>
      </c>
      <c r="C3053" s="117" t="s">
        <v>224</v>
      </c>
      <c r="D3053" s="117" t="s">
        <v>223</v>
      </c>
      <c r="E3053" s="117" t="s">
        <v>548</v>
      </c>
      <c r="F3053" s="117" t="s">
        <v>547</v>
      </c>
      <c r="G3053" s="118" t="str">
        <f t="shared" si="47"/>
        <v>458112高鍋・木城衛生組合</v>
      </c>
      <c r="H3053" s="117"/>
      <c r="J3053" s="117"/>
      <c r="K3053" s="121">
        <v>13025</v>
      </c>
      <c r="L3053" s="121">
        <v>4589</v>
      </c>
      <c r="M3053" s="121">
        <v>2116</v>
      </c>
      <c r="N3053" s="121">
        <v>1425</v>
      </c>
      <c r="O3053" s="121">
        <v>0</v>
      </c>
    </row>
    <row r="3054" spans="1:15" x14ac:dyDescent="0.4">
      <c r="A3054" s="117" t="s">
        <v>6634</v>
      </c>
      <c r="B3054" s="117" t="s">
        <v>225</v>
      </c>
      <c r="C3054" s="117" t="s">
        <v>224</v>
      </c>
      <c r="D3054" s="117" t="s">
        <v>223</v>
      </c>
      <c r="E3054" s="117" t="s">
        <v>546</v>
      </c>
      <c r="F3054" s="117" t="s">
        <v>545</v>
      </c>
      <c r="G3054" s="118" t="str">
        <f t="shared" si="47"/>
        <v>458121川南都農衛生組合</v>
      </c>
      <c r="H3054" s="117"/>
      <c r="J3054" s="117"/>
      <c r="K3054" s="121">
        <v>4822</v>
      </c>
      <c r="L3054" s="121">
        <v>2568</v>
      </c>
      <c r="M3054" s="121">
        <v>0</v>
      </c>
      <c r="N3054" s="121">
        <v>0</v>
      </c>
      <c r="O3054" s="121">
        <v>11</v>
      </c>
    </row>
    <row r="3055" spans="1:15" x14ac:dyDescent="0.4">
      <c r="A3055" s="117" t="s">
        <v>6634</v>
      </c>
      <c r="B3055" s="117" t="s">
        <v>225</v>
      </c>
      <c r="C3055" s="117" t="s">
        <v>224</v>
      </c>
      <c r="D3055" s="117" t="s">
        <v>223</v>
      </c>
      <c r="E3055" s="117" t="s">
        <v>544</v>
      </c>
      <c r="F3055" s="117" t="s">
        <v>543</v>
      </c>
      <c r="G3055" s="118" t="str">
        <f t="shared" si="47"/>
        <v>458147宮崎県中部地区衛生組合</v>
      </c>
      <c r="H3055" s="117"/>
      <c r="J3055" s="117"/>
      <c r="K3055" s="121">
        <v>70237</v>
      </c>
      <c r="L3055" s="121">
        <v>35695</v>
      </c>
      <c r="M3055" s="121">
        <v>16858</v>
      </c>
      <c r="N3055" s="121">
        <v>11113</v>
      </c>
      <c r="O3055" s="121">
        <v>164</v>
      </c>
    </row>
    <row r="3056" spans="1:15" x14ac:dyDescent="0.4">
      <c r="A3056" s="117" t="s">
        <v>6634</v>
      </c>
      <c r="B3056" s="117" t="s">
        <v>225</v>
      </c>
      <c r="C3056" s="117" t="s">
        <v>224</v>
      </c>
      <c r="D3056" s="117" t="s">
        <v>223</v>
      </c>
      <c r="E3056" s="117" t="s">
        <v>542</v>
      </c>
      <c r="F3056" s="117" t="s">
        <v>541</v>
      </c>
      <c r="G3056" s="118" t="str">
        <f t="shared" si="47"/>
        <v>458155宮崎県北部広域行政事務組合</v>
      </c>
      <c r="H3056" s="117"/>
      <c r="J3056" s="117"/>
      <c r="K3056" s="121">
        <v>279</v>
      </c>
      <c r="L3056" s="121">
        <v>0</v>
      </c>
      <c r="M3056" s="121">
        <v>0</v>
      </c>
      <c r="N3056" s="121">
        <v>0</v>
      </c>
      <c r="O3056" s="121">
        <v>0</v>
      </c>
    </row>
    <row r="3057" spans="1:15" x14ac:dyDescent="0.4">
      <c r="A3057" s="117" t="s">
        <v>6634</v>
      </c>
      <c r="B3057" s="117" t="s">
        <v>225</v>
      </c>
      <c r="C3057" s="117" t="s">
        <v>224</v>
      </c>
      <c r="D3057" s="117" t="s">
        <v>223</v>
      </c>
      <c r="E3057" s="117" t="s">
        <v>540</v>
      </c>
      <c r="F3057" s="117" t="s">
        <v>539</v>
      </c>
      <c r="G3057" s="118" t="str">
        <f t="shared" si="47"/>
        <v>458163宮崎県自治会館管理組合</v>
      </c>
      <c r="H3057" s="117"/>
      <c r="J3057" s="117"/>
      <c r="K3057" s="121">
        <v>13636</v>
      </c>
      <c r="L3057" s="121">
        <v>0</v>
      </c>
      <c r="M3057" s="121">
        <v>0</v>
      </c>
      <c r="N3057" s="121">
        <v>0</v>
      </c>
      <c r="O3057" s="121">
        <v>-7</v>
      </c>
    </row>
    <row r="3058" spans="1:15" x14ac:dyDescent="0.4">
      <c r="A3058" s="117" t="s">
        <v>6634</v>
      </c>
      <c r="B3058" s="117" t="s">
        <v>225</v>
      </c>
      <c r="C3058" s="117" t="s">
        <v>224</v>
      </c>
      <c r="D3058" s="117" t="s">
        <v>223</v>
      </c>
      <c r="E3058" s="117" t="s">
        <v>538</v>
      </c>
      <c r="F3058" s="117" t="s">
        <v>537</v>
      </c>
      <c r="G3058" s="118" t="str">
        <f t="shared" si="47"/>
        <v>458252西臼杵広域行政事務組合</v>
      </c>
      <c r="H3058" s="117"/>
      <c r="J3058" s="117"/>
      <c r="K3058" s="121">
        <v>305022</v>
      </c>
      <c r="L3058" s="121">
        <v>152651</v>
      </c>
      <c r="M3058" s="121">
        <v>87924</v>
      </c>
      <c r="N3058" s="121">
        <v>48914</v>
      </c>
      <c r="O3058" s="121">
        <v>844</v>
      </c>
    </row>
    <row r="3059" spans="1:15" x14ac:dyDescent="0.4">
      <c r="A3059" s="117" t="s">
        <v>6634</v>
      </c>
      <c r="B3059" s="117" t="s">
        <v>225</v>
      </c>
      <c r="C3059" s="117" t="s">
        <v>224</v>
      </c>
      <c r="D3059" s="117" t="s">
        <v>223</v>
      </c>
      <c r="E3059" s="117" t="s">
        <v>536</v>
      </c>
      <c r="F3059" s="117" t="s">
        <v>535</v>
      </c>
      <c r="G3059" s="118" t="str">
        <f t="shared" si="47"/>
        <v>458279宮崎県東児湯消防組合</v>
      </c>
      <c r="H3059" s="117"/>
      <c r="J3059" s="117"/>
      <c r="K3059" s="121">
        <v>688339</v>
      </c>
      <c r="L3059" s="121">
        <v>330304</v>
      </c>
      <c r="M3059" s="121">
        <v>188510</v>
      </c>
      <c r="N3059" s="121">
        <v>107376</v>
      </c>
      <c r="O3059" s="121">
        <v>1253</v>
      </c>
    </row>
    <row r="3060" spans="1:15" x14ac:dyDescent="0.4">
      <c r="A3060" s="117" t="s">
        <v>6634</v>
      </c>
      <c r="B3060" s="117" t="s">
        <v>225</v>
      </c>
      <c r="C3060" s="117" t="s">
        <v>224</v>
      </c>
      <c r="D3060" s="117" t="s">
        <v>223</v>
      </c>
      <c r="E3060" s="117" t="s">
        <v>534</v>
      </c>
      <c r="F3060" s="117" t="s">
        <v>533</v>
      </c>
      <c r="G3060" s="118" t="str">
        <f t="shared" si="47"/>
        <v>458309西諸広域行政事務組合</v>
      </c>
      <c r="H3060" s="117"/>
      <c r="J3060" s="117"/>
      <c r="K3060" s="121">
        <v>812460</v>
      </c>
      <c r="L3060" s="121">
        <v>396328</v>
      </c>
      <c r="M3060" s="121">
        <v>238315</v>
      </c>
      <c r="N3060" s="121">
        <v>131219</v>
      </c>
      <c r="O3060" s="121">
        <v>1382</v>
      </c>
    </row>
    <row r="3061" spans="1:15" x14ac:dyDescent="0.4">
      <c r="A3061" s="117" t="s">
        <v>6634</v>
      </c>
      <c r="B3061" s="117" t="s">
        <v>225</v>
      </c>
      <c r="C3061" s="117" t="s">
        <v>224</v>
      </c>
      <c r="D3061" s="117" t="s">
        <v>223</v>
      </c>
      <c r="E3061" s="117" t="s">
        <v>532</v>
      </c>
      <c r="F3061" s="117" t="s">
        <v>531</v>
      </c>
      <c r="G3061" s="118" t="str">
        <f t="shared" si="47"/>
        <v>458325入郷地区衛生組合</v>
      </c>
      <c r="H3061" s="117"/>
      <c r="J3061" s="117"/>
      <c r="K3061" s="121">
        <v>31828</v>
      </c>
      <c r="L3061" s="121">
        <v>17278</v>
      </c>
      <c r="M3061" s="121">
        <v>7973</v>
      </c>
      <c r="N3061" s="121">
        <v>5212</v>
      </c>
      <c r="O3061" s="121">
        <v>86</v>
      </c>
    </row>
    <row r="3062" spans="1:15" x14ac:dyDescent="0.4">
      <c r="A3062" s="117" t="s">
        <v>6634</v>
      </c>
      <c r="B3062" s="117" t="s">
        <v>225</v>
      </c>
      <c r="C3062" s="117" t="s">
        <v>224</v>
      </c>
      <c r="D3062" s="117" t="s">
        <v>223</v>
      </c>
      <c r="E3062" s="117" t="s">
        <v>530</v>
      </c>
      <c r="F3062" s="117" t="s">
        <v>529</v>
      </c>
      <c r="G3062" s="118" t="str">
        <f t="shared" si="47"/>
        <v>458333日南串間広域不燃物処理組合</v>
      </c>
      <c r="H3062" s="117"/>
      <c r="J3062" s="117"/>
      <c r="K3062" s="121">
        <v>57675</v>
      </c>
      <c r="L3062" s="121">
        <v>32580</v>
      </c>
      <c r="M3062" s="121">
        <v>14703</v>
      </c>
      <c r="N3062" s="121">
        <v>9886</v>
      </c>
      <c r="O3062" s="121">
        <v>160</v>
      </c>
    </row>
    <row r="3063" spans="1:15" x14ac:dyDescent="0.4">
      <c r="A3063" s="117" t="s">
        <v>6634</v>
      </c>
      <c r="B3063" s="117" t="s">
        <v>225</v>
      </c>
      <c r="C3063" s="117" t="s">
        <v>224</v>
      </c>
      <c r="D3063" s="117" t="s">
        <v>223</v>
      </c>
      <c r="E3063" s="117" t="s">
        <v>528</v>
      </c>
      <c r="F3063" s="117" t="s">
        <v>527</v>
      </c>
      <c r="G3063" s="118" t="str">
        <f t="shared" si="47"/>
        <v>458368西都児湯環境整備事務組合</v>
      </c>
      <c r="H3063" s="117"/>
      <c r="J3063" s="117"/>
      <c r="K3063" s="121">
        <v>85464</v>
      </c>
      <c r="L3063" s="121">
        <v>19510</v>
      </c>
      <c r="M3063" s="121">
        <v>8177</v>
      </c>
      <c r="N3063" s="121">
        <v>5603</v>
      </c>
      <c r="O3063" s="121">
        <v>120</v>
      </c>
    </row>
    <row r="3064" spans="1:15" x14ac:dyDescent="0.4">
      <c r="A3064" s="117" t="s">
        <v>6634</v>
      </c>
      <c r="B3064" s="117" t="s">
        <v>225</v>
      </c>
      <c r="C3064" s="117" t="s">
        <v>224</v>
      </c>
      <c r="D3064" s="117" t="s">
        <v>223</v>
      </c>
      <c r="E3064" s="117" t="s">
        <v>526</v>
      </c>
      <c r="F3064" s="117" t="s">
        <v>525</v>
      </c>
      <c r="G3064" s="118" t="str">
        <f t="shared" si="47"/>
        <v>458376霧島美化センター事務組合</v>
      </c>
      <c r="H3064" s="117"/>
      <c r="J3064" s="117"/>
      <c r="K3064" s="121">
        <v>29202</v>
      </c>
      <c r="L3064" s="121">
        <v>9557</v>
      </c>
      <c r="M3064" s="121">
        <v>4299</v>
      </c>
      <c r="N3064" s="121">
        <v>2929</v>
      </c>
      <c r="O3064" s="121">
        <v>97</v>
      </c>
    </row>
    <row r="3065" spans="1:15" x14ac:dyDescent="0.4">
      <c r="A3065" s="117" t="s">
        <v>6634</v>
      </c>
      <c r="B3065" s="117" t="s">
        <v>225</v>
      </c>
      <c r="C3065" s="117" t="s">
        <v>224</v>
      </c>
      <c r="D3065" s="117" t="s">
        <v>223</v>
      </c>
      <c r="E3065" s="117" t="s">
        <v>524</v>
      </c>
      <c r="F3065" s="117" t="s">
        <v>523</v>
      </c>
      <c r="G3065" s="118" t="str">
        <f t="shared" si="47"/>
        <v>458414宮崎県市町村総合事務組合（普通会計分）</v>
      </c>
      <c r="H3065" s="117"/>
      <c r="J3065" s="117"/>
      <c r="K3065" s="121">
        <v>1745353</v>
      </c>
      <c r="L3065" s="121">
        <v>21968</v>
      </c>
      <c r="M3065" s="121">
        <v>9769</v>
      </c>
      <c r="N3065" s="121">
        <v>6552</v>
      </c>
      <c r="O3065" s="121">
        <v>23176</v>
      </c>
    </row>
    <row r="3066" spans="1:15" x14ac:dyDescent="0.4">
      <c r="A3066" s="117" t="s">
        <v>6634</v>
      </c>
      <c r="B3066" s="117" t="s">
        <v>225</v>
      </c>
      <c r="C3066" s="117" t="s">
        <v>224</v>
      </c>
      <c r="D3066" s="117" t="s">
        <v>223</v>
      </c>
      <c r="E3066" s="117" t="s">
        <v>522</v>
      </c>
      <c r="F3066" s="117" t="s">
        <v>521</v>
      </c>
      <c r="G3066" s="118" t="str">
        <f t="shared" si="47"/>
        <v>458422宮崎県市町村総合事務組合（事業会計分）</v>
      </c>
      <c r="H3066" s="117"/>
      <c r="J3066" s="117"/>
      <c r="K3066" s="121">
        <v>0</v>
      </c>
      <c r="L3066" s="121">
        <v>0</v>
      </c>
      <c r="M3066" s="121">
        <v>0</v>
      </c>
      <c r="N3066" s="121">
        <v>0</v>
      </c>
      <c r="O3066" s="121">
        <v>0</v>
      </c>
    </row>
    <row r="3067" spans="1:15" x14ac:dyDescent="0.4">
      <c r="A3067" s="117" t="s">
        <v>6634</v>
      </c>
      <c r="B3067" s="117" t="s">
        <v>225</v>
      </c>
      <c r="C3067" s="117" t="s">
        <v>224</v>
      </c>
      <c r="D3067" s="117" t="s">
        <v>223</v>
      </c>
      <c r="E3067" s="117" t="s">
        <v>520</v>
      </c>
      <c r="F3067" s="117" t="s">
        <v>519</v>
      </c>
      <c r="G3067" s="118" t="str">
        <f t="shared" si="47"/>
        <v>458449日向東臼杵広域連合</v>
      </c>
      <c r="H3067" s="117"/>
      <c r="J3067" s="117"/>
      <c r="K3067" s="121">
        <v>60846</v>
      </c>
      <c r="L3067" s="121">
        <v>33758</v>
      </c>
      <c r="M3067" s="121">
        <v>14879</v>
      </c>
      <c r="N3067" s="121">
        <v>11538</v>
      </c>
      <c r="O3067" s="121">
        <v>126</v>
      </c>
    </row>
    <row r="3068" spans="1:15" x14ac:dyDescent="0.4">
      <c r="A3068" s="117" t="s">
        <v>6634</v>
      </c>
      <c r="B3068" s="117" t="s">
        <v>225</v>
      </c>
      <c r="C3068" s="117" t="s">
        <v>224</v>
      </c>
      <c r="D3068" s="117" t="s">
        <v>223</v>
      </c>
      <c r="E3068" s="117" t="s">
        <v>518</v>
      </c>
      <c r="F3068" s="117" t="s">
        <v>517</v>
      </c>
      <c r="G3068" s="118" t="str">
        <f t="shared" si="47"/>
        <v>458457宮崎県後期高齢者医療広域連合</v>
      </c>
      <c r="H3068" s="117"/>
      <c r="J3068" s="117"/>
      <c r="K3068" s="121">
        <v>2309</v>
      </c>
      <c r="L3068" s="121">
        <v>0</v>
      </c>
      <c r="M3068" s="121">
        <v>1307</v>
      </c>
      <c r="N3068" s="121">
        <v>0</v>
      </c>
      <c r="O3068" s="121">
        <v>76</v>
      </c>
    </row>
    <row r="3069" spans="1:15" x14ac:dyDescent="0.4">
      <c r="A3069" s="117" t="s">
        <v>6634</v>
      </c>
      <c r="B3069" s="117" t="s">
        <v>225</v>
      </c>
      <c r="C3069" s="117" t="s">
        <v>224</v>
      </c>
      <c r="D3069" s="117" t="s">
        <v>223</v>
      </c>
      <c r="E3069" s="117" t="s">
        <v>515</v>
      </c>
      <c r="F3069" s="117" t="s">
        <v>514</v>
      </c>
      <c r="G3069" s="118" t="str">
        <f t="shared" si="47"/>
        <v>462012鹿児島市</v>
      </c>
      <c r="H3069" s="117"/>
      <c r="J3069" s="117"/>
      <c r="K3069" s="121">
        <v>32250410</v>
      </c>
      <c r="L3069" s="121">
        <v>14084378</v>
      </c>
      <c r="M3069" s="121">
        <v>7787621</v>
      </c>
      <c r="N3069" s="121">
        <v>4726881</v>
      </c>
      <c r="O3069" s="121">
        <v>29373</v>
      </c>
    </row>
    <row r="3070" spans="1:15" x14ac:dyDescent="0.4">
      <c r="A3070" s="117" t="s">
        <v>6634</v>
      </c>
      <c r="B3070" s="117" t="s">
        <v>225</v>
      </c>
      <c r="C3070" s="117" t="s">
        <v>224</v>
      </c>
      <c r="D3070" s="117" t="s">
        <v>223</v>
      </c>
      <c r="E3070" s="117" t="s">
        <v>513</v>
      </c>
      <c r="F3070" s="117" t="s">
        <v>512</v>
      </c>
      <c r="G3070" s="118" t="str">
        <f t="shared" si="47"/>
        <v>462039鹿屋市</v>
      </c>
      <c r="H3070" s="117"/>
      <c r="J3070" s="117"/>
      <c r="K3070" s="121">
        <v>6134547</v>
      </c>
      <c r="L3070" s="121">
        <v>2732509</v>
      </c>
      <c r="M3070" s="121">
        <v>1354885</v>
      </c>
      <c r="N3070" s="121">
        <v>904290</v>
      </c>
      <c r="O3070" s="121">
        <v>4882</v>
      </c>
    </row>
    <row r="3071" spans="1:15" x14ac:dyDescent="0.4">
      <c r="A3071" s="117" t="s">
        <v>6634</v>
      </c>
      <c r="B3071" s="117" t="s">
        <v>225</v>
      </c>
      <c r="C3071" s="117" t="s">
        <v>224</v>
      </c>
      <c r="D3071" s="117" t="s">
        <v>223</v>
      </c>
      <c r="E3071" s="117" t="s">
        <v>511</v>
      </c>
      <c r="F3071" s="117" t="s">
        <v>510</v>
      </c>
      <c r="G3071" s="118" t="str">
        <f t="shared" si="47"/>
        <v>462047枕崎市</v>
      </c>
      <c r="H3071" s="117"/>
      <c r="J3071" s="117"/>
      <c r="K3071" s="121">
        <v>2255717</v>
      </c>
      <c r="L3071" s="121">
        <v>974533</v>
      </c>
      <c r="M3071" s="121">
        <v>450173</v>
      </c>
      <c r="N3071" s="121">
        <v>335710</v>
      </c>
      <c r="O3071" s="121">
        <v>2537</v>
      </c>
    </row>
    <row r="3072" spans="1:15" x14ac:dyDescent="0.4">
      <c r="A3072" s="117" t="s">
        <v>6634</v>
      </c>
      <c r="B3072" s="117" t="s">
        <v>225</v>
      </c>
      <c r="C3072" s="117" t="s">
        <v>224</v>
      </c>
      <c r="D3072" s="117" t="s">
        <v>223</v>
      </c>
      <c r="E3072" s="117" t="s">
        <v>509</v>
      </c>
      <c r="F3072" s="117" t="s">
        <v>508</v>
      </c>
      <c r="G3072" s="118" t="str">
        <f t="shared" si="47"/>
        <v>462063阿久根市</v>
      </c>
      <c r="H3072" s="117"/>
      <c r="J3072" s="117"/>
      <c r="K3072" s="121">
        <v>1497608</v>
      </c>
      <c r="L3072" s="121">
        <v>538966</v>
      </c>
      <c r="M3072" s="121">
        <v>255714</v>
      </c>
      <c r="N3072" s="121">
        <v>194317</v>
      </c>
      <c r="O3072" s="121">
        <v>1058</v>
      </c>
    </row>
    <row r="3073" spans="1:15" x14ac:dyDescent="0.4">
      <c r="A3073" s="117" t="s">
        <v>6634</v>
      </c>
      <c r="B3073" s="117" t="s">
        <v>225</v>
      </c>
      <c r="C3073" s="117" t="s">
        <v>224</v>
      </c>
      <c r="D3073" s="117" t="s">
        <v>223</v>
      </c>
      <c r="E3073" s="117" t="s">
        <v>507</v>
      </c>
      <c r="F3073" s="117" t="s">
        <v>506</v>
      </c>
      <c r="G3073" s="118" t="str">
        <f t="shared" si="47"/>
        <v>462080出水市</v>
      </c>
      <c r="H3073" s="117"/>
      <c r="J3073" s="117"/>
      <c r="K3073" s="121">
        <v>4633318</v>
      </c>
      <c r="L3073" s="121">
        <v>2065524</v>
      </c>
      <c r="M3073" s="121">
        <v>1061673</v>
      </c>
      <c r="N3073" s="121">
        <v>695873</v>
      </c>
      <c r="O3073" s="121">
        <v>4097</v>
      </c>
    </row>
    <row r="3074" spans="1:15" x14ac:dyDescent="0.4">
      <c r="A3074" s="117" t="s">
        <v>6634</v>
      </c>
      <c r="B3074" s="117" t="s">
        <v>225</v>
      </c>
      <c r="C3074" s="117" t="s">
        <v>224</v>
      </c>
      <c r="D3074" s="117" t="s">
        <v>223</v>
      </c>
      <c r="E3074" s="117" t="s">
        <v>505</v>
      </c>
      <c r="F3074" s="117" t="s">
        <v>504</v>
      </c>
      <c r="G3074" s="118" t="str">
        <f t="shared" ref="G3074:G3137" si="48">E3074&amp;F3074</f>
        <v>462101指宿市</v>
      </c>
      <c r="H3074" s="117"/>
      <c r="J3074" s="117"/>
      <c r="K3074" s="121">
        <v>3181750</v>
      </c>
      <c r="L3074" s="121">
        <v>1339639</v>
      </c>
      <c r="M3074" s="121">
        <v>660158</v>
      </c>
      <c r="N3074" s="121">
        <v>453299</v>
      </c>
      <c r="O3074" s="121">
        <v>2342</v>
      </c>
    </row>
    <row r="3075" spans="1:15" x14ac:dyDescent="0.4">
      <c r="A3075" s="117" t="s">
        <v>6634</v>
      </c>
      <c r="B3075" s="117" t="s">
        <v>225</v>
      </c>
      <c r="C3075" s="117" t="s">
        <v>224</v>
      </c>
      <c r="D3075" s="117" t="s">
        <v>223</v>
      </c>
      <c r="E3075" s="117" t="s">
        <v>503</v>
      </c>
      <c r="F3075" s="117" t="s">
        <v>502</v>
      </c>
      <c r="G3075" s="118" t="str">
        <f t="shared" si="48"/>
        <v>462136西之表市</v>
      </c>
      <c r="H3075" s="117"/>
      <c r="J3075" s="117"/>
      <c r="K3075" s="121">
        <v>1494494</v>
      </c>
      <c r="L3075" s="121">
        <v>605493</v>
      </c>
      <c r="M3075" s="121">
        <v>301782</v>
      </c>
      <c r="N3075" s="121">
        <v>218593</v>
      </c>
      <c r="O3075" s="121">
        <v>1162</v>
      </c>
    </row>
    <row r="3076" spans="1:15" x14ac:dyDescent="0.4">
      <c r="A3076" s="117" t="s">
        <v>6634</v>
      </c>
      <c r="B3076" s="117" t="s">
        <v>225</v>
      </c>
      <c r="C3076" s="117" t="s">
        <v>224</v>
      </c>
      <c r="D3076" s="117" t="s">
        <v>223</v>
      </c>
      <c r="E3076" s="117" t="s">
        <v>501</v>
      </c>
      <c r="F3076" s="117" t="s">
        <v>500</v>
      </c>
      <c r="G3076" s="118" t="str">
        <f t="shared" si="48"/>
        <v>462144垂水市</v>
      </c>
      <c r="H3076" s="117"/>
      <c r="J3076" s="117"/>
      <c r="K3076" s="121">
        <v>1737501</v>
      </c>
      <c r="L3076" s="121">
        <v>728092</v>
      </c>
      <c r="M3076" s="121">
        <v>343424</v>
      </c>
      <c r="N3076" s="121">
        <v>247602</v>
      </c>
      <c r="O3076" s="121">
        <v>1897</v>
      </c>
    </row>
    <row r="3077" spans="1:15" x14ac:dyDescent="0.4">
      <c r="A3077" s="117" t="s">
        <v>6634</v>
      </c>
      <c r="B3077" s="117" t="s">
        <v>225</v>
      </c>
      <c r="C3077" s="117" t="s">
        <v>224</v>
      </c>
      <c r="D3077" s="117" t="s">
        <v>223</v>
      </c>
      <c r="E3077" s="117" t="s">
        <v>499</v>
      </c>
      <c r="F3077" s="117" t="s">
        <v>498</v>
      </c>
      <c r="G3077" s="118" t="str">
        <f t="shared" si="48"/>
        <v>462152薩摩川内市</v>
      </c>
      <c r="H3077" s="117"/>
      <c r="J3077" s="117"/>
      <c r="K3077" s="121">
        <v>8543023</v>
      </c>
      <c r="L3077" s="121">
        <v>3611686</v>
      </c>
      <c r="M3077" s="121">
        <v>1876520</v>
      </c>
      <c r="N3077" s="121">
        <v>1213152</v>
      </c>
      <c r="O3077" s="121">
        <v>8694</v>
      </c>
    </row>
    <row r="3078" spans="1:15" x14ac:dyDescent="0.4">
      <c r="A3078" s="117" t="s">
        <v>6634</v>
      </c>
      <c r="B3078" s="117" t="s">
        <v>225</v>
      </c>
      <c r="C3078" s="117" t="s">
        <v>224</v>
      </c>
      <c r="D3078" s="117" t="s">
        <v>223</v>
      </c>
      <c r="E3078" s="117" t="s">
        <v>497</v>
      </c>
      <c r="F3078" s="117" t="s">
        <v>496</v>
      </c>
      <c r="G3078" s="118" t="str">
        <f t="shared" si="48"/>
        <v>462161日置市</v>
      </c>
      <c r="H3078" s="117"/>
      <c r="J3078" s="117"/>
      <c r="K3078" s="121">
        <v>4189901</v>
      </c>
      <c r="L3078" s="121">
        <v>1715294</v>
      </c>
      <c r="M3078" s="121">
        <v>854682</v>
      </c>
      <c r="N3078" s="121">
        <v>579360</v>
      </c>
      <c r="O3078" s="121">
        <v>3670</v>
      </c>
    </row>
    <row r="3079" spans="1:15" x14ac:dyDescent="0.4">
      <c r="A3079" s="117" t="s">
        <v>6634</v>
      </c>
      <c r="B3079" s="117" t="s">
        <v>225</v>
      </c>
      <c r="C3079" s="117" t="s">
        <v>224</v>
      </c>
      <c r="D3079" s="117" t="s">
        <v>223</v>
      </c>
      <c r="E3079" s="117" t="s">
        <v>495</v>
      </c>
      <c r="F3079" s="117" t="s">
        <v>494</v>
      </c>
      <c r="G3079" s="118" t="str">
        <f t="shared" si="48"/>
        <v>462179曽於市</v>
      </c>
      <c r="H3079" s="117"/>
      <c r="J3079" s="117"/>
      <c r="K3079" s="121">
        <v>2718220</v>
      </c>
      <c r="L3079" s="121">
        <v>1168774</v>
      </c>
      <c r="M3079" s="121">
        <v>550039</v>
      </c>
      <c r="N3079" s="121">
        <v>406797</v>
      </c>
      <c r="O3079" s="121">
        <v>2635</v>
      </c>
    </row>
    <row r="3080" spans="1:15" x14ac:dyDescent="0.4">
      <c r="A3080" s="117" t="s">
        <v>6634</v>
      </c>
      <c r="B3080" s="117" t="s">
        <v>225</v>
      </c>
      <c r="C3080" s="117" t="s">
        <v>224</v>
      </c>
      <c r="D3080" s="117" t="s">
        <v>223</v>
      </c>
      <c r="E3080" s="117" t="s">
        <v>493</v>
      </c>
      <c r="F3080" s="117" t="s">
        <v>492</v>
      </c>
      <c r="G3080" s="118" t="str">
        <f t="shared" si="48"/>
        <v>462187霧島市</v>
      </c>
      <c r="H3080" s="117"/>
      <c r="J3080" s="117"/>
      <c r="K3080" s="121">
        <v>9073344</v>
      </c>
      <c r="L3080" s="121">
        <v>4107519</v>
      </c>
      <c r="M3080" s="121">
        <v>2140797</v>
      </c>
      <c r="N3080" s="121">
        <v>1368176</v>
      </c>
      <c r="O3080" s="121">
        <v>11021</v>
      </c>
    </row>
    <row r="3081" spans="1:15" x14ac:dyDescent="0.4">
      <c r="A3081" s="117" t="s">
        <v>6634</v>
      </c>
      <c r="B3081" s="117" t="s">
        <v>225</v>
      </c>
      <c r="C3081" s="117" t="s">
        <v>224</v>
      </c>
      <c r="D3081" s="117" t="s">
        <v>223</v>
      </c>
      <c r="E3081" s="117" t="s">
        <v>491</v>
      </c>
      <c r="F3081" s="117" t="s">
        <v>490</v>
      </c>
      <c r="G3081" s="118" t="str">
        <f t="shared" si="48"/>
        <v>462195いちき串木野市</v>
      </c>
      <c r="H3081" s="117"/>
      <c r="J3081" s="117"/>
      <c r="K3081" s="121">
        <v>2669472</v>
      </c>
      <c r="L3081" s="121">
        <v>1221593</v>
      </c>
      <c r="M3081" s="121">
        <v>576764</v>
      </c>
      <c r="N3081" s="121">
        <v>405479</v>
      </c>
      <c r="O3081" s="121">
        <v>12717</v>
      </c>
    </row>
    <row r="3082" spans="1:15" x14ac:dyDescent="0.4">
      <c r="A3082" s="117" t="s">
        <v>6634</v>
      </c>
      <c r="B3082" s="117" t="s">
        <v>225</v>
      </c>
      <c r="C3082" s="117" t="s">
        <v>224</v>
      </c>
      <c r="D3082" s="117" t="s">
        <v>223</v>
      </c>
      <c r="E3082" s="117" t="s">
        <v>489</v>
      </c>
      <c r="F3082" s="117" t="s">
        <v>488</v>
      </c>
      <c r="G3082" s="118" t="str">
        <f t="shared" si="48"/>
        <v>462209南さつま市</v>
      </c>
      <c r="H3082" s="117"/>
      <c r="J3082" s="117"/>
      <c r="K3082" s="121">
        <v>4364656</v>
      </c>
      <c r="L3082" s="121">
        <v>1806379</v>
      </c>
      <c r="M3082" s="121">
        <v>887721</v>
      </c>
      <c r="N3082" s="121">
        <v>602006</v>
      </c>
      <c r="O3082" s="121">
        <v>4893</v>
      </c>
    </row>
    <row r="3083" spans="1:15" x14ac:dyDescent="0.4">
      <c r="A3083" s="117" t="s">
        <v>6634</v>
      </c>
      <c r="B3083" s="117" t="s">
        <v>225</v>
      </c>
      <c r="C3083" s="117" t="s">
        <v>224</v>
      </c>
      <c r="D3083" s="117" t="s">
        <v>223</v>
      </c>
      <c r="E3083" s="117" t="s">
        <v>487</v>
      </c>
      <c r="F3083" s="117" t="s">
        <v>486</v>
      </c>
      <c r="G3083" s="118" t="str">
        <f t="shared" si="48"/>
        <v>462217志布志市</v>
      </c>
      <c r="H3083" s="117"/>
      <c r="J3083" s="117"/>
      <c r="K3083" s="121">
        <v>3089738</v>
      </c>
      <c r="L3083" s="121">
        <v>1135326</v>
      </c>
      <c r="M3083" s="121">
        <v>550375</v>
      </c>
      <c r="N3083" s="121">
        <v>394122</v>
      </c>
      <c r="O3083" s="121">
        <v>0</v>
      </c>
    </row>
    <row r="3084" spans="1:15" x14ac:dyDescent="0.4">
      <c r="A3084" s="117" t="s">
        <v>6634</v>
      </c>
      <c r="B3084" s="117" t="s">
        <v>225</v>
      </c>
      <c r="C3084" s="117" t="s">
        <v>224</v>
      </c>
      <c r="D3084" s="117" t="s">
        <v>223</v>
      </c>
      <c r="E3084" s="117" t="s">
        <v>485</v>
      </c>
      <c r="F3084" s="117" t="s">
        <v>484</v>
      </c>
      <c r="G3084" s="118" t="str">
        <f t="shared" si="48"/>
        <v>462225奄美市</v>
      </c>
      <c r="H3084" s="117"/>
      <c r="J3084" s="117"/>
      <c r="K3084" s="121">
        <v>4452153</v>
      </c>
      <c r="L3084" s="121">
        <v>1962216</v>
      </c>
      <c r="M3084" s="121">
        <v>962024</v>
      </c>
      <c r="N3084" s="121">
        <v>655600</v>
      </c>
      <c r="O3084" s="121">
        <v>5617</v>
      </c>
    </row>
    <row r="3085" spans="1:15" x14ac:dyDescent="0.4">
      <c r="A3085" s="117" t="s">
        <v>6634</v>
      </c>
      <c r="B3085" s="117" t="s">
        <v>225</v>
      </c>
      <c r="C3085" s="117" t="s">
        <v>224</v>
      </c>
      <c r="D3085" s="117" t="s">
        <v>223</v>
      </c>
      <c r="E3085" s="117" t="s">
        <v>483</v>
      </c>
      <c r="F3085" s="117" t="s">
        <v>482</v>
      </c>
      <c r="G3085" s="118" t="str">
        <f t="shared" si="48"/>
        <v>462233南九州市</v>
      </c>
      <c r="H3085" s="117"/>
      <c r="J3085" s="117"/>
      <c r="K3085" s="121">
        <v>3720916</v>
      </c>
      <c r="L3085" s="121">
        <v>1580121</v>
      </c>
      <c r="M3085" s="121">
        <v>728325</v>
      </c>
      <c r="N3085" s="121">
        <v>525580</v>
      </c>
      <c r="O3085" s="121">
        <v>0</v>
      </c>
    </row>
    <row r="3086" spans="1:15" x14ac:dyDescent="0.4">
      <c r="A3086" s="117" t="s">
        <v>6634</v>
      </c>
      <c r="B3086" s="117" t="s">
        <v>225</v>
      </c>
      <c r="C3086" s="117" t="s">
        <v>224</v>
      </c>
      <c r="D3086" s="117" t="s">
        <v>223</v>
      </c>
      <c r="E3086" s="117" t="s">
        <v>481</v>
      </c>
      <c r="F3086" s="117" t="s">
        <v>480</v>
      </c>
      <c r="G3086" s="118" t="str">
        <f t="shared" si="48"/>
        <v>462241伊佐市</v>
      </c>
      <c r="H3086" s="117"/>
      <c r="J3086" s="117"/>
      <c r="K3086" s="121">
        <v>2016787</v>
      </c>
      <c r="L3086" s="121">
        <v>849661</v>
      </c>
      <c r="M3086" s="121">
        <v>399100</v>
      </c>
      <c r="N3086" s="121">
        <v>296504</v>
      </c>
      <c r="O3086" s="121">
        <v>4574</v>
      </c>
    </row>
    <row r="3087" spans="1:15" x14ac:dyDescent="0.4">
      <c r="A3087" s="117" t="s">
        <v>6634</v>
      </c>
      <c r="B3087" s="117" t="s">
        <v>225</v>
      </c>
      <c r="C3087" s="117" t="s">
        <v>224</v>
      </c>
      <c r="D3087" s="117" t="s">
        <v>223</v>
      </c>
      <c r="E3087" s="117" t="s">
        <v>479</v>
      </c>
      <c r="F3087" s="117" t="s">
        <v>478</v>
      </c>
      <c r="G3087" s="118" t="str">
        <f t="shared" si="48"/>
        <v>462250姶良市</v>
      </c>
      <c r="H3087" s="117"/>
      <c r="J3087" s="117"/>
      <c r="K3087" s="121">
        <v>4659581</v>
      </c>
      <c r="L3087" s="121">
        <v>1996949</v>
      </c>
      <c r="M3087" s="121">
        <v>964268</v>
      </c>
      <c r="N3087" s="121">
        <v>658804</v>
      </c>
      <c r="O3087" s="121">
        <v>4288</v>
      </c>
    </row>
    <row r="3088" spans="1:15" x14ac:dyDescent="0.4">
      <c r="A3088" s="117" t="s">
        <v>6634</v>
      </c>
      <c r="B3088" s="117" t="s">
        <v>225</v>
      </c>
      <c r="C3088" s="117" t="s">
        <v>224</v>
      </c>
      <c r="D3088" s="117" t="s">
        <v>223</v>
      </c>
      <c r="E3088" s="117" t="s">
        <v>477</v>
      </c>
      <c r="F3088" s="117" t="s">
        <v>476</v>
      </c>
      <c r="G3088" s="118" t="str">
        <f t="shared" si="48"/>
        <v>463035三島村</v>
      </c>
      <c r="H3088" s="117"/>
      <c r="J3088" s="117"/>
      <c r="K3088" s="121">
        <v>264312</v>
      </c>
      <c r="L3088" s="121">
        <v>83327</v>
      </c>
      <c r="M3088" s="121">
        <v>39166</v>
      </c>
      <c r="N3088" s="121">
        <v>52198</v>
      </c>
      <c r="O3088" s="121">
        <v>0</v>
      </c>
    </row>
    <row r="3089" spans="1:15" x14ac:dyDescent="0.4">
      <c r="A3089" s="117" t="s">
        <v>6634</v>
      </c>
      <c r="B3089" s="117" t="s">
        <v>225</v>
      </c>
      <c r="C3089" s="117" t="s">
        <v>224</v>
      </c>
      <c r="D3089" s="117" t="s">
        <v>223</v>
      </c>
      <c r="E3089" s="117" t="s">
        <v>475</v>
      </c>
      <c r="F3089" s="117" t="s">
        <v>474</v>
      </c>
      <c r="G3089" s="118" t="str">
        <f t="shared" si="48"/>
        <v>463043十島村</v>
      </c>
      <c r="H3089" s="117"/>
      <c r="J3089" s="117"/>
      <c r="K3089" s="121">
        <v>414596</v>
      </c>
      <c r="L3089" s="121">
        <v>107465</v>
      </c>
      <c r="M3089" s="121">
        <v>63337</v>
      </c>
      <c r="N3089" s="121">
        <v>50163</v>
      </c>
      <c r="O3089" s="121">
        <v>245</v>
      </c>
    </row>
    <row r="3090" spans="1:15" x14ac:dyDescent="0.4">
      <c r="A3090" s="117" t="s">
        <v>6634</v>
      </c>
      <c r="B3090" s="117" t="s">
        <v>225</v>
      </c>
      <c r="C3090" s="117" t="s">
        <v>224</v>
      </c>
      <c r="D3090" s="117" t="s">
        <v>223</v>
      </c>
      <c r="E3090" s="117" t="s">
        <v>473</v>
      </c>
      <c r="F3090" s="117" t="s">
        <v>472</v>
      </c>
      <c r="G3090" s="118" t="str">
        <f t="shared" si="48"/>
        <v>463922さつま町</v>
      </c>
      <c r="H3090" s="117"/>
      <c r="J3090" s="117"/>
      <c r="K3090" s="121">
        <v>2726471</v>
      </c>
      <c r="L3090" s="121">
        <v>1162250</v>
      </c>
      <c r="M3090" s="121">
        <v>533614</v>
      </c>
      <c r="N3090" s="121">
        <v>387826</v>
      </c>
      <c r="O3090" s="121">
        <v>2139</v>
      </c>
    </row>
    <row r="3091" spans="1:15" x14ac:dyDescent="0.4">
      <c r="A3091" s="117" t="s">
        <v>6634</v>
      </c>
      <c r="B3091" s="117" t="s">
        <v>225</v>
      </c>
      <c r="C3091" s="117" t="s">
        <v>224</v>
      </c>
      <c r="D3091" s="117" t="s">
        <v>223</v>
      </c>
      <c r="E3091" s="117" t="s">
        <v>471</v>
      </c>
      <c r="F3091" s="117" t="s">
        <v>470</v>
      </c>
      <c r="G3091" s="118" t="str">
        <f t="shared" si="48"/>
        <v>464040長島町</v>
      </c>
      <c r="H3091" s="117"/>
      <c r="J3091" s="117"/>
      <c r="K3091" s="121">
        <v>1337895</v>
      </c>
      <c r="L3091" s="121">
        <v>546869</v>
      </c>
      <c r="M3091" s="121">
        <v>258126</v>
      </c>
      <c r="N3091" s="121">
        <v>195886</v>
      </c>
      <c r="O3091" s="121">
        <v>1064</v>
      </c>
    </row>
    <row r="3092" spans="1:15" x14ac:dyDescent="0.4">
      <c r="A3092" s="117" t="s">
        <v>6634</v>
      </c>
      <c r="B3092" s="117" t="s">
        <v>225</v>
      </c>
      <c r="C3092" s="117" t="s">
        <v>224</v>
      </c>
      <c r="D3092" s="117" t="s">
        <v>223</v>
      </c>
      <c r="E3092" s="117" t="s">
        <v>469</v>
      </c>
      <c r="F3092" s="117" t="s">
        <v>468</v>
      </c>
      <c r="G3092" s="118" t="str">
        <f t="shared" si="48"/>
        <v>464520湧水町</v>
      </c>
      <c r="H3092" s="117"/>
      <c r="J3092" s="117"/>
      <c r="K3092" s="121">
        <v>1130127</v>
      </c>
      <c r="L3092" s="121">
        <v>458470</v>
      </c>
      <c r="M3092" s="121">
        <v>212414</v>
      </c>
      <c r="N3092" s="121">
        <v>162731</v>
      </c>
      <c r="O3092" s="121">
        <v>1025</v>
      </c>
    </row>
    <row r="3093" spans="1:15" x14ac:dyDescent="0.4">
      <c r="A3093" s="117" t="s">
        <v>6634</v>
      </c>
      <c r="B3093" s="117" t="s">
        <v>225</v>
      </c>
      <c r="C3093" s="117" t="s">
        <v>224</v>
      </c>
      <c r="D3093" s="117" t="s">
        <v>223</v>
      </c>
      <c r="E3093" s="117" t="s">
        <v>467</v>
      </c>
      <c r="F3093" s="117" t="s">
        <v>466</v>
      </c>
      <c r="G3093" s="118" t="str">
        <f t="shared" si="48"/>
        <v>464686大崎町</v>
      </c>
      <c r="H3093" s="117"/>
      <c r="J3093" s="117"/>
      <c r="K3093" s="121">
        <v>1170148</v>
      </c>
      <c r="L3093" s="121">
        <v>510235</v>
      </c>
      <c r="M3093" s="121">
        <v>220943</v>
      </c>
      <c r="N3093" s="121">
        <v>168794</v>
      </c>
      <c r="O3093" s="121">
        <v>861</v>
      </c>
    </row>
    <row r="3094" spans="1:15" x14ac:dyDescent="0.4">
      <c r="A3094" s="117" t="s">
        <v>6634</v>
      </c>
      <c r="B3094" s="117" t="s">
        <v>225</v>
      </c>
      <c r="C3094" s="117" t="s">
        <v>224</v>
      </c>
      <c r="D3094" s="117" t="s">
        <v>223</v>
      </c>
      <c r="E3094" s="117" t="s">
        <v>465</v>
      </c>
      <c r="F3094" s="117" t="s">
        <v>464</v>
      </c>
      <c r="G3094" s="118" t="str">
        <f t="shared" si="48"/>
        <v>464821東串良町</v>
      </c>
      <c r="H3094" s="117"/>
      <c r="J3094" s="117"/>
      <c r="K3094" s="121">
        <v>682680</v>
      </c>
      <c r="L3094" s="121">
        <v>231627</v>
      </c>
      <c r="M3094" s="121">
        <v>121045</v>
      </c>
      <c r="N3094" s="121">
        <v>100250</v>
      </c>
      <c r="O3094" s="121">
        <v>594</v>
      </c>
    </row>
    <row r="3095" spans="1:15" x14ac:dyDescent="0.4">
      <c r="A3095" s="117" t="s">
        <v>6634</v>
      </c>
      <c r="B3095" s="117" t="s">
        <v>225</v>
      </c>
      <c r="C3095" s="117" t="s">
        <v>224</v>
      </c>
      <c r="D3095" s="117" t="s">
        <v>223</v>
      </c>
      <c r="E3095" s="117" t="s">
        <v>463</v>
      </c>
      <c r="F3095" s="117" t="s">
        <v>462</v>
      </c>
      <c r="G3095" s="118" t="str">
        <f t="shared" si="48"/>
        <v>464902錦江町</v>
      </c>
      <c r="H3095" s="117"/>
      <c r="J3095" s="117"/>
      <c r="K3095" s="121">
        <v>941400</v>
      </c>
      <c r="L3095" s="121">
        <v>388398</v>
      </c>
      <c r="M3095" s="121">
        <v>176634</v>
      </c>
      <c r="N3095" s="121">
        <v>135860</v>
      </c>
      <c r="O3095" s="121">
        <v>925</v>
      </c>
    </row>
    <row r="3096" spans="1:15" x14ac:dyDescent="0.4">
      <c r="A3096" s="117" t="s">
        <v>6634</v>
      </c>
      <c r="B3096" s="117" t="s">
        <v>225</v>
      </c>
      <c r="C3096" s="117" t="s">
        <v>224</v>
      </c>
      <c r="D3096" s="117" t="s">
        <v>223</v>
      </c>
      <c r="E3096" s="117" t="s">
        <v>461</v>
      </c>
      <c r="F3096" s="117" t="s">
        <v>460</v>
      </c>
      <c r="G3096" s="118" t="str">
        <f t="shared" si="48"/>
        <v>464911南大隅町</v>
      </c>
      <c r="H3096" s="117"/>
      <c r="J3096" s="117"/>
      <c r="K3096" s="121">
        <v>1134909</v>
      </c>
      <c r="L3096" s="121">
        <v>452912</v>
      </c>
      <c r="M3096" s="121">
        <v>209709</v>
      </c>
      <c r="N3096" s="121">
        <v>155630</v>
      </c>
      <c r="O3096" s="121">
        <v>989</v>
      </c>
    </row>
    <row r="3097" spans="1:15" x14ac:dyDescent="0.4">
      <c r="A3097" s="117" t="s">
        <v>6634</v>
      </c>
      <c r="B3097" s="117" t="s">
        <v>225</v>
      </c>
      <c r="C3097" s="117" t="s">
        <v>224</v>
      </c>
      <c r="D3097" s="117" t="s">
        <v>223</v>
      </c>
      <c r="E3097" s="117" t="s">
        <v>459</v>
      </c>
      <c r="F3097" s="117" t="s">
        <v>458</v>
      </c>
      <c r="G3097" s="118" t="str">
        <f t="shared" si="48"/>
        <v>464929肝付町</v>
      </c>
      <c r="H3097" s="117"/>
      <c r="J3097" s="117"/>
      <c r="K3097" s="121">
        <v>1563854</v>
      </c>
      <c r="L3097" s="121">
        <v>662875</v>
      </c>
      <c r="M3097" s="121">
        <v>315288</v>
      </c>
      <c r="N3097" s="121">
        <v>223903</v>
      </c>
      <c r="O3097" s="121">
        <v>1263</v>
      </c>
    </row>
    <row r="3098" spans="1:15" x14ac:dyDescent="0.4">
      <c r="A3098" s="117" t="s">
        <v>6634</v>
      </c>
      <c r="B3098" s="117" t="s">
        <v>225</v>
      </c>
      <c r="C3098" s="117" t="s">
        <v>224</v>
      </c>
      <c r="D3098" s="117" t="s">
        <v>223</v>
      </c>
      <c r="E3098" s="117" t="s">
        <v>457</v>
      </c>
      <c r="F3098" s="117" t="s">
        <v>456</v>
      </c>
      <c r="G3098" s="118" t="str">
        <f t="shared" si="48"/>
        <v>465011中種子町</v>
      </c>
      <c r="H3098" s="117"/>
      <c r="J3098" s="117"/>
      <c r="K3098" s="121">
        <v>1145391</v>
      </c>
      <c r="L3098" s="121">
        <v>477874</v>
      </c>
      <c r="M3098" s="121">
        <v>222231</v>
      </c>
      <c r="N3098" s="121">
        <v>171692</v>
      </c>
      <c r="O3098" s="121">
        <v>1055</v>
      </c>
    </row>
    <row r="3099" spans="1:15" x14ac:dyDescent="0.4">
      <c r="A3099" s="117" t="s">
        <v>6634</v>
      </c>
      <c r="B3099" s="117" t="s">
        <v>225</v>
      </c>
      <c r="C3099" s="117" t="s">
        <v>224</v>
      </c>
      <c r="D3099" s="117" t="s">
        <v>223</v>
      </c>
      <c r="E3099" s="117" t="s">
        <v>455</v>
      </c>
      <c r="F3099" s="117" t="s">
        <v>454</v>
      </c>
      <c r="G3099" s="118" t="str">
        <f t="shared" si="48"/>
        <v>465020南種子町</v>
      </c>
      <c r="H3099" s="117"/>
      <c r="J3099" s="117"/>
      <c r="K3099" s="121">
        <v>990186</v>
      </c>
      <c r="L3099" s="121">
        <v>398529</v>
      </c>
      <c r="M3099" s="121">
        <v>194870</v>
      </c>
      <c r="N3099" s="121">
        <v>142774</v>
      </c>
      <c r="O3099" s="121">
        <v>1283</v>
      </c>
    </row>
    <row r="3100" spans="1:15" x14ac:dyDescent="0.4">
      <c r="A3100" s="117" t="s">
        <v>6634</v>
      </c>
      <c r="B3100" s="117" t="s">
        <v>225</v>
      </c>
      <c r="C3100" s="117" t="s">
        <v>224</v>
      </c>
      <c r="D3100" s="117" t="s">
        <v>223</v>
      </c>
      <c r="E3100" s="117" t="s">
        <v>453</v>
      </c>
      <c r="F3100" s="117" t="s">
        <v>452</v>
      </c>
      <c r="G3100" s="118" t="str">
        <f t="shared" si="48"/>
        <v>465054屋久島町</v>
      </c>
      <c r="H3100" s="117"/>
      <c r="J3100" s="117"/>
      <c r="K3100" s="121">
        <v>1367180</v>
      </c>
      <c r="L3100" s="121">
        <v>531270</v>
      </c>
      <c r="M3100" s="121">
        <v>265197</v>
      </c>
      <c r="N3100" s="121">
        <v>192287</v>
      </c>
      <c r="O3100" s="121">
        <v>1402</v>
      </c>
    </row>
    <row r="3101" spans="1:15" x14ac:dyDescent="0.4">
      <c r="A3101" s="117" t="s">
        <v>6634</v>
      </c>
      <c r="B3101" s="117" t="s">
        <v>225</v>
      </c>
      <c r="C3101" s="117" t="s">
        <v>224</v>
      </c>
      <c r="D3101" s="117" t="s">
        <v>223</v>
      </c>
      <c r="E3101" s="117" t="s">
        <v>451</v>
      </c>
      <c r="F3101" s="117" t="s">
        <v>450</v>
      </c>
      <c r="G3101" s="118" t="str">
        <f t="shared" si="48"/>
        <v>465232大和村</v>
      </c>
      <c r="H3101" s="117"/>
      <c r="J3101" s="117"/>
      <c r="K3101" s="121">
        <v>496605</v>
      </c>
      <c r="L3101" s="121">
        <v>188663</v>
      </c>
      <c r="M3101" s="121">
        <v>84735</v>
      </c>
      <c r="N3101" s="121">
        <v>72827</v>
      </c>
      <c r="O3101" s="121">
        <v>450</v>
      </c>
    </row>
    <row r="3102" spans="1:15" x14ac:dyDescent="0.4">
      <c r="A3102" s="117" t="s">
        <v>6634</v>
      </c>
      <c r="B3102" s="117" t="s">
        <v>225</v>
      </c>
      <c r="C3102" s="117" t="s">
        <v>224</v>
      </c>
      <c r="D3102" s="117" t="s">
        <v>223</v>
      </c>
      <c r="E3102" s="117" t="s">
        <v>449</v>
      </c>
      <c r="F3102" s="117" t="s">
        <v>448</v>
      </c>
      <c r="G3102" s="118" t="str">
        <f t="shared" si="48"/>
        <v>465241宇検村</v>
      </c>
      <c r="H3102" s="117"/>
      <c r="J3102" s="117"/>
      <c r="K3102" s="121">
        <v>528895</v>
      </c>
      <c r="L3102" s="121">
        <v>204832</v>
      </c>
      <c r="M3102" s="121">
        <v>81031</v>
      </c>
      <c r="N3102" s="121">
        <v>74977</v>
      </c>
      <c r="O3102" s="121">
        <v>694</v>
      </c>
    </row>
    <row r="3103" spans="1:15" x14ac:dyDescent="0.4">
      <c r="A3103" s="117" t="s">
        <v>6634</v>
      </c>
      <c r="B3103" s="117" t="s">
        <v>225</v>
      </c>
      <c r="C3103" s="117" t="s">
        <v>224</v>
      </c>
      <c r="D3103" s="117" t="s">
        <v>223</v>
      </c>
      <c r="E3103" s="117" t="s">
        <v>447</v>
      </c>
      <c r="F3103" s="117" t="s">
        <v>446</v>
      </c>
      <c r="G3103" s="118" t="str">
        <f t="shared" si="48"/>
        <v>465259瀬戸内町</v>
      </c>
      <c r="H3103" s="117"/>
      <c r="J3103" s="117"/>
      <c r="K3103" s="121">
        <v>1450703</v>
      </c>
      <c r="L3103" s="121">
        <v>620919</v>
      </c>
      <c r="M3103" s="121">
        <v>278122</v>
      </c>
      <c r="N3103" s="121">
        <v>212056</v>
      </c>
      <c r="O3103" s="121">
        <v>1420</v>
      </c>
    </row>
    <row r="3104" spans="1:15" x14ac:dyDescent="0.4">
      <c r="A3104" s="117" t="s">
        <v>6634</v>
      </c>
      <c r="B3104" s="117" t="s">
        <v>225</v>
      </c>
      <c r="C3104" s="117" t="s">
        <v>224</v>
      </c>
      <c r="D3104" s="117" t="s">
        <v>223</v>
      </c>
      <c r="E3104" s="117" t="s">
        <v>445</v>
      </c>
      <c r="F3104" s="117" t="s">
        <v>444</v>
      </c>
      <c r="G3104" s="118" t="str">
        <f t="shared" si="48"/>
        <v>465275龍郷町</v>
      </c>
      <c r="H3104" s="117"/>
      <c r="J3104" s="117"/>
      <c r="K3104" s="121">
        <v>797360</v>
      </c>
      <c r="L3104" s="121">
        <v>340115</v>
      </c>
      <c r="M3104" s="121">
        <v>140516</v>
      </c>
      <c r="N3104" s="121">
        <v>117261</v>
      </c>
      <c r="O3104" s="121">
        <v>748</v>
      </c>
    </row>
    <row r="3105" spans="1:15" x14ac:dyDescent="0.4">
      <c r="A3105" s="117" t="s">
        <v>6634</v>
      </c>
      <c r="B3105" s="117" t="s">
        <v>225</v>
      </c>
      <c r="C3105" s="117" t="s">
        <v>224</v>
      </c>
      <c r="D3105" s="117" t="s">
        <v>223</v>
      </c>
      <c r="E3105" s="117" t="s">
        <v>443</v>
      </c>
      <c r="F3105" s="117" t="s">
        <v>442</v>
      </c>
      <c r="G3105" s="118" t="str">
        <f t="shared" si="48"/>
        <v>465291喜界町</v>
      </c>
      <c r="H3105" s="117"/>
      <c r="J3105" s="117"/>
      <c r="K3105" s="121">
        <v>1097892</v>
      </c>
      <c r="L3105" s="121">
        <v>458738</v>
      </c>
      <c r="M3105" s="121">
        <v>207785</v>
      </c>
      <c r="N3105" s="121">
        <v>165141</v>
      </c>
      <c r="O3105" s="121">
        <v>833</v>
      </c>
    </row>
    <row r="3106" spans="1:15" x14ac:dyDescent="0.4">
      <c r="A3106" s="117" t="s">
        <v>6634</v>
      </c>
      <c r="B3106" s="117" t="s">
        <v>225</v>
      </c>
      <c r="C3106" s="117" t="s">
        <v>224</v>
      </c>
      <c r="D3106" s="117" t="s">
        <v>223</v>
      </c>
      <c r="E3106" s="117" t="s">
        <v>441</v>
      </c>
      <c r="F3106" s="117" t="s">
        <v>440</v>
      </c>
      <c r="G3106" s="118" t="str">
        <f t="shared" si="48"/>
        <v>465305徳之島町</v>
      </c>
      <c r="H3106" s="117"/>
      <c r="J3106" s="117"/>
      <c r="K3106" s="121">
        <v>1242840</v>
      </c>
      <c r="L3106" s="121">
        <v>528613</v>
      </c>
      <c r="M3106" s="121">
        <v>227138</v>
      </c>
      <c r="N3106" s="121">
        <v>179881</v>
      </c>
      <c r="O3106" s="121">
        <v>917</v>
      </c>
    </row>
    <row r="3107" spans="1:15" x14ac:dyDescent="0.4">
      <c r="A3107" s="117" t="s">
        <v>6634</v>
      </c>
      <c r="B3107" s="117" t="s">
        <v>225</v>
      </c>
      <c r="C3107" s="117" t="s">
        <v>224</v>
      </c>
      <c r="D3107" s="117" t="s">
        <v>223</v>
      </c>
      <c r="E3107" s="117" t="s">
        <v>439</v>
      </c>
      <c r="F3107" s="117" t="s">
        <v>438</v>
      </c>
      <c r="G3107" s="118" t="str">
        <f t="shared" si="48"/>
        <v>465313天城町</v>
      </c>
      <c r="H3107" s="117"/>
      <c r="J3107" s="117"/>
      <c r="K3107" s="121">
        <v>1115780</v>
      </c>
      <c r="L3107" s="121">
        <v>476343</v>
      </c>
      <c r="M3107" s="121">
        <v>203602</v>
      </c>
      <c r="N3107" s="121">
        <v>160831</v>
      </c>
      <c r="O3107" s="121">
        <v>950</v>
      </c>
    </row>
    <row r="3108" spans="1:15" x14ac:dyDescent="0.4">
      <c r="A3108" s="117" t="s">
        <v>6634</v>
      </c>
      <c r="B3108" s="117" t="s">
        <v>225</v>
      </c>
      <c r="C3108" s="117" t="s">
        <v>224</v>
      </c>
      <c r="D3108" s="117" t="s">
        <v>223</v>
      </c>
      <c r="E3108" s="117" t="s">
        <v>437</v>
      </c>
      <c r="F3108" s="117" t="s">
        <v>436</v>
      </c>
      <c r="G3108" s="118" t="str">
        <f t="shared" si="48"/>
        <v>465321伊仙町</v>
      </c>
      <c r="H3108" s="117"/>
      <c r="J3108" s="117"/>
      <c r="K3108" s="121">
        <v>1018613</v>
      </c>
      <c r="L3108" s="121">
        <v>409759</v>
      </c>
      <c r="M3108" s="121">
        <v>178418</v>
      </c>
      <c r="N3108" s="121">
        <v>141751</v>
      </c>
      <c r="O3108" s="121">
        <v>803</v>
      </c>
    </row>
    <row r="3109" spans="1:15" x14ac:dyDescent="0.4">
      <c r="A3109" s="117" t="s">
        <v>6634</v>
      </c>
      <c r="B3109" s="117" t="s">
        <v>225</v>
      </c>
      <c r="C3109" s="117" t="s">
        <v>224</v>
      </c>
      <c r="D3109" s="117" t="s">
        <v>223</v>
      </c>
      <c r="E3109" s="117" t="s">
        <v>435</v>
      </c>
      <c r="F3109" s="117" t="s">
        <v>434</v>
      </c>
      <c r="G3109" s="118" t="str">
        <f t="shared" si="48"/>
        <v>465330和泊町</v>
      </c>
      <c r="H3109" s="117"/>
      <c r="J3109" s="117"/>
      <c r="K3109" s="121">
        <v>991169</v>
      </c>
      <c r="L3109" s="121">
        <v>420788</v>
      </c>
      <c r="M3109" s="121">
        <v>188106</v>
      </c>
      <c r="N3109" s="121">
        <v>148166</v>
      </c>
      <c r="O3109" s="121">
        <v>849</v>
      </c>
    </row>
    <row r="3110" spans="1:15" x14ac:dyDescent="0.4">
      <c r="A3110" s="117" t="s">
        <v>6634</v>
      </c>
      <c r="B3110" s="117" t="s">
        <v>225</v>
      </c>
      <c r="C3110" s="117" t="s">
        <v>224</v>
      </c>
      <c r="D3110" s="117" t="s">
        <v>223</v>
      </c>
      <c r="E3110" s="117" t="s">
        <v>433</v>
      </c>
      <c r="F3110" s="117" t="s">
        <v>432</v>
      </c>
      <c r="G3110" s="118" t="str">
        <f t="shared" si="48"/>
        <v>465348知名町</v>
      </c>
      <c r="H3110" s="117"/>
      <c r="J3110" s="117"/>
      <c r="K3110" s="121">
        <v>1056837</v>
      </c>
      <c r="L3110" s="121">
        <v>432455</v>
      </c>
      <c r="M3110" s="121">
        <v>195909</v>
      </c>
      <c r="N3110" s="121">
        <v>147802</v>
      </c>
      <c r="O3110" s="121">
        <v>1014</v>
      </c>
    </row>
    <row r="3111" spans="1:15" x14ac:dyDescent="0.4">
      <c r="A3111" s="117" t="s">
        <v>6634</v>
      </c>
      <c r="B3111" s="117" t="s">
        <v>225</v>
      </c>
      <c r="C3111" s="117" t="s">
        <v>224</v>
      </c>
      <c r="D3111" s="117" t="s">
        <v>223</v>
      </c>
      <c r="E3111" s="117" t="s">
        <v>431</v>
      </c>
      <c r="F3111" s="117" t="s">
        <v>430</v>
      </c>
      <c r="G3111" s="118" t="str">
        <f t="shared" si="48"/>
        <v>465356与論町</v>
      </c>
      <c r="H3111" s="117"/>
      <c r="J3111" s="117"/>
      <c r="K3111" s="121">
        <v>765453</v>
      </c>
      <c r="L3111" s="121">
        <v>318267</v>
      </c>
      <c r="M3111" s="121">
        <v>130176</v>
      </c>
      <c r="N3111" s="121">
        <v>109637</v>
      </c>
      <c r="O3111" s="121">
        <v>1312</v>
      </c>
    </row>
    <row r="3112" spans="1:15" x14ac:dyDescent="0.4">
      <c r="A3112" s="117" t="s">
        <v>6634</v>
      </c>
      <c r="B3112" s="117" t="s">
        <v>225</v>
      </c>
      <c r="C3112" s="117" t="s">
        <v>224</v>
      </c>
      <c r="D3112" s="117" t="s">
        <v>223</v>
      </c>
      <c r="E3112" s="117" t="s">
        <v>429</v>
      </c>
      <c r="F3112" s="117" t="s">
        <v>428</v>
      </c>
      <c r="G3112" s="118" t="str">
        <f t="shared" si="48"/>
        <v>468045鹿児島県市町村総合事務組合</v>
      </c>
      <c r="H3112" s="117"/>
      <c r="J3112" s="117"/>
      <c r="K3112" s="121">
        <v>11328718</v>
      </c>
      <c r="L3112" s="121">
        <v>52916</v>
      </c>
      <c r="M3112" s="121">
        <v>25502</v>
      </c>
      <c r="N3112" s="121">
        <v>16986</v>
      </c>
      <c r="O3112" s="121">
        <v>6941</v>
      </c>
    </row>
    <row r="3113" spans="1:15" x14ac:dyDescent="0.4">
      <c r="A3113" s="117" t="s">
        <v>6634</v>
      </c>
      <c r="B3113" s="117" t="s">
        <v>225</v>
      </c>
      <c r="C3113" s="117" t="s">
        <v>224</v>
      </c>
      <c r="D3113" s="117" t="s">
        <v>223</v>
      </c>
      <c r="E3113" s="117" t="s">
        <v>427</v>
      </c>
      <c r="F3113" s="117" t="s">
        <v>426</v>
      </c>
      <c r="G3113" s="118" t="str">
        <f t="shared" si="48"/>
        <v>468088いちき串木野市・日置市衛生処理組合</v>
      </c>
      <c r="H3113" s="117"/>
      <c r="J3113" s="117"/>
      <c r="K3113" s="121">
        <v>113381</v>
      </c>
      <c r="L3113" s="121">
        <v>59578</v>
      </c>
      <c r="M3113" s="121">
        <v>26283</v>
      </c>
      <c r="N3113" s="121">
        <v>18499</v>
      </c>
      <c r="O3113" s="121">
        <v>248</v>
      </c>
    </row>
    <row r="3114" spans="1:15" x14ac:dyDescent="0.4">
      <c r="A3114" s="117" t="s">
        <v>6634</v>
      </c>
      <c r="B3114" s="117" t="s">
        <v>225</v>
      </c>
      <c r="C3114" s="117" t="s">
        <v>224</v>
      </c>
      <c r="D3114" s="117" t="s">
        <v>223</v>
      </c>
      <c r="E3114" s="117" t="s">
        <v>425</v>
      </c>
      <c r="F3114" s="117" t="s">
        <v>424</v>
      </c>
      <c r="G3114" s="118" t="str">
        <f t="shared" si="48"/>
        <v>468118南薩地区衛生管理組合</v>
      </c>
      <c r="H3114" s="117"/>
      <c r="J3114" s="117"/>
      <c r="K3114" s="121">
        <v>113980</v>
      </c>
      <c r="L3114" s="121">
        <v>53876</v>
      </c>
      <c r="M3114" s="121">
        <v>25338</v>
      </c>
      <c r="N3114" s="121">
        <v>16900</v>
      </c>
      <c r="O3114" s="121">
        <v>288</v>
      </c>
    </row>
    <row r="3115" spans="1:15" x14ac:dyDescent="0.4">
      <c r="A3115" s="117" t="s">
        <v>6634</v>
      </c>
      <c r="B3115" s="117" t="s">
        <v>225</v>
      </c>
      <c r="C3115" s="117" t="s">
        <v>224</v>
      </c>
      <c r="D3115" s="117" t="s">
        <v>223</v>
      </c>
      <c r="E3115" s="117" t="s">
        <v>423</v>
      </c>
      <c r="F3115" s="117" t="s">
        <v>422</v>
      </c>
      <c r="G3115" s="118" t="str">
        <f t="shared" si="48"/>
        <v>468487指宿南九州消防組合</v>
      </c>
      <c r="H3115" s="117"/>
      <c r="J3115" s="117"/>
      <c r="K3115" s="121">
        <v>1085138</v>
      </c>
      <c r="L3115" s="121">
        <v>557968</v>
      </c>
      <c r="M3115" s="121">
        <v>313067</v>
      </c>
      <c r="N3115" s="121">
        <v>185550</v>
      </c>
      <c r="O3115" s="121">
        <v>2040</v>
      </c>
    </row>
    <row r="3116" spans="1:15" x14ac:dyDescent="0.4">
      <c r="A3116" s="117" t="s">
        <v>6634</v>
      </c>
      <c r="B3116" s="117" t="s">
        <v>225</v>
      </c>
      <c r="C3116" s="117" t="s">
        <v>224</v>
      </c>
      <c r="D3116" s="117" t="s">
        <v>223</v>
      </c>
      <c r="E3116" s="117" t="s">
        <v>421</v>
      </c>
      <c r="F3116" s="117" t="s">
        <v>420</v>
      </c>
      <c r="G3116" s="118" t="str">
        <f t="shared" si="48"/>
        <v>468541指宿広域市町村圏組合</v>
      </c>
      <c r="H3116" s="117"/>
      <c r="J3116" s="117"/>
      <c r="K3116" s="121">
        <v>84002</v>
      </c>
      <c r="L3116" s="121">
        <v>42724</v>
      </c>
      <c r="M3116" s="121">
        <v>18653</v>
      </c>
      <c r="N3116" s="121">
        <v>11473</v>
      </c>
      <c r="O3116" s="121">
        <v>290</v>
      </c>
    </row>
    <row r="3117" spans="1:15" x14ac:dyDescent="0.4">
      <c r="A3117" s="117" t="s">
        <v>6634</v>
      </c>
      <c r="B3117" s="117" t="s">
        <v>225</v>
      </c>
      <c r="C3117" s="117" t="s">
        <v>224</v>
      </c>
      <c r="D3117" s="117" t="s">
        <v>223</v>
      </c>
      <c r="E3117" s="117" t="s">
        <v>419</v>
      </c>
      <c r="F3117" s="117" t="s">
        <v>418</v>
      </c>
      <c r="G3117" s="118" t="str">
        <f t="shared" si="48"/>
        <v>468550曽於北部衛生処理組合</v>
      </c>
      <c r="H3117" s="117"/>
      <c r="J3117" s="117"/>
      <c r="K3117" s="121">
        <v>32216</v>
      </c>
      <c r="L3117" s="121">
        <v>16649</v>
      </c>
      <c r="M3117" s="121">
        <v>7387</v>
      </c>
      <c r="N3117" s="121">
        <v>5157</v>
      </c>
      <c r="O3117" s="121">
        <v>86</v>
      </c>
    </row>
    <row r="3118" spans="1:15" x14ac:dyDescent="0.4">
      <c r="A3118" s="117" t="s">
        <v>6634</v>
      </c>
      <c r="B3118" s="117" t="s">
        <v>225</v>
      </c>
      <c r="C3118" s="117" t="s">
        <v>224</v>
      </c>
      <c r="D3118" s="117" t="s">
        <v>223</v>
      </c>
      <c r="E3118" s="117" t="s">
        <v>417</v>
      </c>
      <c r="F3118" s="117" t="s">
        <v>416</v>
      </c>
      <c r="G3118" s="118" t="str">
        <f t="shared" si="48"/>
        <v>468614南大隅衛生管理組合</v>
      </c>
      <c r="H3118" s="117"/>
      <c r="J3118" s="117"/>
      <c r="K3118" s="121">
        <v>20512</v>
      </c>
      <c r="L3118" s="121">
        <v>10029</v>
      </c>
      <c r="M3118" s="121">
        <v>4886</v>
      </c>
      <c r="N3118" s="121">
        <v>3053</v>
      </c>
      <c r="O3118" s="121">
        <v>69</v>
      </c>
    </row>
    <row r="3119" spans="1:15" x14ac:dyDescent="0.4">
      <c r="A3119" s="117" t="s">
        <v>6634</v>
      </c>
      <c r="B3119" s="117" t="s">
        <v>225</v>
      </c>
      <c r="C3119" s="117" t="s">
        <v>224</v>
      </c>
      <c r="D3119" s="117" t="s">
        <v>223</v>
      </c>
      <c r="E3119" s="117" t="s">
        <v>415</v>
      </c>
      <c r="F3119" s="117" t="s">
        <v>414</v>
      </c>
      <c r="G3119" s="118" t="str">
        <f t="shared" si="48"/>
        <v>468703中南衛生管理組合</v>
      </c>
      <c r="H3119" s="117"/>
      <c r="J3119" s="117"/>
      <c r="K3119" s="121">
        <v>34539</v>
      </c>
      <c r="L3119" s="121">
        <v>18011</v>
      </c>
      <c r="M3119" s="121">
        <v>8435</v>
      </c>
      <c r="N3119" s="121">
        <v>4975</v>
      </c>
      <c r="O3119" s="121">
        <v>75</v>
      </c>
    </row>
    <row r="3120" spans="1:15" x14ac:dyDescent="0.4">
      <c r="A3120" s="117" t="s">
        <v>6634</v>
      </c>
      <c r="B3120" s="117" t="s">
        <v>225</v>
      </c>
      <c r="C3120" s="117" t="s">
        <v>224</v>
      </c>
      <c r="D3120" s="117" t="s">
        <v>223</v>
      </c>
      <c r="E3120" s="117" t="s">
        <v>413</v>
      </c>
      <c r="F3120" s="117" t="s">
        <v>412</v>
      </c>
      <c r="G3120" s="118" t="str">
        <f t="shared" si="48"/>
        <v>468720大島地区衛生組合</v>
      </c>
      <c r="H3120" s="117"/>
      <c r="J3120" s="117"/>
      <c r="K3120" s="121">
        <v>49804</v>
      </c>
      <c r="L3120" s="121">
        <v>24227</v>
      </c>
      <c r="M3120" s="121">
        <v>11399</v>
      </c>
      <c r="N3120" s="121">
        <v>7695</v>
      </c>
      <c r="O3120" s="121">
        <v>130</v>
      </c>
    </row>
    <row r="3121" spans="1:15" x14ac:dyDescent="0.4">
      <c r="A3121" s="117" t="s">
        <v>6634</v>
      </c>
      <c r="B3121" s="117" t="s">
        <v>225</v>
      </c>
      <c r="C3121" s="117" t="s">
        <v>224</v>
      </c>
      <c r="D3121" s="117" t="s">
        <v>223</v>
      </c>
      <c r="E3121" s="117" t="s">
        <v>411</v>
      </c>
      <c r="F3121" s="117" t="s">
        <v>410</v>
      </c>
      <c r="G3121" s="118" t="str">
        <f t="shared" si="48"/>
        <v>468797阿久根地区消防組合</v>
      </c>
      <c r="H3121" s="117"/>
      <c r="J3121" s="117"/>
      <c r="K3121" s="121">
        <v>415836</v>
      </c>
      <c r="L3121" s="121">
        <v>219651</v>
      </c>
      <c r="M3121" s="121">
        <v>104574</v>
      </c>
      <c r="N3121" s="121">
        <v>67807</v>
      </c>
      <c r="O3121" s="121">
        <v>768</v>
      </c>
    </row>
    <row r="3122" spans="1:15" x14ac:dyDescent="0.4">
      <c r="A3122" s="117" t="s">
        <v>6634</v>
      </c>
      <c r="B3122" s="117" t="s">
        <v>225</v>
      </c>
      <c r="C3122" s="117" t="s">
        <v>224</v>
      </c>
      <c r="D3122" s="117" t="s">
        <v>223</v>
      </c>
      <c r="E3122" s="117" t="s">
        <v>409</v>
      </c>
      <c r="F3122" s="117" t="s">
        <v>408</v>
      </c>
      <c r="G3122" s="118" t="str">
        <f t="shared" si="48"/>
        <v>468801伊佐湧水消防組合</v>
      </c>
      <c r="H3122" s="117"/>
      <c r="J3122" s="117"/>
      <c r="K3122" s="121">
        <v>605697</v>
      </c>
      <c r="L3122" s="121">
        <v>286474</v>
      </c>
      <c r="M3122" s="121">
        <v>161332</v>
      </c>
      <c r="N3122" s="121">
        <v>95564</v>
      </c>
      <c r="O3122" s="121">
        <v>1146</v>
      </c>
    </row>
    <row r="3123" spans="1:15" x14ac:dyDescent="0.4">
      <c r="A3123" s="117" t="s">
        <v>6634</v>
      </c>
      <c r="B3123" s="117" t="s">
        <v>225</v>
      </c>
      <c r="C3123" s="117" t="s">
        <v>224</v>
      </c>
      <c r="D3123" s="117" t="s">
        <v>223</v>
      </c>
      <c r="E3123" s="117" t="s">
        <v>407</v>
      </c>
      <c r="F3123" s="117" t="s">
        <v>406</v>
      </c>
      <c r="G3123" s="118" t="str">
        <f t="shared" si="48"/>
        <v>468878沖永良部衛生管理組合</v>
      </c>
      <c r="H3123" s="117"/>
      <c r="J3123" s="117"/>
      <c r="K3123" s="121">
        <v>33213</v>
      </c>
      <c r="L3123" s="121">
        <v>17314</v>
      </c>
      <c r="M3123" s="121">
        <v>7094</v>
      </c>
      <c r="N3123" s="121">
        <v>5027</v>
      </c>
      <c r="O3123" s="121">
        <v>78</v>
      </c>
    </row>
    <row r="3124" spans="1:15" x14ac:dyDescent="0.4">
      <c r="A3124" s="117" t="s">
        <v>6634</v>
      </c>
      <c r="B3124" s="117" t="s">
        <v>225</v>
      </c>
      <c r="C3124" s="117" t="s">
        <v>224</v>
      </c>
      <c r="D3124" s="117" t="s">
        <v>223</v>
      </c>
      <c r="E3124" s="117" t="s">
        <v>405</v>
      </c>
      <c r="F3124" s="117" t="s">
        <v>404</v>
      </c>
      <c r="G3124" s="118" t="str">
        <f t="shared" si="48"/>
        <v>468908伊佐北姶良環境管理組合</v>
      </c>
      <c r="H3124" s="117"/>
      <c r="J3124" s="117"/>
      <c r="K3124" s="121">
        <v>30370</v>
      </c>
      <c r="L3124" s="121">
        <v>14405</v>
      </c>
      <c r="M3124" s="121">
        <v>7114</v>
      </c>
      <c r="N3124" s="121">
        <v>4575</v>
      </c>
      <c r="O3124" s="121">
        <v>77</v>
      </c>
    </row>
    <row r="3125" spans="1:15" x14ac:dyDescent="0.4">
      <c r="A3125" s="117" t="s">
        <v>6634</v>
      </c>
      <c r="B3125" s="117" t="s">
        <v>225</v>
      </c>
      <c r="C3125" s="117" t="s">
        <v>224</v>
      </c>
      <c r="D3125" s="117" t="s">
        <v>223</v>
      </c>
      <c r="E3125" s="117" t="s">
        <v>403</v>
      </c>
      <c r="F3125" s="117" t="s">
        <v>402</v>
      </c>
      <c r="G3125" s="118" t="str">
        <f t="shared" si="48"/>
        <v>468916大隅曽於地区消防組合</v>
      </c>
      <c r="H3125" s="117"/>
      <c r="J3125" s="117"/>
      <c r="K3125" s="121">
        <v>857855</v>
      </c>
      <c r="L3125" s="121">
        <v>435037</v>
      </c>
      <c r="M3125" s="121">
        <v>236250</v>
      </c>
      <c r="N3125" s="121">
        <v>143251</v>
      </c>
      <c r="O3125" s="121">
        <v>1602</v>
      </c>
    </row>
    <row r="3126" spans="1:15" x14ac:dyDescent="0.4">
      <c r="A3126" s="117" t="s">
        <v>6634</v>
      </c>
      <c r="B3126" s="117" t="s">
        <v>225</v>
      </c>
      <c r="C3126" s="117" t="s">
        <v>224</v>
      </c>
      <c r="D3126" s="117" t="s">
        <v>223</v>
      </c>
      <c r="E3126" s="117" t="s">
        <v>401</v>
      </c>
      <c r="F3126" s="117" t="s">
        <v>400</v>
      </c>
      <c r="G3126" s="118" t="str">
        <f t="shared" si="48"/>
        <v>468924大隅肝属地区消防組合</v>
      </c>
      <c r="H3126" s="117"/>
      <c r="J3126" s="117"/>
      <c r="K3126" s="121">
        <v>1370359</v>
      </c>
      <c r="L3126" s="121">
        <v>645531</v>
      </c>
      <c r="M3126" s="121">
        <v>384740</v>
      </c>
      <c r="N3126" s="121">
        <v>220406</v>
      </c>
      <c r="O3126" s="121">
        <v>2448</v>
      </c>
    </row>
    <row r="3127" spans="1:15" x14ac:dyDescent="0.4">
      <c r="A3127" s="117" t="s">
        <v>6634</v>
      </c>
      <c r="B3127" s="117" t="s">
        <v>225</v>
      </c>
      <c r="C3127" s="117" t="s">
        <v>224</v>
      </c>
      <c r="D3127" s="117" t="s">
        <v>223</v>
      </c>
      <c r="E3127" s="117" t="s">
        <v>399</v>
      </c>
      <c r="F3127" s="117" t="s">
        <v>398</v>
      </c>
      <c r="G3127" s="118" t="str">
        <f t="shared" si="48"/>
        <v>468941伊佐北姶良火葬場管理組合</v>
      </c>
      <c r="H3127" s="117"/>
      <c r="J3127" s="117"/>
      <c r="K3127" s="121">
        <v>23475</v>
      </c>
      <c r="L3127" s="121">
        <v>8070</v>
      </c>
      <c r="M3127" s="121">
        <v>3477</v>
      </c>
      <c r="N3127" s="121">
        <v>2509</v>
      </c>
      <c r="O3127" s="121">
        <v>13</v>
      </c>
    </row>
    <row r="3128" spans="1:15" x14ac:dyDescent="0.4">
      <c r="A3128" s="117" t="s">
        <v>6634</v>
      </c>
      <c r="B3128" s="117" t="s">
        <v>225</v>
      </c>
      <c r="C3128" s="117" t="s">
        <v>224</v>
      </c>
      <c r="D3128" s="117" t="s">
        <v>223</v>
      </c>
      <c r="E3128" s="117" t="s">
        <v>397</v>
      </c>
      <c r="F3128" s="117" t="s">
        <v>396</v>
      </c>
      <c r="G3128" s="118" t="str">
        <f t="shared" si="48"/>
        <v>469033沖永良部与論地区広域事務組合</v>
      </c>
      <c r="H3128" s="117"/>
      <c r="J3128" s="117"/>
      <c r="K3128" s="121">
        <v>288614</v>
      </c>
      <c r="L3128" s="121">
        <v>143254</v>
      </c>
      <c r="M3128" s="121">
        <v>72598</v>
      </c>
      <c r="N3128" s="121">
        <v>45050</v>
      </c>
      <c r="O3128" s="121">
        <v>612</v>
      </c>
    </row>
    <row r="3129" spans="1:15" x14ac:dyDescent="0.4">
      <c r="A3129" s="117" t="s">
        <v>6634</v>
      </c>
      <c r="B3129" s="117" t="s">
        <v>225</v>
      </c>
      <c r="C3129" s="117" t="s">
        <v>224</v>
      </c>
      <c r="D3129" s="117" t="s">
        <v>223</v>
      </c>
      <c r="E3129" s="117" t="s">
        <v>395</v>
      </c>
      <c r="F3129" s="117" t="s">
        <v>394</v>
      </c>
      <c r="G3129" s="118" t="str">
        <f t="shared" si="48"/>
        <v>469041北薩広域行政事務組合</v>
      </c>
      <c r="H3129" s="117"/>
      <c r="J3129" s="117"/>
      <c r="K3129" s="121">
        <v>191188</v>
      </c>
      <c r="L3129" s="121">
        <v>90099</v>
      </c>
      <c r="M3129" s="121">
        <v>43182</v>
      </c>
      <c r="N3129" s="121">
        <v>28461</v>
      </c>
      <c r="O3129" s="121">
        <v>256</v>
      </c>
    </row>
    <row r="3130" spans="1:15" x14ac:dyDescent="0.4">
      <c r="A3130" s="117" t="s">
        <v>6634</v>
      </c>
      <c r="B3130" s="117" t="s">
        <v>225</v>
      </c>
      <c r="C3130" s="117" t="s">
        <v>224</v>
      </c>
      <c r="D3130" s="117" t="s">
        <v>223</v>
      </c>
      <c r="E3130" s="117" t="s">
        <v>393</v>
      </c>
      <c r="F3130" s="117" t="s">
        <v>392</v>
      </c>
      <c r="G3130" s="118" t="str">
        <f t="shared" si="48"/>
        <v>469068徳之島地区消防組合</v>
      </c>
      <c r="H3130" s="117"/>
      <c r="J3130" s="117"/>
      <c r="K3130" s="121">
        <v>339464</v>
      </c>
      <c r="L3130" s="121">
        <v>176287</v>
      </c>
      <c r="M3130" s="121">
        <v>89031</v>
      </c>
      <c r="N3130" s="121">
        <v>56387</v>
      </c>
      <c r="O3130" s="121">
        <v>615</v>
      </c>
    </row>
    <row r="3131" spans="1:15" x14ac:dyDescent="0.4">
      <c r="A3131" s="117" t="s">
        <v>6634</v>
      </c>
      <c r="B3131" s="117" t="s">
        <v>225</v>
      </c>
      <c r="C3131" s="117" t="s">
        <v>224</v>
      </c>
      <c r="D3131" s="117" t="s">
        <v>223</v>
      </c>
      <c r="E3131" s="117" t="s">
        <v>391</v>
      </c>
      <c r="F3131" s="117" t="s">
        <v>390</v>
      </c>
      <c r="G3131" s="118" t="str">
        <f t="shared" si="48"/>
        <v>469084曽於南部厚生事務組合</v>
      </c>
      <c r="H3131" s="117"/>
      <c r="J3131" s="117"/>
      <c r="K3131" s="121">
        <v>164298</v>
      </c>
      <c r="L3131" s="121">
        <v>60527</v>
      </c>
      <c r="M3131" s="121">
        <v>27146</v>
      </c>
      <c r="N3131" s="121">
        <v>18835</v>
      </c>
      <c r="O3131" s="121">
        <v>136</v>
      </c>
    </row>
    <row r="3132" spans="1:15" x14ac:dyDescent="0.4">
      <c r="A3132" s="117" t="s">
        <v>6634</v>
      </c>
      <c r="B3132" s="117" t="s">
        <v>225</v>
      </c>
      <c r="C3132" s="117" t="s">
        <v>224</v>
      </c>
      <c r="D3132" s="117" t="s">
        <v>223</v>
      </c>
      <c r="E3132" s="117" t="s">
        <v>389</v>
      </c>
      <c r="F3132" s="117" t="s">
        <v>388</v>
      </c>
      <c r="G3132" s="118" t="str">
        <f t="shared" si="48"/>
        <v>469114熊毛地区消防組合</v>
      </c>
      <c r="H3132" s="117"/>
      <c r="J3132" s="117"/>
      <c r="K3132" s="121">
        <v>750837</v>
      </c>
      <c r="L3132" s="121">
        <v>371925</v>
      </c>
      <c r="M3132" s="121">
        <v>231463</v>
      </c>
      <c r="N3132" s="121">
        <v>129539</v>
      </c>
      <c r="O3132" s="121">
        <v>1447</v>
      </c>
    </row>
    <row r="3133" spans="1:15" x14ac:dyDescent="0.4">
      <c r="A3133" s="117" t="s">
        <v>6634</v>
      </c>
      <c r="B3133" s="117" t="s">
        <v>225</v>
      </c>
      <c r="C3133" s="117" t="s">
        <v>224</v>
      </c>
      <c r="D3133" s="117" t="s">
        <v>223</v>
      </c>
      <c r="E3133" s="117" t="s">
        <v>387</v>
      </c>
      <c r="F3133" s="117" t="s">
        <v>386</v>
      </c>
      <c r="G3133" s="118" t="str">
        <f t="shared" si="48"/>
        <v>469122大島地区消防組合</v>
      </c>
      <c r="H3133" s="117"/>
      <c r="J3133" s="117"/>
      <c r="K3133" s="121">
        <v>1166560</v>
      </c>
      <c r="L3133" s="121">
        <v>597051</v>
      </c>
      <c r="M3133" s="121">
        <v>346136</v>
      </c>
      <c r="N3133" s="121">
        <v>202072</v>
      </c>
      <c r="O3133" s="121">
        <v>2249</v>
      </c>
    </row>
    <row r="3134" spans="1:15" x14ac:dyDescent="0.4">
      <c r="A3134" s="117" t="s">
        <v>6634</v>
      </c>
      <c r="B3134" s="117" t="s">
        <v>225</v>
      </c>
      <c r="C3134" s="117" t="s">
        <v>224</v>
      </c>
      <c r="D3134" s="117" t="s">
        <v>223</v>
      </c>
      <c r="E3134" s="117" t="s">
        <v>385</v>
      </c>
      <c r="F3134" s="117" t="s">
        <v>384</v>
      </c>
      <c r="G3134" s="118" t="str">
        <f t="shared" si="48"/>
        <v>469157奄美群島広域事務組合</v>
      </c>
      <c r="H3134" s="117"/>
      <c r="J3134" s="117"/>
      <c r="K3134" s="121">
        <v>106346</v>
      </c>
      <c r="L3134" s="121">
        <v>42341</v>
      </c>
      <c r="M3134" s="121">
        <v>22771</v>
      </c>
      <c r="N3134" s="121">
        <v>12452</v>
      </c>
      <c r="O3134" s="121">
        <v>70</v>
      </c>
    </row>
    <row r="3135" spans="1:15" x14ac:dyDescent="0.4">
      <c r="A3135" s="117" t="s">
        <v>6634</v>
      </c>
      <c r="B3135" s="117" t="s">
        <v>225</v>
      </c>
      <c r="C3135" s="117" t="s">
        <v>224</v>
      </c>
      <c r="D3135" s="117" t="s">
        <v>223</v>
      </c>
      <c r="E3135" s="117" t="s">
        <v>383</v>
      </c>
      <c r="F3135" s="117" t="s">
        <v>382</v>
      </c>
      <c r="G3135" s="118" t="str">
        <f t="shared" si="48"/>
        <v>469173大島農業共済事務組合</v>
      </c>
      <c r="H3135" s="117"/>
      <c r="J3135" s="117"/>
      <c r="K3135" s="121">
        <v>0</v>
      </c>
      <c r="L3135" s="121">
        <v>0</v>
      </c>
      <c r="M3135" s="121">
        <v>0</v>
      </c>
      <c r="N3135" s="121">
        <v>0</v>
      </c>
      <c r="O3135" s="121">
        <v>0</v>
      </c>
    </row>
    <row r="3136" spans="1:15" x14ac:dyDescent="0.4">
      <c r="A3136" s="117" t="s">
        <v>6634</v>
      </c>
      <c r="B3136" s="117" t="s">
        <v>225</v>
      </c>
      <c r="C3136" s="117" t="s">
        <v>224</v>
      </c>
      <c r="D3136" s="117" t="s">
        <v>223</v>
      </c>
      <c r="E3136" s="117" t="s">
        <v>381</v>
      </c>
      <c r="F3136" s="117" t="s">
        <v>380</v>
      </c>
      <c r="G3136" s="118" t="str">
        <f t="shared" si="48"/>
        <v>469190南薩介護保険事務組合</v>
      </c>
      <c r="H3136" s="117"/>
      <c r="J3136" s="117"/>
      <c r="K3136" s="121">
        <v>156091</v>
      </c>
      <c r="L3136" s="121">
        <v>60449</v>
      </c>
      <c r="M3136" s="121">
        <v>29426</v>
      </c>
      <c r="N3136" s="121">
        <v>19423</v>
      </c>
      <c r="O3136" s="121">
        <v>99</v>
      </c>
    </row>
    <row r="3137" spans="1:15" x14ac:dyDescent="0.4">
      <c r="A3137" s="117" t="s">
        <v>6634</v>
      </c>
      <c r="B3137" s="117" t="s">
        <v>225</v>
      </c>
      <c r="C3137" s="117" t="s">
        <v>224</v>
      </c>
      <c r="D3137" s="117" t="s">
        <v>223</v>
      </c>
      <c r="E3137" s="117" t="s">
        <v>379</v>
      </c>
      <c r="F3137" s="117" t="s">
        <v>378</v>
      </c>
      <c r="G3137" s="118" t="str">
        <f t="shared" si="48"/>
        <v>469211姶良・伊佐地区介護保険組合</v>
      </c>
      <c r="H3137" s="117"/>
      <c r="J3137" s="117"/>
      <c r="K3137" s="121">
        <v>92961</v>
      </c>
      <c r="L3137" s="121">
        <v>26214</v>
      </c>
      <c r="M3137" s="121">
        <v>13442</v>
      </c>
      <c r="N3137" s="121">
        <v>8492</v>
      </c>
      <c r="O3137" s="121">
        <v>51</v>
      </c>
    </row>
    <row r="3138" spans="1:15" x14ac:dyDescent="0.4">
      <c r="A3138" s="117" t="s">
        <v>6634</v>
      </c>
      <c r="B3138" s="117" t="s">
        <v>225</v>
      </c>
      <c r="C3138" s="117" t="s">
        <v>224</v>
      </c>
      <c r="D3138" s="117" t="s">
        <v>223</v>
      </c>
      <c r="E3138" s="117" t="s">
        <v>377</v>
      </c>
      <c r="F3138" s="117" t="s">
        <v>376</v>
      </c>
      <c r="G3138" s="118" t="str">
        <f t="shared" ref="G3138:G3201" si="49">E3138&amp;F3138</f>
        <v>469220曽於地区介護保険組合</v>
      </c>
      <c r="H3138" s="117"/>
      <c r="J3138" s="117"/>
      <c r="K3138" s="121">
        <v>52719</v>
      </c>
      <c r="L3138" s="121">
        <v>19211</v>
      </c>
      <c r="M3138" s="121">
        <v>10664</v>
      </c>
      <c r="N3138" s="121">
        <v>6212</v>
      </c>
      <c r="O3138" s="121">
        <v>29</v>
      </c>
    </row>
    <row r="3139" spans="1:15" x14ac:dyDescent="0.4">
      <c r="A3139" s="117" t="s">
        <v>6634</v>
      </c>
      <c r="B3139" s="117" t="s">
        <v>225</v>
      </c>
      <c r="C3139" s="117" t="s">
        <v>224</v>
      </c>
      <c r="D3139" s="117" t="s">
        <v>223</v>
      </c>
      <c r="E3139" s="117" t="s">
        <v>375</v>
      </c>
      <c r="F3139" s="117" t="s">
        <v>374</v>
      </c>
      <c r="G3139" s="118" t="str">
        <f t="shared" si="49"/>
        <v>469246種子島地区広域事務組合</v>
      </c>
      <c r="H3139" s="117"/>
      <c r="J3139" s="117"/>
      <c r="K3139" s="121">
        <v>67877</v>
      </c>
      <c r="L3139" s="121">
        <v>17938</v>
      </c>
      <c r="M3139" s="121">
        <v>9852</v>
      </c>
      <c r="N3139" s="121">
        <v>5844</v>
      </c>
      <c r="O3139" s="121">
        <v>73</v>
      </c>
    </row>
    <row r="3140" spans="1:15" x14ac:dyDescent="0.4">
      <c r="A3140" s="117" t="s">
        <v>6634</v>
      </c>
      <c r="B3140" s="117" t="s">
        <v>225</v>
      </c>
      <c r="C3140" s="117" t="s">
        <v>224</v>
      </c>
      <c r="D3140" s="117" t="s">
        <v>223</v>
      </c>
      <c r="E3140" s="117" t="s">
        <v>373</v>
      </c>
      <c r="F3140" s="117" t="s">
        <v>372</v>
      </c>
      <c r="G3140" s="118" t="str">
        <f t="shared" si="49"/>
        <v>469254徳之島地区介護保険組合</v>
      </c>
      <c r="H3140" s="117"/>
      <c r="J3140" s="117"/>
      <c r="K3140" s="121">
        <v>7049</v>
      </c>
      <c r="L3140" s="121">
        <v>0</v>
      </c>
      <c r="M3140" s="121">
        <v>217</v>
      </c>
      <c r="N3140" s="121">
        <v>1891</v>
      </c>
      <c r="O3140" s="121">
        <v>1</v>
      </c>
    </row>
    <row r="3141" spans="1:15" x14ac:dyDescent="0.4">
      <c r="A3141" s="117" t="s">
        <v>6634</v>
      </c>
      <c r="B3141" s="117" t="s">
        <v>225</v>
      </c>
      <c r="C3141" s="117" t="s">
        <v>224</v>
      </c>
      <c r="D3141" s="117" t="s">
        <v>223</v>
      </c>
      <c r="E3141" s="117" t="s">
        <v>371</v>
      </c>
      <c r="F3141" s="117" t="s">
        <v>370</v>
      </c>
      <c r="G3141" s="118" t="str">
        <f t="shared" si="49"/>
        <v>469262奄美大島地区介護保険一部事務組合</v>
      </c>
      <c r="H3141" s="117"/>
      <c r="J3141" s="117"/>
      <c r="K3141" s="121">
        <v>49061</v>
      </c>
      <c r="L3141" s="121">
        <v>19956</v>
      </c>
      <c r="M3141" s="121">
        <v>9144</v>
      </c>
      <c r="N3141" s="121">
        <v>5817</v>
      </c>
      <c r="O3141" s="121">
        <v>31</v>
      </c>
    </row>
    <row r="3142" spans="1:15" x14ac:dyDescent="0.4">
      <c r="A3142" s="117" t="s">
        <v>6634</v>
      </c>
      <c r="B3142" s="117" t="s">
        <v>225</v>
      </c>
      <c r="C3142" s="117" t="s">
        <v>224</v>
      </c>
      <c r="D3142" s="117" t="s">
        <v>223</v>
      </c>
      <c r="E3142" s="117" t="s">
        <v>369</v>
      </c>
      <c r="F3142" s="117" t="s">
        <v>368</v>
      </c>
      <c r="G3142" s="118" t="str">
        <f t="shared" si="49"/>
        <v>469289大隅肝属広域事務組合</v>
      </c>
      <c r="H3142" s="117"/>
      <c r="J3142" s="117"/>
      <c r="K3142" s="121">
        <v>130419</v>
      </c>
      <c r="L3142" s="121">
        <v>55288</v>
      </c>
      <c r="M3142" s="121">
        <v>28908</v>
      </c>
      <c r="N3142" s="121">
        <v>17655</v>
      </c>
      <c r="O3142" s="121">
        <v>168</v>
      </c>
    </row>
    <row r="3143" spans="1:15" x14ac:dyDescent="0.4">
      <c r="A3143" s="117" t="s">
        <v>6634</v>
      </c>
      <c r="B3143" s="117" t="s">
        <v>225</v>
      </c>
      <c r="C3143" s="117" t="s">
        <v>224</v>
      </c>
      <c r="D3143" s="117" t="s">
        <v>223</v>
      </c>
      <c r="E3143" s="117" t="s">
        <v>367</v>
      </c>
      <c r="F3143" s="117" t="s">
        <v>366</v>
      </c>
      <c r="G3143" s="118" t="str">
        <f t="shared" si="49"/>
        <v>469297徳之島愛ランド広域連合</v>
      </c>
      <c r="H3143" s="117"/>
      <c r="J3143" s="117"/>
      <c r="K3143" s="121">
        <v>10346</v>
      </c>
      <c r="L3143" s="121">
        <v>0</v>
      </c>
      <c r="M3143" s="121">
        <v>0</v>
      </c>
      <c r="N3143" s="121">
        <v>0</v>
      </c>
      <c r="O3143" s="121">
        <v>0</v>
      </c>
    </row>
    <row r="3144" spans="1:15" x14ac:dyDescent="0.4">
      <c r="A3144" s="117" t="s">
        <v>6634</v>
      </c>
      <c r="B3144" s="117" t="s">
        <v>225</v>
      </c>
      <c r="C3144" s="117" t="s">
        <v>224</v>
      </c>
      <c r="D3144" s="117" t="s">
        <v>223</v>
      </c>
      <c r="E3144" s="117" t="s">
        <v>365</v>
      </c>
      <c r="F3144" s="117" t="s">
        <v>364</v>
      </c>
      <c r="G3144" s="118" t="str">
        <f t="shared" si="49"/>
        <v>469319鹿児島県後期高齢者医療広域連合</v>
      </c>
      <c r="H3144" s="117"/>
      <c r="J3144" s="117"/>
      <c r="K3144" s="121">
        <v>1164</v>
      </c>
      <c r="L3144" s="121">
        <v>0</v>
      </c>
      <c r="M3144" s="121">
        <v>226</v>
      </c>
      <c r="N3144" s="121">
        <v>0</v>
      </c>
      <c r="O3144" s="121">
        <v>0</v>
      </c>
    </row>
    <row r="3145" spans="1:15" x14ac:dyDescent="0.4">
      <c r="A3145" s="117" t="s">
        <v>6634</v>
      </c>
      <c r="B3145" s="117" t="s">
        <v>225</v>
      </c>
      <c r="C3145" s="117" t="s">
        <v>224</v>
      </c>
      <c r="D3145" s="117" t="s">
        <v>223</v>
      </c>
      <c r="E3145" s="117" t="s">
        <v>362</v>
      </c>
      <c r="F3145" s="117" t="s">
        <v>361</v>
      </c>
      <c r="G3145" s="118" t="str">
        <f t="shared" si="49"/>
        <v>472018那覇市</v>
      </c>
      <c r="H3145" s="117"/>
      <c r="J3145" s="117"/>
      <c r="K3145" s="121">
        <v>18364147</v>
      </c>
      <c r="L3145" s="121">
        <v>7713143</v>
      </c>
      <c r="M3145" s="121">
        <v>3853615</v>
      </c>
      <c r="N3145" s="121">
        <v>2758472</v>
      </c>
      <c r="O3145" s="121">
        <v>14134</v>
      </c>
    </row>
    <row r="3146" spans="1:15" x14ac:dyDescent="0.4">
      <c r="A3146" s="117" t="s">
        <v>6634</v>
      </c>
      <c r="B3146" s="117" t="s">
        <v>225</v>
      </c>
      <c r="C3146" s="117" t="s">
        <v>224</v>
      </c>
      <c r="D3146" s="117" t="s">
        <v>223</v>
      </c>
      <c r="E3146" s="117" t="s">
        <v>359</v>
      </c>
      <c r="F3146" s="117" t="s">
        <v>358</v>
      </c>
      <c r="G3146" s="118" t="str">
        <f t="shared" si="49"/>
        <v>472051宜野湾市</v>
      </c>
      <c r="H3146" s="117"/>
      <c r="J3146" s="117"/>
      <c r="K3146" s="121">
        <v>4687108</v>
      </c>
      <c r="L3146" s="121">
        <v>2051125</v>
      </c>
      <c r="M3146" s="121">
        <v>1089495</v>
      </c>
      <c r="N3146" s="121">
        <v>708770</v>
      </c>
      <c r="O3146" s="121">
        <v>4135</v>
      </c>
    </row>
    <row r="3147" spans="1:15" x14ac:dyDescent="0.4">
      <c r="A3147" s="117" t="s">
        <v>6634</v>
      </c>
      <c r="B3147" s="117" t="s">
        <v>225</v>
      </c>
      <c r="C3147" s="117" t="s">
        <v>224</v>
      </c>
      <c r="D3147" s="117" t="s">
        <v>223</v>
      </c>
      <c r="E3147" s="117" t="s">
        <v>357</v>
      </c>
      <c r="F3147" s="117" t="s">
        <v>356</v>
      </c>
      <c r="G3147" s="118" t="str">
        <f t="shared" si="49"/>
        <v>472077石垣市</v>
      </c>
      <c r="H3147" s="117"/>
      <c r="J3147" s="117"/>
      <c r="K3147" s="121">
        <v>4227672</v>
      </c>
      <c r="L3147" s="121">
        <v>1815242</v>
      </c>
      <c r="M3147" s="121">
        <v>888995</v>
      </c>
      <c r="N3147" s="121">
        <v>597994</v>
      </c>
      <c r="O3147" s="121">
        <v>3639</v>
      </c>
    </row>
    <row r="3148" spans="1:15" x14ac:dyDescent="0.4">
      <c r="A3148" s="117" t="s">
        <v>6634</v>
      </c>
      <c r="B3148" s="117" t="s">
        <v>225</v>
      </c>
      <c r="C3148" s="117" t="s">
        <v>224</v>
      </c>
      <c r="D3148" s="117" t="s">
        <v>223</v>
      </c>
      <c r="E3148" s="117" t="s">
        <v>355</v>
      </c>
      <c r="F3148" s="117" t="s">
        <v>354</v>
      </c>
      <c r="G3148" s="118" t="str">
        <f t="shared" si="49"/>
        <v>472085浦添市</v>
      </c>
      <c r="H3148" s="117"/>
      <c r="J3148" s="117"/>
      <c r="K3148" s="121">
        <v>5729475</v>
      </c>
      <c r="L3148" s="121">
        <v>2329295</v>
      </c>
      <c r="M3148" s="121">
        <v>1225958</v>
      </c>
      <c r="N3148" s="121">
        <v>817002</v>
      </c>
      <c r="O3148" s="121">
        <v>5152</v>
      </c>
    </row>
    <row r="3149" spans="1:15" x14ac:dyDescent="0.4">
      <c r="A3149" s="117" t="s">
        <v>6634</v>
      </c>
      <c r="B3149" s="117" t="s">
        <v>225</v>
      </c>
      <c r="C3149" s="117" t="s">
        <v>224</v>
      </c>
      <c r="D3149" s="117" t="s">
        <v>223</v>
      </c>
      <c r="E3149" s="117" t="s">
        <v>353</v>
      </c>
      <c r="F3149" s="117" t="s">
        <v>352</v>
      </c>
      <c r="G3149" s="118" t="str">
        <f t="shared" si="49"/>
        <v>472093名護市</v>
      </c>
      <c r="H3149" s="117"/>
      <c r="J3149" s="117"/>
      <c r="K3149" s="121">
        <v>4424774</v>
      </c>
      <c r="L3149" s="121">
        <v>1783913</v>
      </c>
      <c r="M3149" s="121">
        <v>900828</v>
      </c>
      <c r="N3149" s="121">
        <v>613072</v>
      </c>
      <c r="O3149" s="121">
        <v>3578</v>
      </c>
    </row>
    <row r="3150" spans="1:15" x14ac:dyDescent="0.4">
      <c r="A3150" s="117" t="s">
        <v>6634</v>
      </c>
      <c r="B3150" s="117" t="s">
        <v>225</v>
      </c>
      <c r="C3150" s="117" t="s">
        <v>224</v>
      </c>
      <c r="D3150" s="117" t="s">
        <v>223</v>
      </c>
      <c r="E3150" s="117" t="s">
        <v>351</v>
      </c>
      <c r="F3150" s="117" t="s">
        <v>350</v>
      </c>
      <c r="G3150" s="118" t="str">
        <f t="shared" si="49"/>
        <v>472107糸満市</v>
      </c>
      <c r="H3150" s="117"/>
      <c r="J3150" s="117"/>
      <c r="K3150" s="121">
        <v>3209494</v>
      </c>
      <c r="L3150" s="121">
        <v>1357288</v>
      </c>
      <c r="M3150" s="121">
        <v>671277</v>
      </c>
      <c r="N3150" s="121">
        <v>468341</v>
      </c>
      <c r="O3150" s="121">
        <v>2635</v>
      </c>
    </row>
    <row r="3151" spans="1:15" x14ac:dyDescent="0.4">
      <c r="A3151" s="117" t="s">
        <v>6634</v>
      </c>
      <c r="B3151" s="117" t="s">
        <v>225</v>
      </c>
      <c r="C3151" s="117" t="s">
        <v>224</v>
      </c>
      <c r="D3151" s="117" t="s">
        <v>223</v>
      </c>
      <c r="E3151" s="117" t="s">
        <v>349</v>
      </c>
      <c r="F3151" s="117" t="s">
        <v>348</v>
      </c>
      <c r="G3151" s="118" t="str">
        <f t="shared" si="49"/>
        <v>472115沖縄市</v>
      </c>
      <c r="H3151" s="117"/>
      <c r="J3151" s="117"/>
      <c r="K3151" s="121">
        <v>7269208</v>
      </c>
      <c r="L3151" s="121">
        <v>2979939</v>
      </c>
      <c r="M3151" s="121">
        <v>1606414</v>
      </c>
      <c r="N3151" s="121">
        <v>985215</v>
      </c>
      <c r="O3151" s="121">
        <v>6198</v>
      </c>
    </row>
    <row r="3152" spans="1:15" x14ac:dyDescent="0.4">
      <c r="A3152" s="117" t="s">
        <v>6634</v>
      </c>
      <c r="B3152" s="117" t="s">
        <v>225</v>
      </c>
      <c r="C3152" s="117" t="s">
        <v>224</v>
      </c>
      <c r="D3152" s="117" t="s">
        <v>223</v>
      </c>
      <c r="E3152" s="117" t="s">
        <v>347</v>
      </c>
      <c r="F3152" s="117" t="s">
        <v>346</v>
      </c>
      <c r="G3152" s="118" t="str">
        <f t="shared" si="49"/>
        <v>472123豊見城市</v>
      </c>
      <c r="H3152" s="117"/>
      <c r="J3152" s="117"/>
      <c r="K3152" s="121">
        <v>2961172</v>
      </c>
      <c r="L3152" s="121">
        <v>1212603</v>
      </c>
      <c r="M3152" s="121">
        <v>614324</v>
      </c>
      <c r="N3152" s="121">
        <v>423012</v>
      </c>
      <c r="O3152" s="121">
        <v>2633</v>
      </c>
    </row>
    <row r="3153" spans="1:15" x14ac:dyDescent="0.4">
      <c r="A3153" s="117" t="s">
        <v>6634</v>
      </c>
      <c r="B3153" s="117" t="s">
        <v>225</v>
      </c>
      <c r="C3153" s="117" t="s">
        <v>224</v>
      </c>
      <c r="D3153" s="117" t="s">
        <v>223</v>
      </c>
      <c r="E3153" s="117" t="s">
        <v>345</v>
      </c>
      <c r="F3153" s="117" t="s">
        <v>344</v>
      </c>
      <c r="G3153" s="118" t="str">
        <f t="shared" si="49"/>
        <v>472131うるま市</v>
      </c>
      <c r="H3153" s="117"/>
      <c r="J3153" s="117"/>
      <c r="K3153" s="121">
        <v>6706935</v>
      </c>
      <c r="L3153" s="121">
        <v>2644212</v>
      </c>
      <c r="M3153" s="121">
        <v>1297413</v>
      </c>
      <c r="N3153" s="121">
        <v>913317</v>
      </c>
      <c r="O3153" s="121">
        <v>5547</v>
      </c>
    </row>
    <row r="3154" spans="1:15" x14ac:dyDescent="0.4">
      <c r="A3154" s="117" t="s">
        <v>6634</v>
      </c>
      <c r="B3154" s="117" t="s">
        <v>225</v>
      </c>
      <c r="C3154" s="117" t="s">
        <v>224</v>
      </c>
      <c r="D3154" s="117" t="s">
        <v>223</v>
      </c>
      <c r="E3154" s="117" t="s">
        <v>342</v>
      </c>
      <c r="F3154" s="117" t="s">
        <v>341</v>
      </c>
      <c r="G3154" s="118" t="str">
        <f t="shared" si="49"/>
        <v>472140宮古島市</v>
      </c>
      <c r="H3154" s="117"/>
      <c r="J3154" s="117"/>
      <c r="K3154" s="121">
        <v>5746569</v>
      </c>
      <c r="L3154" s="121">
        <v>2455522</v>
      </c>
      <c r="M3154" s="121">
        <v>1219843</v>
      </c>
      <c r="N3154" s="121">
        <v>895598</v>
      </c>
      <c r="O3154" s="121">
        <v>5663</v>
      </c>
    </row>
    <row r="3155" spans="1:15" x14ac:dyDescent="0.4">
      <c r="A3155" s="117" t="s">
        <v>6634</v>
      </c>
      <c r="B3155" s="117" t="s">
        <v>225</v>
      </c>
      <c r="C3155" s="117" t="s">
        <v>224</v>
      </c>
      <c r="D3155" s="117" t="s">
        <v>223</v>
      </c>
      <c r="E3155" s="117" t="s">
        <v>340</v>
      </c>
      <c r="F3155" s="117" t="s">
        <v>339</v>
      </c>
      <c r="G3155" s="118" t="str">
        <f t="shared" si="49"/>
        <v>472158南城市</v>
      </c>
      <c r="H3155" s="117"/>
      <c r="J3155" s="117"/>
      <c r="K3155" s="121">
        <v>2425393</v>
      </c>
      <c r="L3155" s="121">
        <v>995898</v>
      </c>
      <c r="M3155" s="121">
        <v>488168</v>
      </c>
      <c r="N3155" s="121">
        <v>365326</v>
      </c>
      <c r="O3155" s="121">
        <v>2698</v>
      </c>
    </row>
    <row r="3156" spans="1:15" x14ac:dyDescent="0.4">
      <c r="A3156" s="117" t="s">
        <v>6634</v>
      </c>
      <c r="B3156" s="117" t="s">
        <v>225</v>
      </c>
      <c r="C3156" s="117" t="s">
        <v>224</v>
      </c>
      <c r="D3156" s="117" t="s">
        <v>223</v>
      </c>
      <c r="E3156" s="117" t="s">
        <v>337</v>
      </c>
      <c r="F3156" s="117" t="s">
        <v>336</v>
      </c>
      <c r="G3156" s="118" t="str">
        <f t="shared" si="49"/>
        <v>473014国頭村</v>
      </c>
      <c r="H3156" s="117"/>
      <c r="J3156" s="117"/>
      <c r="K3156" s="121">
        <v>785238</v>
      </c>
      <c r="L3156" s="121">
        <v>342047</v>
      </c>
      <c r="M3156" s="121">
        <v>152739</v>
      </c>
      <c r="N3156" s="121">
        <v>105221</v>
      </c>
      <c r="O3156" s="121">
        <v>634</v>
      </c>
    </row>
    <row r="3157" spans="1:15" x14ac:dyDescent="0.4">
      <c r="A3157" s="117" t="s">
        <v>6634</v>
      </c>
      <c r="B3157" s="117" t="s">
        <v>225</v>
      </c>
      <c r="C3157" s="117" t="s">
        <v>224</v>
      </c>
      <c r="D3157" s="117" t="s">
        <v>223</v>
      </c>
      <c r="E3157" s="117" t="s">
        <v>335</v>
      </c>
      <c r="F3157" s="117" t="s">
        <v>334</v>
      </c>
      <c r="G3157" s="118" t="str">
        <f t="shared" si="49"/>
        <v>473022大宜味村</v>
      </c>
      <c r="H3157" s="117"/>
      <c r="J3157" s="117"/>
      <c r="K3157" s="121">
        <v>629791</v>
      </c>
      <c r="L3157" s="121">
        <v>250719</v>
      </c>
      <c r="M3157" s="121">
        <v>109889</v>
      </c>
      <c r="N3157" s="121">
        <v>88390</v>
      </c>
      <c r="O3157" s="121">
        <v>435</v>
      </c>
    </row>
    <row r="3158" spans="1:15" x14ac:dyDescent="0.4">
      <c r="A3158" s="117" t="s">
        <v>6634</v>
      </c>
      <c r="B3158" s="117" t="s">
        <v>225</v>
      </c>
      <c r="C3158" s="117" t="s">
        <v>224</v>
      </c>
      <c r="D3158" s="117" t="s">
        <v>223</v>
      </c>
      <c r="E3158" s="117" t="s">
        <v>333</v>
      </c>
      <c r="F3158" s="117" t="s">
        <v>332</v>
      </c>
      <c r="G3158" s="118" t="str">
        <f t="shared" si="49"/>
        <v>473031東村</v>
      </c>
      <c r="H3158" s="117"/>
      <c r="J3158" s="117"/>
      <c r="K3158" s="121">
        <v>503221</v>
      </c>
      <c r="L3158" s="121">
        <v>216771</v>
      </c>
      <c r="M3158" s="121">
        <v>87402</v>
      </c>
      <c r="N3158" s="121">
        <v>66241</v>
      </c>
      <c r="O3158" s="121">
        <v>308</v>
      </c>
    </row>
    <row r="3159" spans="1:15" x14ac:dyDescent="0.4">
      <c r="A3159" s="117" t="s">
        <v>6634</v>
      </c>
      <c r="B3159" s="117" t="s">
        <v>225</v>
      </c>
      <c r="C3159" s="117" t="s">
        <v>224</v>
      </c>
      <c r="D3159" s="117" t="s">
        <v>223</v>
      </c>
      <c r="E3159" s="117" t="s">
        <v>331</v>
      </c>
      <c r="F3159" s="117" t="s">
        <v>330</v>
      </c>
      <c r="G3159" s="118" t="str">
        <f t="shared" si="49"/>
        <v>473065今帰仁村</v>
      </c>
      <c r="H3159" s="117"/>
      <c r="J3159" s="117"/>
      <c r="K3159" s="121">
        <v>958319</v>
      </c>
      <c r="L3159" s="121">
        <v>418359</v>
      </c>
      <c r="M3159" s="121">
        <v>176787</v>
      </c>
      <c r="N3159" s="121">
        <v>128536</v>
      </c>
      <c r="O3159" s="121">
        <v>732</v>
      </c>
    </row>
    <row r="3160" spans="1:15" x14ac:dyDescent="0.4">
      <c r="A3160" s="117" t="s">
        <v>6634</v>
      </c>
      <c r="B3160" s="117" t="s">
        <v>225</v>
      </c>
      <c r="C3160" s="117" t="s">
        <v>224</v>
      </c>
      <c r="D3160" s="117" t="s">
        <v>223</v>
      </c>
      <c r="E3160" s="117" t="s">
        <v>329</v>
      </c>
      <c r="F3160" s="117" t="s">
        <v>328</v>
      </c>
      <c r="G3160" s="118" t="str">
        <f t="shared" si="49"/>
        <v>473081本部町</v>
      </c>
      <c r="H3160" s="117"/>
      <c r="J3160" s="117"/>
      <c r="K3160" s="121">
        <v>885043</v>
      </c>
      <c r="L3160" s="121">
        <v>364651</v>
      </c>
      <c r="M3160" s="121">
        <v>154420</v>
      </c>
      <c r="N3160" s="121">
        <v>129924</v>
      </c>
      <c r="O3160" s="121">
        <v>617</v>
      </c>
    </row>
    <row r="3161" spans="1:15" x14ac:dyDescent="0.4">
      <c r="A3161" s="117" t="s">
        <v>6634</v>
      </c>
      <c r="B3161" s="117" t="s">
        <v>225</v>
      </c>
      <c r="C3161" s="117" t="s">
        <v>224</v>
      </c>
      <c r="D3161" s="117" t="s">
        <v>223</v>
      </c>
      <c r="E3161" s="117" t="s">
        <v>327</v>
      </c>
      <c r="F3161" s="117" t="s">
        <v>326</v>
      </c>
      <c r="G3161" s="118" t="str">
        <f t="shared" si="49"/>
        <v>473111恩納村</v>
      </c>
      <c r="H3161" s="117"/>
      <c r="J3161" s="117"/>
      <c r="K3161" s="121">
        <v>1224693</v>
      </c>
      <c r="L3161" s="121">
        <v>430397</v>
      </c>
      <c r="M3161" s="121">
        <v>211782</v>
      </c>
      <c r="N3161" s="121">
        <v>139747</v>
      </c>
      <c r="O3161" s="121">
        <v>793</v>
      </c>
    </row>
    <row r="3162" spans="1:15" x14ac:dyDescent="0.4">
      <c r="A3162" s="117" t="s">
        <v>6634</v>
      </c>
      <c r="B3162" s="117" t="s">
        <v>225</v>
      </c>
      <c r="C3162" s="117" t="s">
        <v>224</v>
      </c>
      <c r="D3162" s="117" t="s">
        <v>223</v>
      </c>
      <c r="E3162" s="117" t="s">
        <v>325</v>
      </c>
      <c r="F3162" s="117" t="s">
        <v>324</v>
      </c>
      <c r="G3162" s="118" t="str">
        <f t="shared" si="49"/>
        <v>473138宜野座村</v>
      </c>
      <c r="H3162" s="117"/>
      <c r="J3162" s="117"/>
      <c r="K3162" s="121">
        <v>1059270</v>
      </c>
      <c r="L3162" s="121">
        <v>307540</v>
      </c>
      <c r="M3162" s="121">
        <v>137078</v>
      </c>
      <c r="N3162" s="121">
        <v>109853</v>
      </c>
      <c r="O3162" s="121">
        <v>1129</v>
      </c>
    </row>
    <row r="3163" spans="1:15" x14ac:dyDescent="0.4">
      <c r="A3163" s="117" t="s">
        <v>6634</v>
      </c>
      <c r="B3163" s="117" t="s">
        <v>225</v>
      </c>
      <c r="C3163" s="117" t="s">
        <v>224</v>
      </c>
      <c r="D3163" s="117" t="s">
        <v>223</v>
      </c>
      <c r="E3163" s="117" t="s">
        <v>323</v>
      </c>
      <c r="F3163" s="117" t="s">
        <v>322</v>
      </c>
      <c r="G3163" s="118" t="str">
        <f t="shared" si="49"/>
        <v>473146金武町</v>
      </c>
      <c r="H3163" s="117"/>
      <c r="J3163" s="117"/>
      <c r="K3163" s="121">
        <v>1389098</v>
      </c>
      <c r="L3163" s="121">
        <v>490596</v>
      </c>
      <c r="M3163" s="121">
        <v>219623</v>
      </c>
      <c r="N3163" s="121">
        <v>172046</v>
      </c>
      <c r="O3163" s="121">
        <v>807</v>
      </c>
    </row>
    <row r="3164" spans="1:15" x14ac:dyDescent="0.4">
      <c r="A3164" s="117" t="s">
        <v>6634</v>
      </c>
      <c r="B3164" s="117" t="s">
        <v>225</v>
      </c>
      <c r="C3164" s="117" t="s">
        <v>224</v>
      </c>
      <c r="D3164" s="117" t="s">
        <v>223</v>
      </c>
      <c r="E3164" s="117" t="s">
        <v>321</v>
      </c>
      <c r="F3164" s="117" t="s">
        <v>320</v>
      </c>
      <c r="G3164" s="118" t="str">
        <f t="shared" si="49"/>
        <v>473154伊江村</v>
      </c>
      <c r="H3164" s="117"/>
      <c r="J3164" s="117"/>
      <c r="K3164" s="121">
        <v>968594</v>
      </c>
      <c r="L3164" s="121">
        <v>422084</v>
      </c>
      <c r="M3164" s="121">
        <v>191473</v>
      </c>
      <c r="N3164" s="121">
        <v>139046</v>
      </c>
      <c r="O3164" s="121">
        <v>1206</v>
      </c>
    </row>
    <row r="3165" spans="1:15" x14ac:dyDescent="0.4">
      <c r="A3165" s="117" t="s">
        <v>6634</v>
      </c>
      <c r="B3165" s="117" t="s">
        <v>225</v>
      </c>
      <c r="C3165" s="117" t="s">
        <v>224</v>
      </c>
      <c r="D3165" s="117" t="s">
        <v>223</v>
      </c>
      <c r="E3165" s="117" t="s">
        <v>319</v>
      </c>
      <c r="F3165" s="117" t="s">
        <v>318</v>
      </c>
      <c r="G3165" s="118" t="str">
        <f t="shared" si="49"/>
        <v>473243読谷村</v>
      </c>
      <c r="H3165" s="117"/>
      <c r="J3165" s="117"/>
      <c r="K3165" s="121">
        <v>2386277</v>
      </c>
      <c r="L3165" s="121">
        <v>840279</v>
      </c>
      <c r="M3165" s="121">
        <v>409689</v>
      </c>
      <c r="N3165" s="121">
        <v>290604</v>
      </c>
      <c r="O3165" s="121">
        <v>1429</v>
      </c>
    </row>
    <row r="3166" spans="1:15" x14ac:dyDescent="0.4">
      <c r="A3166" s="117" t="s">
        <v>6634</v>
      </c>
      <c r="B3166" s="117" t="s">
        <v>225</v>
      </c>
      <c r="C3166" s="117" t="s">
        <v>224</v>
      </c>
      <c r="D3166" s="117" t="s">
        <v>223</v>
      </c>
      <c r="E3166" s="117" t="s">
        <v>317</v>
      </c>
      <c r="F3166" s="117" t="s">
        <v>316</v>
      </c>
      <c r="G3166" s="118" t="str">
        <f t="shared" si="49"/>
        <v>473251嘉手納町</v>
      </c>
      <c r="H3166" s="117"/>
      <c r="J3166" s="117"/>
      <c r="K3166" s="121">
        <v>1478348</v>
      </c>
      <c r="L3166" s="121">
        <v>498589</v>
      </c>
      <c r="M3166" s="121">
        <v>262998</v>
      </c>
      <c r="N3166" s="121">
        <v>189896</v>
      </c>
      <c r="O3166" s="121">
        <v>1090</v>
      </c>
    </row>
    <row r="3167" spans="1:15" x14ac:dyDescent="0.4">
      <c r="A3167" s="117" t="s">
        <v>6634</v>
      </c>
      <c r="B3167" s="117" t="s">
        <v>225</v>
      </c>
      <c r="C3167" s="117" t="s">
        <v>224</v>
      </c>
      <c r="D3167" s="117" t="s">
        <v>223</v>
      </c>
      <c r="E3167" s="117" t="s">
        <v>315</v>
      </c>
      <c r="F3167" s="117" t="s">
        <v>314</v>
      </c>
      <c r="G3167" s="118" t="str">
        <f t="shared" si="49"/>
        <v>473260北谷町</v>
      </c>
      <c r="H3167" s="117"/>
      <c r="J3167" s="117"/>
      <c r="K3167" s="121">
        <v>2082970</v>
      </c>
      <c r="L3167" s="121">
        <v>725111</v>
      </c>
      <c r="M3167" s="121">
        <v>362489</v>
      </c>
      <c r="N3167" s="121">
        <v>251542</v>
      </c>
      <c r="O3167" s="121">
        <v>1465</v>
      </c>
    </row>
    <row r="3168" spans="1:15" x14ac:dyDescent="0.4">
      <c r="A3168" s="117" t="s">
        <v>6634</v>
      </c>
      <c r="B3168" s="117" t="s">
        <v>225</v>
      </c>
      <c r="C3168" s="117" t="s">
        <v>224</v>
      </c>
      <c r="D3168" s="117" t="s">
        <v>223</v>
      </c>
      <c r="E3168" s="117" t="s">
        <v>313</v>
      </c>
      <c r="F3168" s="117" t="s">
        <v>312</v>
      </c>
      <c r="G3168" s="118" t="str">
        <f t="shared" si="49"/>
        <v>473278北中城村</v>
      </c>
      <c r="H3168" s="117"/>
      <c r="J3168" s="117"/>
      <c r="K3168" s="121">
        <v>1194116</v>
      </c>
      <c r="L3168" s="121">
        <v>444016</v>
      </c>
      <c r="M3168" s="121">
        <v>198399</v>
      </c>
      <c r="N3168" s="121">
        <v>153827</v>
      </c>
      <c r="O3168" s="121">
        <v>733</v>
      </c>
    </row>
    <row r="3169" spans="1:15" x14ac:dyDescent="0.4">
      <c r="A3169" s="117" t="s">
        <v>6634</v>
      </c>
      <c r="B3169" s="117" t="s">
        <v>225</v>
      </c>
      <c r="C3169" s="117" t="s">
        <v>224</v>
      </c>
      <c r="D3169" s="117" t="s">
        <v>223</v>
      </c>
      <c r="E3169" s="117" t="s">
        <v>311</v>
      </c>
      <c r="F3169" s="117" t="s">
        <v>310</v>
      </c>
      <c r="G3169" s="118" t="str">
        <f t="shared" si="49"/>
        <v>473286中城村</v>
      </c>
      <c r="H3169" s="117"/>
      <c r="J3169" s="117"/>
      <c r="K3169" s="121">
        <v>1166035</v>
      </c>
      <c r="L3169" s="121">
        <v>385546</v>
      </c>
      <c r="M3169" s="121">
        <v>171247</v>
      </c>
      <c r="N3169" s="121">
        <v>137792</v>
      </c>
      <c r="O3169" s="121">
        <v>588</v>
      </c>
    </row>
    <row r="3170" spans="1:15" x14ac:dyDescent="0.4">
      <c r="A3170" s="117" t="s">
        <v>6634</v>
      </c>
      <c r="B3170" s="117" t="s">
        <v>225</v>
      </c>
      <c r="C3170" s="117" t="s">
        <v>224</v>
      </c>
      <c r="D3170" s="117" t="s">
        <v>223</v>
      </c>
      <c r="E3170" s="117" t="s">
        <v>309</v>
      </c>
      <c r="F3170" s="117" t="s">
        <v>308</v>
      </c>
      <c r="G3170" s="118" t="str">
        <f t="shared" si="49"/>
        <v>473294西原町</v>
      </c>
      <c r="H3170" s="117"/>
      <c r="J3170" s="117"/>
      <c r="K3170" s="121">
        <v>1841918</v>
      </c>
      <c r="L3170" s="121">
        <v>637977</v>
      </c>
      <c r="M3170" s="121">
        <v>290227</v>
      </c>
      <c r="N3170" s="121">
        <v>218549</v>
      </c>
      <c r="O3170" s="121">
        <v>1370</v>
      </c>
    </row>
    <row r="3171" spans="1:15" x14ac:dyDescent="0.4">
      <c r="A3171" s="117" t="s">
        <v>6634</v>
      </c>
      <c r="B3171" s="117" t="s">
        <v>225</v>
      </c>
      <c r="C3171" s="117" t="s">
        <v>224</v>
      </c>
      <c r="D3171" s="117" t="s">
        <v>223</v>
      </c>
      <c r="E3171" s="117" t="s">
        <v>307</v>
      </c>
      <c r="F3171" s="117" t="s">
        <v>306</v>
      </c>
      <c r="G3171" s="118" t="str">
        <f t="shared" si="49"/>
        <v>473481与那原町</v>
      </c>
      <c r="H3171" s="117"/>
      <c r="J3171" s="117"/>
      <c r="K3171" s="121">
        <v>1062073</v>
      </c>
      <c r="L3171" s="121">
        <v>403844</v>
      </c>
      <c r="M3171" s="121">
        <v>194231</v>
      </c>
      <c r="N3171" s="121">
        <v>143007</v>
      </c>
      <c r="O3171" s="121">
        <v>878</v>
      </c>
    </row>
    <row r="3172" spans="1:15" x14ac:dyDescent="0.4">
      <c r="A3172" s="117" t="s">
        <v>6634</v>
      </c>
      <c r="B3172" s="117" t="s">
        <v>225</v>
      </c>
      <c r="C3172" s="117" t="s">
        <v>224</v>
      </c>
      <c r="D3172" s="117" t="s">
        <v>223</v>
      </c>
      <c r="E3172" s="117" t="s">
        <v>305</v>
      </c>
      <c r="F3172" s="117" t="s">
        <v>304</v>
      </c>
      <c r="G3172" s="118" t="str">
        <f t="shared" si="49"/>
        <v>473502南風原町</v>
      </c>
      <c r="H3172" s="117"/>
      <c r="J3172" s="117"/>
      <c r="K3172" s="121">
        <v>1678300</v>
      </c>
      <c r="L3172" s="121">
        <v>649794</v>
      </c>
      <c r="M3172" s="121">
        <v>324569</v>
      </c>
      <c r="N3172" s="121">
        <v>224331</v>
      </c>
      <c r="O3172" s="121">
        <v>1156</v>
      </c>
    </row>
    <row r="3173" spans="1:15" x14ac:dyDescent="0.4">
      <c r="A3173" s="117" t="s">
        <v>6634</v>
      </c>
      <c r="B3173" s="117" t="s">
        <v>225</v>
      </c>
      <c r="C3173" s="117" t="s">
        <v>224</v>
      </c>
      <c r="D3173" s="117" t="s">
        <v>223</v>
      </c>
      <c r="E3173" s="117" t="s">
        <v>303</v>
      </c>
      <c r="F3173" s="117" t="s">
        <v>302</v>
      </c>
      <c r="G3173" s="118" t="str">
        <f t="shared" si="49"/>
        <v>473537渡嘉敷村</v>
      </c>
      <c r="H3173" s="117"/>
      <c r="J3173" s="117"/>
      <c r="K3173" s="121">
        <v>338035</v>
      </c>
      <c r="L3173" s="121">
        <v>129306</v>
      </c>
      <c r="M3173" s="121">
        <v>52833</v>
      </c>
      <c r="N3173" s="121">
        <v>46618</v>
      </c>
      <c r="O3173" s="121">
        <v>228</v>
      </c>
    </row>
    <row r="3174" spans="1:15" x14ac:dyDescent="0.4">
      <c r="A3174" s="117" t="s">
        <v>6634</v>
      </c>
      <c r="B3174" s="117" t="s">
        <v>225</v>
      </c>
      <c r="C3174" s="117" t="s">
        <v>224</v>
      </c>
      <c r="D3174" s="117" t="s">
        <v>223</v>
      </c>
      <c r="E3174" s="117" t="s">
        <v>301</v>
      </c>
      <c r="F3174" s="117" t="s">
        <v>300</v>
      </c>
      <c r="G3174" s="118" t="str">
        <f t="shared" si="49"/>
        <v>473545座間味村</v>
      </c>
      <c r="H3174" s="117"/>
      <c r="J3174" s="117"/>
      <c r="K3174" s="121">
        <v>309122</v>
      </c>
      <c r="L3174" s="121">
        <v>104398</v>
      </c>
      <c r="M3174" s="121">
        <v>47816</v>
      </c>
      <c r="N3174" s="121">
        <v>37384</v>
      </c>
      <c r="O3174" s="121">
        <v>412</v>
      </c>
    </row>
    <row r="3175" spans="1:15" x14ac:dyDescent="0.4">
      <c r="A3175" s="117" t="s">
        <v>6634</v>
      </c>
      <c r="B3175" s="117" t="s">
        <v>225</v>
      </c>
      <c r="C3175" s="117" t="s">
        <v>224</v>
      </c>
      <c r="D3175" s="117" t="s">
        <v>223</v>
      </c>
      <c r="E3175" s="117" t="s">
        <v>299</v>
      </c>
      <c r="F3175" s="117" t="s">
        <v>298</v>
      </c>
      <c r="G3175" s="118" t="str">
        <f t="shared" si="49"/>
        <v>473553粟国村</v>
      </c>
      <c r="H3175" s="117"/>
      <c r="J3175" s="117"/>
      <c r="K3175" s="121">
        <v>321935</v>
      </c>
      <c r="L3175" s="121">
        <v>120977</v>
      </c>
      <c r="M3175" s="121">
        <v>43789</v>
      </c>
      <c r="N3175" s="121">
        <v>43240</v>
      </c>
      <c r="O3175" s="121">
        <v>295</v>
      </c>
    </row>
    <row r="3176" spans="1:15" x14ac:dyDescent="0.4">
      <c r="A3176" s="117" t="s">
        <v>6634</v>
      </c>
      <c r="B3176" s="117" t="s">
        <v>225</v>
      </c>
      <c r="C3176" s="117" t="s">
        <v>224</v>
      </c>
      <c r="D3176" s="117" t="s">
        <v>223</v>
      </c>
      <c r="E3176" s="117" t="s">
        <v>297</v>
      </c>
      <c r="F3176" s="117" t="s">
        <v>296</v>
      </c>
      <c r="G3176" s="118" t="str">
        <f t="shared" si="49"/>
        <v>473561渡名喜村</v>
      </c>
      <c r="H3176" s="117"/>
      <c r="J3176" s="117"/>
      <c r="K3176" s="121">
        <v>205285</v>
      </c>
      <c r="L3176" s="121">
        <v>76428</v>
      </c>
      <c r="M3176" s="121">
        <v>29617</v>
      </c>
      <c r="N3176" s="121">
        <v>30478</v>
      </c>
      <c r="O3176" s="121">
        <v>145</v>
      </c>
    </row>
    <row r="3177" spans="1:15" x14ac:dyDescent="0.4">
      <c r="A3177" s="117" t="s">
        <v>6634</v>
      </c>
      <c r="B3177" s="117" t="s">
        <v>225</v>
      </c>
      <c r="C3177" s="117" t="s">
        <v>224</v>
      </c>
      <c r="D3177" s="117" t="s">
        <v>223</v>
      </c>
      <c r="E3177" s="117" t="s">
        <v>295</v>
      </c>
      <c r="F3177" s="117" t="s">
        <v>294</v>
      </c>
      <c r="G3177" s="118" t="str">
        <f t="shared" si="49"/>
        <v>473570南大東村</v>
      </c>
      <c r="H3177" s="117"/>
      <c r="J3177" s="117"/>
      <c r="K3177" s="121">
        <v>376974</v>
      </c>
      <c r="L3177" s="121">
        <v>152885</v>
      </c>
      <c r="M3177" s="121">
        <v>67059</v>
      </c>
      <c r="N3177" s="121">
        <v>57161</v>
      </c>
      <c r="O3177" s="121">
        <v>275</v>
      </c>
    </row>
    <row r="3178" spans="1:15" x14ac:dyDescent="0.4">
      <c r="A3178" s="117" t="s">
        <v>6634</v>
      </c>
      <c r="B3178" s="117" t="s">
        <v>225</v>
      </c>
      <c r="C3178" s="117" t="s">
        <v>224</v>
      </c>
      <c r="D3178" s="117" t="s">
        <v>223</v>
      </c>
      <c r="E3178" s="117" t="s">
        <v>293</v>
      </c>
      <c r="F3178" s="117" t="s">
        <v>292</v>
      </c>
      <c r="G3178" s="118" t="str">
        <f t="shared" si="49"/>
        <v>473588北大東村</v>
      </c>
      <c r="H3178" s="117"/>
      <c r="J3178" s="117"/>
      <c r="K3178" s="121">
        <v>303030</v>
      </c>
      <c r="L3178" s="121">
        <v>108071</v>
      </c>
      <c r="M3178" s="121">
        <v>56695</v>
      </c>
      <c r="N3178" s="121">
        <v>46868</v>
      </c>
      <c r="O3178" s="121">
        <v>0</v>
      </c>
    </row>
    <row r="3179" spans="1:15" x14ac:dyDescent="0.4">
      <c r="A3179" s="117" t="s">
        <v>6634</v>
      </c>
      <c r="B3179" s="117" t="s">
        <v>225</v>
      </c>
      <c r="C3179" s="117" t="s">
        <v>224</v>
      </c>
      <c r="D3179" s="117" t="s">
        <v>223</v>
      </c>
      <c r="E3179" s="117" t="s">
        <v>291</v>
      </c>
      <c r="F3179" s="117" t="s">
        <v>290</v>
      </c>
      <c r="G3179" s="118" t="str">
        <f t="shared" si="49"/>
        <v>473596伊平屋村</v>
      </c>
      <c r="H3179" s="117"/>
      <c r="J3179" s="117"/>
      <c r="K3179" s="121">
        <v>509124</v>
      </c>
      <c r="L3179" s="121">
        <v>164168</v>
      </c>
      <c r="M3179" s="121">
        <v>76876</v>
      </c>
      <c r="N3179" s="121">
        <v>59774</v>
      </c>
      <c r="O3179" s="121">
        <v>279</v>
      </c>
    </row>
    <row r="3180" spans="1:15" x14ac:dyDescent="0.4">
      <c r="A3180" s="117" t="s">
        <v>6634</v>
      </c>
      <c r="B3180" s="117" t="s">
        <v>225</v>
      </c>
      <c r="C3180" s="117" t="s">
        <v>224</v>
      </c>
      <c r="D3180" s="117" t="s">
        <v>223</v>
      </c>
      <c r="E3180" s="117" t="s">
        <v>289</v>
      </c>
      <c r="F3180" s="117" t="s">
        <v>288</v>
      </c>
      <c r="G3180" s="118" t="str">
        <f t="shared" si="49"/>
        <v>473600伊是名村</v>
      </c>
      <c r="H3180" s="117"/>
      <c r="J3180" s="117"/>
      <c r="K3180" s="121">
        <v>508642</v>
      </c>
      <c r="L3180" s="121">
        <v>198469</v>
      </c>
      <c r="M3180" s="121">
        <v>81359</v>
      </c>
      <c r="N3180" s="121">
        <v>74322</v>
      </c>
      <c r="O3180" s="121">
        <v>721</v>
      </c>
    </row>
    <row r="3181" spans="1:15" x14ac:dyDescent="0.4">
      <c r="A3181" s="117" t="s">
        <v>6634</v>
      </c>
      <c r="B3181" s="117" t="s">
        <v>225</v>
      </c>
      <c r="C3181" s="117" t="s">
        <v>224</v>
      </c>
      <c r="D3181" s="117" t="s">
        <v>223</v>
      </c>
      <c r="E3181" s="117" t="s">
        <v>287</v>
      </c>
      <c r="F3181" s="117" t="s">
        <v>286</v>
      </c>
      <c r="G3181" s="118" t="str">
        <f t="shared" si="49"/>
        <v>473618久米島町</v>
      </c>
      <c r="H3181" s="117"/>
      <c r="J3181" s="117"/>
      <c r="K3181" s="121">
        <v>1706196</v>
      </c>
      <c r="L3181" s="121">
        <v>683101</v>
      </c>
      <c r="M3181" s="121">
        <v>319094</v>
      </c>
      <c r="N3181" s="121">
        <v>226133</v>
      </c>
      <c r="O3181" s="121">
        <v>1409</v>
      </c>
    </row>
    <row r="3182" spans="1:15" x14ac:dyDescent="0.4">
      <c r="A3182" s="117" t="s">
        <v>6634</v>
      </c>
      <c r="B3182" s="117" t="s">
        <v>225</v>
      </c>
      <c r="C3182" s="117" t="s">
        <v>224</v>
      </c>
      <c r="D3182" s="117" t="s">
        <v>223</v>
      </c>
      <c r="E3182" s="117" t="s">
        <v>285</v>
      </c>
      <c r="F3182" s="117" t="s">
        <v>284</v>
      </c>
      <c r="G3182" s="118" t="str">
        <f t="shared" si="49"/>
        <v>473626八重瀬町</v>
      </c>
      <c r="H3182" s="117"/>
      <c r="J3182" s="117"/>
      <c r="K3182" s="121">
        <v>1723427</v>
      </c>
      <c r="L3182" s="121">
        <v>709297</v>
      </c>
      <c r="M3182" s="121">
        <v>321451</v>
      </c>
      <c r="N3182" s="121">
        <v>227427</v>
      </c>
      <c r="O3182" s="121">
        <v>1177</v>
      </c>
    </row>
    <row r="3183" spans="1:15" x14ac:dyDescent="0.4">
      <c r="A3183" s="117" t="s">
        <v>6634</v>
      </c>
      <c r="B3183" s="117" t="s">
        <v>225</v>
      </c>
      <c r="C3183" s="117" t="s">
        <v>224</v>
      </c>
      <c r="D3183" s="117" t="s">
        <v>223</v>
      </c>
      <c r="E3183" s="117" t="s">
        <v>283</v>
      </c>
      <c r="F3183" s="117" t="s">
        <v>282</v>
      </c>
      <c r="G3183" s="118" t="str">
        <f t="shared" si="49"/>
        <v>473758多良間村</v>
      </c>
      <c r="H3183" s="117"/>
      <c r="J3183" s="117"/>
      <c r="K3183" s="121">
        <v>450255</v>
      </c>
      <c r="L3183" s="121">
        <v>167287</v>
      </c>
      <c r="M3183" s="121">
        <v>63220</v>
      </c>
      <c r="N3183" s="121">
        <v>64373</v>
      </c>
      <c r="O3183" s="121">
        <v>323</v>
      </c>
    </row>
    <row r="3184" spans="1:15" x14ac:dyDescent="0.4">
      <c r="A3184" s="117" t="s">
        <v>6634</v>
      </c>
      <c r="B3184" s="117" t="s">
        <v>225</v>
      </c>
      <c r="C3184" s="117" t="s">
        <v>224</v>
      </c>
      <c r="D3184" s="117" t="s">
        <v>223</v>
      </c>
      <c r="E3184" s="117" t="s">
        <v>281</v>
      </c>
      <c r="F3184" s="117" t="s">
        <v>280</v>
      </c>
      <c r="G3184" s="118" t="str">
        <f t="shared" si="49"/>
        <v>473812竹富町</v>
      </c>
      <c r="H3184" s="117"/>
      <c r="J3184" s="117"/>
      <c r="K3184" s="121">
        <v>1112566</v>
      </c>
      <c r="L3184" s="121">
        <v>454678</v>
      </c>
      <c r="M3184" s="121">
        <v>209891</v>
      </c>
      <c r="N3184" s="121">
        <v>152134</v>
      </c>
      <c r="O3184" s="121">
        <v>764</v>
      </c>
    </row>
    <row r="3185" spans="1:15" x14ac:dyDescent="0.4">
      <c r="A3185" s="117" t="s">
        <v>6634</v>
      </c>
      <c r="B3185" s="117" t="s">
        <v>225</v>
      </c>
      <c r="C3185" s="117" t="s">
        <v>224</v>
      </c>
      <c r="D3185" s="117" t="s">
        <v>223</v>
      </c>
      <c r="E3185" s="117" t="s">
        <v>279</v>
      </c>
      <c r="F3185" s="117" t="s">
        <v>278</v>
      </c>
      <c r="G3185" s="118" t="str">
        <f t="shared" si="49"/>
        <v>473821与那国町</v>
      </c>
      <c r="H3185" s="117"/>
      <c r="J3185" s="117"/>
      <c r="K3185" s="121">
        <v>523437</v>
      </c>
      <c r="L3185" s="121">
        <v>224515</v>
      </c>
      <c r="M3185" s="121">
        <v>92859</v>
      </c>
      <c r="N3185" s="121">
        <v>73095</v>
      </c>
      <c r="O3185" s="121">
        <v>376</v>
      </c>
    </row>
    <row r="3186" spans="1:15" x14ac:dyDescent="0.4">
      <c r="A3186" s="117" t="s">
        <v>6634</v>
      </c>
      <c r="B3186" s="117" t="s">
        <v>225</v>
      </c>
      <c r="C3186" s="117" t="s">
        <v>224</v>
      </c>
      <c r="D3186" s="117" t="s">
        <v>223</v>
      </c>
      <c r="E3186" s="117" t="s">
        <v>276</v>
      </c>
      <c r="F3186" s="117" t="s">
        <v>275</v>
      </c>
      <c r="G3186" s="118" t="str">
        <f t="shared" si="49"/>
        <v>478032倉浜衛生施設組合</v>
      </c>
      <c r="H3186" s="117"/>
      <c r="J3186" s="117"/>
      <c r="K3186" s="121">
        <v>353098</v>
      </c>
      <c r="L3186" s="121">
        <v>146509</v>
      </c>
      <c r="M3186" s="121">
        <v>78018</v>
      </c>
      <c r="N3186" s="121">
        <v>44013</v>
      </c>
      <c r="O3186" s="121">
        <v>782</v>
      </c>
    </row>
    <row r="3187" spans="1:15" x14ac:dyDescent="0.4">
      <c r="A3187" s="117" t="s">
        <v>6634</v>
      </c>
      <c r="B3187" s="117" t="s">
        <v>225</v>
      </c>
      <c r="C3187" s="117" t="s">
        <v>224</v>
      </c>
      <c r="D3187" s="117" t="s">
        <v>223</v>
      </c>
      <c r="E3187" s="117" t="s">
        <v>274</v>
      </c>
      <c r="F3187" s="117" t="s">
        <v>273</v>
      </c>
      <c r="G3187" s="118" t="str">
        <f t="shared" si="49"/>
        <v>478041東部清掃施設組合</v>
      </c>
      <c r="H3187" s="117"/>
      <c r="J3187" s="117"/>
      <c r="K3187" s="121">
        <v>74375</v>
      </c>
      <c r="L3187" s="121">
        <v>32555</v>
      </c>
      <c r="M3187" s="121">
        <v>14789</v>
      </c>
      <c r="N3187" s="121">
        <v>10026</v>
      </c>
      <c r="O3187" s="121">
        <v>196</v>
      </c>
    </row>
    <row r="3188" spans="1:15" x14ac:dyDescent="0.4">
      <c r="A3188" s="117" t="s">
        <v>6634</v>
      </c>
      <c r="B3188" s="117" t="s">
        <v>225</v>
      </c>
      <c r="C3188" s="117" t="s">
        <v>224</v>
      </c>
      <c r="D3188" s="117" t="s">
        <v>223</v>
      </c>
      <c r="E3188" s="117" t="s">
        <v>272</v>
      </c>
      <c r="F3188" s="117" t="s">
        <v>271</v>
      </c>
      <c r="G3188" s="118" t="str">
        <f t="shared" si="49"/>
        <v>478075沖縄県市町村自治会館管理組合</v>
      </c>
      <c r="H3188" s="117"/>
      <c r="J3188" s="117"/>
      <c r="K3188" s="121">
        <v>18309</v>
      </c>
      <c r="L3188" s="121">
        <v>8423</v>
      </c>
      <c r="M3188" s="121">
        <v>4521</v>
      </c>
      <c r="N3188" s="121">
        <v>2672</v>
      </c>
      <c r="O3188" s="121">
        <v>15</v>
      </c>
    </row>
    <row r="3189" spans="1:15" x14ac:dyDescent="0.4">
      <c r="A3189" s="117" t="s">
        <v>6634</v>
      </c>
      <c r="B3189" s="117" t="s">
        <v>225</v>
      </c>
      <c r="C3189" s="117" t="s">
        <v>224</v>
      </c>
      <c r="D3189" s="117" t="s">
        <v>223</v>
      </c>
      <c r="E3189" s="117" t="s">
        <v>270</v>
      </c>
      <c r="F3189" s="117" t="s">
        <v>269</v>
      </c>
      <c r="G3189" s="118" t="str">
        <f t="shared" si="49"/>
        <v>478083糸満市・豊見城市清掃施設組合</v>
      </c>
      <c r="H3189" s="117"/>
      <c r="J3189" s="117"/>
      <c r="K3189" s="121">
        <v>64962</v>
      </c>
      <c r="L3189" s="121">
        <v>30524</v>
      </c>
      <c r="M3189" s="121">
        <v>14323</v>
      </c>
      <c r="N3189" s="121">
        <v>9540</v>
      </c>
      <c r="O3189" s="121">
        <v>189</v>
      </c>
    </row>
    <row r="3190" spans="1:15" x14ac:dyDescent="0.4">
      <c r="A3190" s="117" t="s">
        <v>6634</v>
      </c>
      <c r="B3190" s="117" t="s">
        <v>225</v>
      </c>
      <c r="C3190" s="117" t="s">
        <v>224</v>
      </c>
      <c r="D3190" s="117" t="s">
        <v>223</v>
      </c>
      <c r="E3190" s="117" t="s">
        <v>268</v>
      </c>
      <c r="F3190" s="117" t="s">
        <v>267</v>
      </c>
      <c r="G3190" s="118" t="str">
        <f t="shared" si="49"/>
        <v>478091本部町今帰仁村清掃施設組合</v>
      </c>
      <c r="H3190" s="117"/>
      <c r="J3190" s="117"/>
      <c r="K3190" s="121">
        <v>84750</v>
      </c>
      <c r="L3190" s="121">
        <v>40731</v>
      </c>
      <c r="M3190" s="121">
        <v>19911</v>
      </c>
      <c r="N3190" s="121">
        <v>12670</v>
      </c>
      <c r="O3190" s="121">
        <v>243</v>
      </c>
    </row>
    <row r="3191" spans="1:15" x14ac:dyDescent="0.4">
      <c r="A3191" s="117" t="s">
        <v>6634</v>
      </c>
      <c r="B3191" s="117" t="s">
        <v>225</v>
      </c>
      <c r="C3191" s="117" t="s">
        <v>224</v>
      </c>
      <c r="D3191" s="117" t="s">
        <v>223</v>
      </c>
      <c r="E3191" s="117" t="s">
        <v>266</v>
      </c>
      <c r="F3191" s="117" t="s">
        <v>265</v>
      </c>
      <c r="G3191" s="118" t="str">
        <f t="shared" si="49"/>
        <v>478113本部町・今帰仁村消防組合</v>
      </c>
      <c r="H3191" s="117"/>
      <c r="J3191" s="117"/>
      <c r="K3191" s="121">
        <v>332538</v>
      </c>
      <c r="L3191" s="121">
        <v>146721</v>
      </c>
      <c r="M3191" s="121">
        <v>88601</v>
      </c>
      <c r="N3191" s="121">
        <v>49046</v>
      </c>
      <c r="O3191" s="121">
        <v>925</v>
      </c>
    </row>
    <row r="3192" spans="1:15" x14ac:dyDescent="0.4">
      <c r="A3192" s="117" t="s">
        <v>6634</v>
      </c>
      <c r="B3192" s="117" t="s">
        <v>225</v>
      </c>
      <c r="C3192" s="117" t="s">
        <v>224</v>
      </c>
      <c r="D3192" s="117" t="s">
        <v>223</v>
      </c>
      <c r="E3192" s="117" t="s">
        <v>264</v>
      </c>
      <c r="F3192" s="117" t="s">
        <v>263</v>
      </c>
      <c r="G3192" s="118" t="str">
        <f t="shared" si="49"/>
        <v>478156沖縄県市町村総合事務組合</v>
      </c>
      <c r="H3192" s="117"/>
      <c r="J3192" s="117"/>
      <c r="K3192" s="121">
        <v>5626307</v>
      </c>
      <c r="L3192" s="121">
        <v>13390</v>
      </c>
      <c r="M3192" s="121">
        <v>6360</v>
      </c>
      <c r="N3192" s="121">
        <v>4276</v>
      </c>
      <c r="O3192" s="121">
        <v>6329</v>
      </c>
    </row>
    <row r="3193" spans="1:15" x14ac:dyDescent="0.4">
      <c r="A3193" s="117" t="s">
        <v>6634</v>
      </c>
      <c r="B3193" s="117" t="s">
        <v>225</v>
      </c>
      <c r="C3193" s="117" t="s">
        <v>224</v>
      </c>
      <c r="D3193" s="117" t="s">
        <v>223</v>
      </c>
      <c r="E3193" s="117" t="s">
        <v>262</v>
      </c>
      <c r="F3193" s="117" t="s">
        <v>261</v>
      </c>
      <c r="G3193" s="118" t="str">
        <f t="shared" si="49"/>
        <v>478181島尻消防清掃組合</v>
      </c>
      <c r="H3193" s="117"/>
      <c r="J3193" s="117"/>
      <c r="K3193" s="121">
        <v>767379</v>
      </c>
      <c r="L3193" s="121">
        <v>342870</v>
      </c>
      <c r="M3193" s="121">
        <v>209287</v>
      </c>
      <c r="N3193" s="121">
        <v>116241</v>
      </c>
      <c r="O3193" s="121">
        <v>1274</v>
      </c>
    </row>
    <row r="3194" spans="1:15" x14ac:dyDescent="0.4">
      <c r="A3194" s="117" t="s">
        <v>6634</v>
      </c>
      <c r="B3194" s="117" t="s">
        <v>225</v>
      </c>
      <c r="C3194" s="117" t="s">
        <v>224</v>
      </c>
      <c r="D3194" s="117" t="s">
        <v>223</v>
      </c>
      <c r="E3194" s="117" t="s">
        <v>260</v>
      </c>
      <c r="F3194" s="117" t="s">
        <v>259</v>
      </c>
      <c r="G3194" s="118" t="str">
        <f t="shared" si="49"/>
        <v>478199東部消防組合</v>
      </c>
      <c r="H3194" s="117"/>
      <c r="J3194" s="117"/>
      <c r="K3194" s="121">
        <v>947944</v>
      </c>
      <c r="L3194" s="121">
        <v>436345</v>
      </c>
      <c r="M3194" s="121">
        <v>260062</v>
      </c>
      <c r="N3194" s="121">
        <v>143811</v>
      </c>
      <c r="O3194" s="121">
        <v>1577</v>
      </c>
    </row>
    <row r="3195" spans="1:15" x14ac:dyDescent="0.4">
      <c r="A3195" s="117" t="s">
        <v>6634</v>
      </c>
      <c r="B3195" s="117" t="s">
        <v>225</v>
      </c>
      <c r="C3195" s="117" t="s">
        <v>224</v>
      </c>
      <c r="D3195" s="117" t="s">
        <v>223</v>
      </c>
      <c r="E3195" s="117" t="s">
        <v>258</v>
      </c>
      <c r="F3195" s="117" t="s">
        <v>257</v>
      </c>
      <c r="G3195" s="118" t="str">
        <f t="shared" si="49"/>
        <v>478229中城村北中城村清掃事務組合</v>
      </c>
      <c r="H3195" s="117"/>
      <c r="J3195" s="117"/>
      <c r="K3195" s="121">
        <v>32418</v>
      </c>
      <c r="L3195" s="121">
        <v>15555</v>
      </c>
      <c r="M3195" s="121">
        <v>7060</v>
      </c>
      <c r="N3195" s="121">
        <v>4662</v>
      </c>
      <c r="O3195" s="121">
        <v>90</v>
      </c>
    </row>
    <row r="3196" spans="1:15" x14ac:dyDescent="0.4">
      <c r="A3196" s="117" t="s">
        <v>6634</v>
      </c>
      <c r="B3196" s="117" t="s">
        <v>225</v>
      </c>
      <c r="C3196" s="117" t="s">
        <v>224</v>
      </c>
      <c r="D3196" s="117" t="s">
        <v>223</v>
      </c>
      <c r="E3196" s="117" t="s">
        <v>256</v>
      </c>
      <c r="F3196" s="117" t="s">
        <v>255</v>
      </c>
      <c r="G3196" s="118" t="str">
        <f t="shared" si="49"/>
        <v>478237中部衛生施設組合</v>
      </c>
      <c r="H3196" s="117"/>
      <c r="J3196" s="117"/>
      <c r="K3196" s="121">
        <v>23493</v>
      </c>
      <c r="L3196" s="121">
        <v>10964</v>
      </c>
      <c r="M3196" s="121">
        <v>4446</v>
      </c>
      <c r="N3196" s="121">
        <v>3203</v>
      </c>
      <c r="O3196" s="121">
        <v>63</v>
      </c>
    </row>
    <row r="3197" spans="1:15" x14ac:dyDescent="0.4">
      <c r="A3197" s="117" t="s">
        <v>6634</v>
      </c>
      <c r="B3197" s="117" t="s">
        <v>225</v>
      </c>
      <c r="C3197" s="117" t="s">
        <v>224</v>
      </c>
      <c r="D3197" s="117" t="s">
        <v>223</v>
      </c>
      <c r="E3197" s="117" t="s">
        <v>254</v>
      </c>
      <c r="F3197" s="117" t="s">
        <v>253</v>
      </c>
      <c r="G3197" s="118" t="str">
        <f t="shared" si="49"/>
        <v>478245中城北中城消防組合</v>
      </c>
      <c r="H3197" s="117"/>
      <c r="J3197" s="117"/>
      <c r="K3197" s="121">
        <v>402731</v>
      </c>
      <c r="L3197" s="121">
        <v>181355</v>
      </c>
      <c r="M3197" s="121">
        <v>106464</v>
      </c>
      <c r="N3197" s="121">
        <v>60063</v>
      </c>
      <c r="O3197" s="121">
        <v>678</v>
      </c>
    </row>
    <row r="3198" spans="1:15" x14ac:dyDescent="0.4">
      <c r="A3198" s="117" t="s">
        <v>6634</v>
      </c>
      <c r="B3198" s="117" t="s">
        <v>225</v>
      </c>
      <c r="C3198" s="117" t="s">
        <v>224</v>
      </c>
      <c r="D3198" s="117" t="s">
        <v>223</v>
      </c>
      <c r="E3198" s="117" t="s">
        <v>252</v>
      </c>
      <c r="F3198" s="117" t="s">
        <v>251</v>
      </c>
      <c r="G3198" s="118" t="str">
        <f t="shared" si="49"/>
        <v>478253金武地区消防衛生組合</v>
      </c>
      <c r="H3198" s="117"/>
      <c r="J3198" s="117"/>
      <c r="K3198" s="121">
        <v>507829</v>
      </c>
      <c r="L3198" s="121">
        <v>217865</v>
      </c>
      <c r="M3198" s="121">
        <v>137078</v>
      </c>
      <c r="N3198" s="121">
        <v>73185</v>
      </c>
      <c r="O3198" s="121">
        <v>1273</v>
      </c>
    </row>
    <row r="3199" spans="1:15" x14ac:dyDescent="0.4">
      <c r="A3199" s="117" t="s">
        <v>6634</v>
      </c>
      <c r="B3199" s="117" t="s">
        <v>225</v>
      </c>
      <c r="C3199" s="117" t="s">
        <v>224</v>
      </c>
      <c r="D3199" s="117" t="s">
        <v>223</v>
      </c>
      <c r="E3199" s="117" t="s">
        <v>250</v>
      </c>
      <c r="F3199" s="117" t="s">
        <v>249</v>
      </c>
      <c r="G3199" s="118" t="str">
        <f t="shared" si="49"/>
        <v>478296国頭地区行政事務組合</v>
      </c>
      <c r="H3199" s="117"/>
      <c r="J3199" s="117"/>
      <c r="K3199" s="121">
        <v>383906</v>
      </c>
      <c r="L3199" s="121">
        <v>172792</v>
      </c>
      <c r="M3199" s="121">
        <v>98422</v>
      </c>
      <c r="N3199" s="121">
        <v>56655</v>
      </c>
      <c r="O3199" s="121">
        <v>2758</v>
      </c>
    </row>
    <row r="3200" spans="1:15" x14ac:dyDescent="0.4">
      <c r="A3200" s="117" t="s">
        <v>6634</v>
      </c>
      <c r="B3200" s="117" t="s">
        <v>225</v>
      </c>
      <c r="C3200" s="117" t="s">
        <v>224</v>
      </c>
      <c r="D3200" s="117" t="s">
        <v>223</v>
      </c>
      <c r="E3200" s="117" t="s">
        <v>248</v>
      </c>
      <c r="F3200" s="117" t="s">
        <v>247</v>
      </c>
      <c r="G3200" s="118" t="str">
        <f t="shared" si="49"/>
        <v>478300南部広域行政組合</v>
      </c>
      <c r="H3200" s="117"/>
      <c r="J3200" s="117"/>
      <c r="K3200" s="121">
        <v>89531</v>
      </c>
      <c r="L3200" s="121">
        <v>41784</v>
      </c>
      <c r="M3200" s="121">
        <v>21011</v>
      </c>
      <c r="N3200" s="121">
        <v>13069</v>
      </c>
      <c r="O3200" s="121">
        <v>70</v>
      </c>
    </row>
    <row r="3201" spans="1:15" x14ac:dyDescent="0.4">
      <c r="A3201" s="117" t="s">
        <v>6634</v>
      </c>
      <c r="B3201" s="117" t="s">
        <v>225</v>
      </c>
      <c r="C3201" s="117" t="s">
        <v>224</v>
      </c>
      <c r="D3201" s="117" t="s">
        <v>223</v>
      </c>
      <c r="E3201" s="117" t="s">
        <v>246</v>
      </c>
      <c r="F3201" s="117" t="s">
        <v>245</v>
      </c>
      <c r="G3201" s="118" t="str">
        <f t="shared" si="49"/>
        <v>478318沖縄県町村交通災害共済組合</v>
      </c>
      <c r="H3201" s="117"/>
      <c r="J3201" s="117"/>
      <c r="K3201" s="121">
        <v>0</v>
      </c>
      <c r="L3201" s="121">
        <v>0</v>
      </c>
      <c r="M3201" s="121">
        <v>0</v>
      </c>
      <c r="N3201" s="121">
        <v>0</v>
      </c>
      <c r="O3201" s="121">
        <v>0</v>
      </c>
    </row>
    <row r="3202" spans="1:15" x14ac:dyDescent="0.4">
      <c r="A3202" s="117" t="s">
        <v>6634</v>
      </c>
      <c r="B3202" s="117" t="s">
        <v>225</v>
      </c>
      <c r="C3202" s="117" t="s">
        <v>224</v>
      </c>
      <c r="D3202" s="117" t="s">
        <v>223</v>
      </c>
      <c r="E3202" s="117" t="s">
        <v>244</v>
      </c>
      <c r="F3202" s="117" t="s">
        <v>243</v>
      </c>
      <c r="G3202" s="118" t="str">
        <f t="shared" ref="G3202:G3222" si="50">E3202&amp;F3202</f>
        <v>478351中部広域市町村圏事務組合</v>
      </c>
      <c r="H3202" s="117"/>
      <c r="J3202" s="117"/>
      <c r="K3202" s="121">
        <v>120495</v>
      </c>
      <c r="L3202" s="121">
        <v>49711</v>
      </c>
      <c r="M3202" s="121">
        <v>25597</v>
      </c>
      <c r="N3202" s="121">
        <v>15945</v>
      </c>
      <c r="O3202" s="121">
        <v>66</v>
      </c>
    </row>
    <row r="3203" spans="1:15" x14ac:dyDescent="0.4">
      <c r="A3203" s="117" t="s">
        <v>6634</v>
      </c>
      <c r="B3203" s="117" t="s">
        <v>225</v>
      </c>
      <c r="C3203" s="117" t="s">
        <v>224</v>
      </c>
      <c r="D3203" s="117" t="s">
        <v>223</v>
      </c>
      <c r="E3203" s="117" t="s">
        <v>242</v>
      </c>
      <c r="F3203" s="117" t="s">
        <v>241</v>
      </c>
      <c r="G3203" s="118" t="str">
        <f t="shared" si="50"/>
        <v>478369八重山広域市町村圏事務組合</v>
      </c>
      <c r="H3203" s="117"/>
      <c r="J3203" s="117"/>
      <c r="K3203" s="121">
        <v>38147</v>
      </c>
      <c r="L3203" s="121">
        <v>15765</v>
      </c>
      <c r="M3203" s="121">
        <v>8260</v>
      </c>
      <c r="N3203" s="121">
        <v>4452</v>
      </c>
      <c r="O3203" s="121">
        <v>28</v>
      </c>
    </row>
    <row r="3204" spans="1:15" x14ac:dyDescent="0.4">
      <c r="A3204" s="117" t="s">
        <v>6634</v>
      </c>
      <c r="B3204" s="117" t="s">
        <v>225</v>
      </c>
      <c r="C3204" s="117" t="s">
        <v>224</v>
      </c>
      <c r="D3204" s="117" t="s">
        <v>223</v>
      </c>
      <c r="E3204" s="117" t="s">
        <v>240</v>
      </c>
      <c r="F3204" s="117" t="s">
        <v>239</v>
      </c>
      <c r="G3204" s="118" t="str">
        <f t="shared" si="50"/>
        <v>478377南部広域市町村圏事務組合</v>
      </c>
      <c r="H3204" s="117"/>
      <c r="J3204" s="117"/>
      <c r="K3204" s="121">
        <v>115384</v>
      </c>
      <c r="L3204" s="121">
        <v>49606</v>
      </c>
      <c r="M3204" s="121">
        <v>24819</v>
      </c>
      <c r="N3204" s="121">
        <v>15383</v>
      </c>
      <c r="O3204" s="121">
        <v>81</v>
      </c>
    </row>
    <row r="3205" spans="1:15" x14ac:dyDescent="0.4">
      <c r="A3205" s="117" t="s">
        <v>6634</v>
      </c>
      <c r="B3205" s="117" t="s">
        <v>225</v>
      </c>
      <c r="C3205" s="117" t="s">
        <v>224</v>
      </c>
      <c r="D3205" s="117" t="s">
        <v>223</v>
      </c>
      <c r="E3205" s="117" t="s">
        <v>238</v>
      </c>
      <c r="F3205" s="117" t="s">
        <v>237</v>
      </c>
      <c r="G3205" s="118" t="str">
        <f t="shared" si="50"/>
        <v>478385北部広域市町村圏事務組合</v>
      </c>
      <c r="H3205" s="117"/>
      <c r="J3205" s="117"/>
      <c r="K3205" s="121">
        <v>129483</v>
      </c>
      <c r="L3205" s="121">
        <v>56792</v>
      </c>
      <c r="M3205" s="121">
        <v>35343</v>
      </c>
      <c r="N3205" s="121">
        <v>18363</v>
      </c>
      <c r="O3205" s="121">
        <v>136</v>
      </c>
    </row>
    <row r="3206" spans="1:15" x14ac:dyDescent="0.4">
      <c r="A3206" s="117" t="s">
        <v>6634</v>
      </c>
      <c r="B3206" s="117" t="s">
        <v>225</v>
      </c>
      <c r="C3206" s="117" t="s">
        <v>224</v>
      </c>
      <c r="D3206" s="117" t="s">
        <v>223</v>
      </c>
      <c r="E3206" s="117" t="s">
        <v>236</v>
      </c>
      <c r="F3206" s="117" t="s">
        <v>235</v>
      </c>
      <c r="G3206" s="118" t="str">
        <f t="shared" si="50"/>
        <v>478393比謝川行政事務組合</v>
      </c>
      <c r="H3206" s="117"/>
      <c r="J3206" s="117"/>
      <c r="K3206" s="121">
        <v>1051944</v>
      </c>
      <c r="L3206" s="121">
        <v>469889</v>
      </c>
      <c r="M3206" s="121">
        <v>302182</v>
      </c>
      <c r="N3206" s="121">
        <v>159928</v>
      </c>
      <c r="O3206" s="121">
        <v>1864</v>
      </c>
    </row>
    <row r="3207" spans="1:15" x14ac:dyDescent="0.4">
      <c r="A3207" s="117" t="s">
        <v>6634</v>
      </c>
      <c r="B3207" s="117" t="s">
        <v>225</v>
      </c>
      <c r="C3207" s="117" t="s">
        <v>224</v>
      </c>
      <c r="D3207" s="117" t="s">
        <v>223</v>
      </c>
      <c r="E3207" s="117" t="s">
        <v>234</v>
      </c>
      <c r="F3207" s="117" t="s">
        <v>233</v>
      </c>
      <c r="G3207" s="118" t="str">
        <f t="shared" si="50"/>
        <v>478407中部北環境施設組合</v>
      </c>
      <c r="H3207" s="117"/>
      <c r="J3207" s="117"/>
      <c r="K3207" s="121">
        <v>65585</v>
      </c>
      <c r="L3207" s="121">
        <v>28694</v>
      </c>
      <c r="M3207" s="121">
        <v>15566</v>
      </c>
      <c r="N3207" s="121">
        <v>8901</v>
      </c>
      <c r="O3207" s="121">
        <v>130</v>
      </c>
    </row>
    <row r="3208" spans="1:15" x14ac:dyDescent="0.4">
      <c r="A3208" s="117" t="s">
        <v>6634</v>
      </c>
      <c r="B3208" s="117" t="s">
        <v>225</v>
      </c>
      <c r="C3208" s="117" t="s">
        <v>224</v>
      </c>
      <c r="D3208" s="117" t="s">
        <v>223</v>
      </c>
      <c r="E3208" s="117" t="s">
        <v>232</v>
      </c>
      <c r="F3208" s="117" t="s">
        <v>231</v>
      </c>
      <c r="G3208" s="118" t="str">
        <f t="shared" si="50"/>
        <v>478423那覇市・南風原町環境施設組合</v>
      </c>
      <c r="H3208" s="117"/>
      <c r="J3208" s="117"/>
      <c r="K3208" s="121">
        <v>221362</v>
      </c>
      <c r="L3208" s="121">
        <v>118229</v>
      </c>
      <c r="M3208" s="121">
        <v>61117</v>
      </c>
      <c r="N3208" s="121">
        <v>37703</v>
      </c>
      <c r="O3208" s="121">
        <v>614</v>
      </c>
    </row>
    <row r="3209" spans="1:15" x14ac:dyDescent="0.4">
      <c r="A3209" s="117" t="s">
        <v>6634</v>
      </c>
      <c r="B3209" s="117" t="s">
        <v>225</v>
      </c>
      <c r="C3209" s="117" t="s">
        <v>224</v>
      </c>
      <c r="D3209" s="117" t="s">
        <v>223</v>
      </c>
      <c r="E3209" s="117" t="s">
        <v>230</v>
      </c>
      <c r="F3209" s="117" t="s">
        <v>229</v>
      </c>
      <c r="G3209" s="118" t="str">
        <f t="shared" si="50"/>
        <v>478431那覇港管理組合</v>
      </c>
      <c r="H3209" s="117"/>
      <c r="J3209" s="117"/>
      <c r="K3209" s="121">
        <v>450827</v>
      </c>
      <c r="L3209" s="121">
        <v>227516</v>
      </c>
      <c r="M3209" s="121">
        <v>122522</v>
      </c>
      <c r="N3209" s="121">
        <v>76070</v>
      </c>
      <c r="O3209" s="121">
        <v>351</v>
      </c>
    </row>
    <row r="3210" spans="1:15" x14ac:dyDescent="0.4">
      <c r="A3210" s="117" t="s">
        <v>6634</v>
      </c>
      <c r="B3210" s="117" t="s">
        <v>225</v>
      </c>
      <c r="C3210" s="117" t="s">
        <v>224</v>
      </c>
      <c r="D3210" s="117" t="s">
        <v>223</v>
      </c>
      <c r="E3210" s="117" t="s">
        <v>228</v>
      </c>
      <c r="F3210" s="117" t="s">
        <v>227</v>
      </c>
      <c r="G3210" s="118" t="str">
        <f t="shared" si="50"/>
        <v>478440沖縄県介護保険広域連合</v>
      </c>
      <c r="H3210" s="117"/>
      <c r="J3210" s="117"/>
      <c r="K3210" s="121">
        <v>97994</v>
      </c>
      <c r="L3210" s="121">
        <v>49969</v>
      </c>
      <c r="M3210" s="121">
        <v>25830</v>
      </c>
      <c r="N3210" s="121">
        <v>12368</v>
      </c>
      <c r="O3210" s="121">
        <v>146</v>
      </c>
    </row>
    <row r="3211" spans="1:15" x14ac:dyDescent="0.4">
      <c r="A3211" s="117" t="s">
        <v>6634</v>
      </c>
      <c r="B3211" s="117" t="s">
        <v>225</v>
      </c>
      <c r="C3211" s="117" t="s">
        <v>224</v>
      </c>
      <c r="D3211" s="117" t="s">
        <v>223</v>
      </c>
      <c r="E3211" s="117" t="s">
        <v>222</v>
      </c>
      <c r="F3211" s="117" t="s">
        <v>221</v>
      </c>
      <c r="G3211" s="118" t="str">
        <f t="shared" si="50"/>
        <v>478458沖縄県後期高齢者医療広域連合</v>
      </c>
      <c r="H3211" s="117"/>
      <c r="J3211" s="117"/>
      <c r="K3211" s="121">
        <v>58961</v>
      </c>
      <c r="L3211" s="121">
        <v>30183</v>
      </c>
      <c r="M3211" s="121">
        <v>17201</v>
      </c>
      <c r="N3211" s="121">
        <v>9606</v>
      </c>
      <c r="O3211" s="121">
        <v>52</v>
      </c>
    </row>
    <row r="3212" spans="1:15" x14ac:dyDescent="0.4">
      <c r="A3212" s="117"/>
      <c r="B3212" s="117"/>
      <c r="C3212" s="117"/>
      <c r="D3212" s="117"/>
      <c r="E3212" s="117"/>
      <c r="F3212" s="117"/>
      <c r="G3212" s="118" t="str">
        <f t="shared" si="50"/>
        <v/>
      </c>
      <c r="H3212" s="117"/>
      <c r="J3212" s="117"/>
    </row>
    <row r="3213" spans="1:15" x14ac:dyDescent="0.4">
      <c r="A3213" s="117"/>
      <c r="B3213" s="117"/>
      <c r="C3213" s="117"/>
      <c r="D3213" s="117"/>
      <c r="E3213" s="117"/>
      <c r="F3213" s="117"/>
      <c r="G3213" s="118" t="str">
        <f t="shared" si="50"/>
        <v/>
      </c>
      <c r="H3213" s="117"/>
      <c r="J3213" s="117"/>
    </row>
    <row r="3214" spans="1:15" x14ac:dyDescent="0.4">
      <c r="A3214" s="117"/>
      <c r="B3214" s="117"/>
      <c r="C3214" s="117"/>
      <c r="D3214" s="117"/>
      <c r="E3214" s="117"/>
      <c r="F3214" s="117"/>
      <c r="G3214" s="118" t="str">
        <f t="shared" si="50"/>
        <v/>
      </c>
      <c r="H3214" s="117"/>
      <c r="J3214" s="117"/>
    </row>
    <row r="3215" spans="1:15" x14ac:dyDescent="0.4">
      <c r="A3215" s="117"/>
      <c r="B3215" s="117"/>
      <c r="C3215" s="117"/>
      <c r="D3215" s="117"/>
      <c r="E3215" s="117"/>
      <c r="F3215" s="117"/>
      <c r="G3215" s="118" t="str">
        <f t="shared" si="50"/>
        <v/>
      </c>
      <c r="H3215" s="117"/>
      <c r="J3215" s="117"/>
    </row>
    <row r="3216" spans="1:15" x14ac:dyDescent="0.4">
      <c r="A3216" s="117"/>
      <c r="B3216" s="117"/>
      <c r="C3216" s="117"/>
      <c r="D3216" s="117"/>
      <c r="E3216" s="117"/>
      <c r="F3216" s="117"/>
      <c r="G3216" s="118" t="str">
        <f t="shared" si="50"/>
        <v/>
      </c>
      <c r="H3216" s="117"/>
      <c r="J3216" s="117"/>
    </row>
    <row r="3217" spans="1:10" x14ac:dyDescent="0.4">
      <c r="A3217" s="117"/>
      <c r="B3217" s="117"/>
      <c r="C3217" s="117"/>
      <c r="D3217" s="117"/>
      <c r="E3217" s="117"/>
      <c r="F3217" s="117"/>
      <c r="G3217" s="118" t="str">
        <f t="shared" si="50"/>
        <v/>
      </c>
      <c r="H3217" s="117"/>
      <c r="J3217" s="117"/>
    </row>
    <row r="3218" spans="1:10" x14ac:dyDescent="0.4">
      <c r="A3218" s="117"/>
      <c r="B3218" s="117"/>
      <c r="C3218" s="117"/>
      <c r="D3218" s="117"/>
      <c r="E3218" s="117"/>
      <c r="F3218" s="117"/>
      <c r="G3218" s="118" t="str">
        <f t="shared" si="50"/>
        <v/>
      </c>
      <c r="H3218" s="117"/>
      <c r="J3218" s="117"/>
    </row>
    <row r="3219" spans="1:10" x14ac:dyDescent="0.4">
      <c r="A3219" s="117"/>
      <c r="B3219" s="117"/>
      <c r="C3219" s="117"/>
      <c r="D3219" s="117"/>
      <c r="E3219" s="117"/>
      <c r="F3219" s="117"/>
      <c r="G3219" s="118" t="str">
        <f t="shared" si="50"/>
        <v/>
      </c>
      <c r="H3219" s="117"/>
      <c r="J3219" s="117"/>
    </row>
    <row r="3220" spans="1:10" x14ac:dyDescent="0.4">
      <c r="A3220" s="117"/>
      <c r="B3220" s="117"/>
      <c r="C3220" s="117"/>
      <c r="D3220" s="117"/>
      <c r="E3220" s="117"/>
      <c r="F3220" s="117"/>
      <c r="G3220" s="118" t="str">
        <f t="shared" si="50"/>
        <v/>
      </c>
      <c r="H3220" s="117"/>
      <c r="J3220" s="117"/>
    </row>
    <row r="3221" spans="1:10" x14ac:dyDescent="0.4">
      <c r="A3221" s="117"/>
      <c r="B3221" s="117"/>
      <c r="C3221" s="117"/>
      <c r="D3221" s="117"/>
      <c r="E3221" s="117"/>
      <c r="F3221" s="117"/>
      <c r="G3221" s="118" t="str">
        <f t="shared" si="50"/>
        <v/>
      </c>
      <c r="H3221" s="117"/>
      <c r="J3221" s="117"/>
    </row>
    <row r="3222" spans="1:10" x14ac:dyDescent="0.4">
      <c r="A3222" s="117"/>
      <c r="B3222" s="117"/>
      <c r="C3222" s="117"/>
      <c r="D3222" s="117"/>
      <c r="E3222" s="117"/>
      <c r="F3222" s="117"/>
      <c r="G3222" s="118" t="str">
        <f t="shared" si="50"/>
        <v/>
      </c>
      <c r="H3222" s="117"/>
      <c r="J3222" s="117"/>
    </row>
  </sheetData>
  <autoFilter ref="A1:O3222"/>
  <phoneticPr fontId="3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9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団体概要入力＆各シート説明</vt:lpstr>
      <vt:lpstr>①実績入力</vt:lpstr>
      <vt:lpstr>(補）線形補間</vt:lpstr>
      <vt:lpstr>②条件設定</vt:lpstr>
      <vt:lpstr>③条件反映後</vt:lpstr>
      <vt:lpstr>④グラフ作成用</vt:lpstr>
      <vt:lpstr>図リンク用</vt:lpstr>
      <vt:lpstr>H29決算（歳出総額）</vt:lpstr>
      <vt:lpstr>H29決算（人件費）</vt:lpstr>
      <vt:lpstr>⑤グラフ</vt:lpstr>
      <vt:lpstr>'(補）線形補間'!Print_Area</vt:lpstr>
      <vt:lpstr>①実績入力!Print_Area</vt:lpstr>
      <vt:lpstr>②条件設定!Print_Area</vt:lpstr>
      <vt:lpstr>③条件反映後!Print_Area</vt:lpstr>
      <vt:lpstr>④グラフ作成用!Print_Area</vt:lpstr>
      <vt:lpstr>図リンク用!Print_Area</vt:lpstr>
      <vt:lpstr>'団体概要入力＆各シート説明'!Print_Area</vt:lpstr>
      <vt:lpstr>'(補）線形補間'!Print_Titles</vt:lpstr>
      <vt:lpstr>①実績入力!Print_Titles</vt:lpstr>
      <vt:lpstr>③条件反映後!Print_Titles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2019-03-12T02:00:16Z</dcterms:modified>
</cp:coreProperties>
</file>